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5060" yWindow="460" windowWidth="28680" windowHeight="15660"/>
  </bookViews>
  <sheets>
    <sheet name="EndoscopicEarSurgery_DATA_09-Ma" sheetId="1" r:id="rId1"/>
  </sheets>
  <definedNames>
    <definedName name="_xlnm._FilterDatabase" localSheetId="0" hidden="1">'EndoscopicEarSurgery_DATA_09-Ma'!$A$1:$O$53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0" i="1" l="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I51" i="1"/>
  <c r="J51" i="1"/>
  <c r="K51" i="1"/>
  <c r="L51" i="1"/>
  <c r="M51" i="1"/>
  <c r="I52" i="1"/>
  <c r="I53" i="1"/>
  <c r="J52" i="1"/>
  <c r="J53" i="1"/>
  <c r="K52" i="1"/>
  <c r="K53" i="1"/>
  <c r="L52" i="1"/>
  <c r="L53" i="1"/>
  <c r="M52" i="1"/>
  <c r="M53" i="1"/>
  <c r="H52" i="1"/>
  <c r="H53" i="1"/>
  <c r="H51"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<sst xmlns="http://schemas.openxmlformats.org/spreadsheetml/2006/main" count="56" uniqueCount="54">
  <si>
    <t>record_id</t>
  </si>
  <si>
    <t>redcap_survey_identifier</t>
  </si>
  <si>
    <t>survey_1_endoscopic_ear_surgery_needs_assessment_timestamp</t>
  </si>
  <si>
    <t>percent_of_totally_ees</t>
  </si>
  <si>
    <t>instruments</t>
  </si>
  <si>
    <t>survey_1_endoscopic_ear_surgery_needs_assessment_complete</t>
  </si>
  <si>
    <t>N/A</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</si>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</sst>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56"/>
  <sheetViews>
    <sheetView tabSelected="1" topLeftCell="E1" workbookViewId="0">
      <pane ySplit="1" topLeftCell="A2" activePane="bottomLeft" state="frozen"/>
      <selection pane="bottomLeft" activeCell="F10" sqref="F10"/>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26</v>
      </c>
      <c r="F1" s="2" t="s">
        <v>35</v>
      </c>
      <c r="G1" s="2" t="s">
        <v>27</v>
      </c>
      <c r="H1" s="2" t="s">
        <v>16</v>
      </c>
      <c r="I1" s="2" t="s">
        <v>17</v>
      </c>
      <c r="J1" s="2" t="s">
        <v>18</v>
      </c>
      <c r="K1" s="2" t="s">
        <v>19</v>
      </c>
      <c r="L1" s="2" t="s">
        <v>20</v>
      </c>
      <c r="M1" s="2" t="s">
        <v>21</v>
      </c>
      <c r="N1" s="3" t="s">
        <v>4</v>
      </c>
      <c r="O1" s="2" t="s">
        <v>5</v>
      </c>
    </row>
    <row r="2" spans="1:23" x14ac:dyDescent="0.2">
      <c r="A2">
        <v>1</v>
      </c>
      <c r="C2" s="1">
        <v>42828.605775462966</v>
      </c>
      <c r="D2">
        <v>2</v>
      </c>
      <c r="E2" t="str">
        <f>VLOOKUP(D2,$Q$3:$R$6,2,FALSE)</f>
        <v>Up to 50%</v>
      </c>
      <c r="F2">
        <v>1</v>
      </c>
      <c r="G2" t="str">
        <f>VLOOKUP(F2, $U$3:$V$4, 2, FALSE)</f>
        <v>Yes</v>
      </c>
      <c r="H2">
        <v>76</v>
      </c>
      <c r="I2">
        <v>76</v>
      </c>
      <c r="J2">
        <v>64</v>
      </c>
      <c r="K2">
        <v>77</v>
      </c>
      <c r="L2">
        <v>68</v>
      </c>
      <c r="M2">
        <v>72</v>
      </c>
      <c r="N2" s="3" t="s">
        <v>6</v>
      </c>
      <c r="O2">
        <v>2</v>
      </c>
      <c r="Q2" t="s">
        <v>22</v>
      </c>
      <c r="R2" t="s">
        <v>32</v>
      </c>
      <c r="S2" t="s">
        <v>33</v>
      </c>
      <c r="U2" t="s">
        <v>27</v>
      </c>
      <c r="W2" t="s">
        <v>33</v>
      </c>
    </row>
    <row r="3" spans="1:23" x14ac:dyDescent="0.2">
      <c r="A3">
        <v>2</v>
      </c>
      <c r="C3" s="1">
        <v>42846.740729166668</v>
      </c>
      <c r="D3">
        <v>3</v>
      </c>
      <c r="E3" t="str">
        <f>VLOOKUP(D3,$Q$3:$R$6,2,FALSE)</f>
        <v>50%-90%</v>
      </c>
      <c r="F3">
        <v>1</v>
      </c>
      <c r="G3" t="str">
        <f>VLOOKUP(F3, $U$3:$V$4, 2, FALSE)</f>
        <v>Yes</v>
      </c>
      <c r="H3">
        <v>53</v>
      </c>
      <c r="I3">
        <v>83</v>
      </c>
      <c r="J3">
        <v>62</v>
      </c>
      <c r="K3">
        <v>72</v>
      </c>
      <c r="L3">
        <v>93</v>
      </c>
      <c r="M3">
        <v>100</v>
      </c>
      <c r="N3" s="3"/>
      <c r="O3">
        <v>2</v>
      </c>
      <c r="Q3">
        <v>1</v>
      </c>
      <c r="R3" s="4">
        <v>0</v>
      </c>
      <c r="S3">
        <v>0</v>
      </c>
      <c r="U3">
        <v>1</v>
      </c>
      <c r="V3" t="s">
        <v>28</v>
      </c>
      <c r="W3">
        <v>14</v>
      </c>
    </row>
    <row r="4" spans="1:23" x14ac:dyDescent="0.2">
      <c r="A4">
        <v>3</v>
      </c>
      <c r="C4" s="1">
        <v>42850.341863425929</v>
      </c>
      <c r="D4">
        <v>2</v>
      </c>
      <c r="E4" t="str">
        <f>VLOOKUP(D4,$Q$3:$R$6,2,FALSE)</f>
        <v>Up to 50%</v>
      </c>
      <c r="F4">
        <v>1</v>
      </c>
      <c r="G4" t="str">
        <f>VLOOKUP(F4, $U$3:$V$4, 2, FALSE)</f>
        <v>Yes</v>
      </c>
      <c r="H4">
        <v>86</v>
      </c>
      <c r="I4">
        <v>90</v>
      </c>
      <c r="J4">
        <v>61</v>
      </c>
      <c r="K4">
        <v>62</v>
      </c>
      <c r="L4">
        <v>73</v>
      </c>
      <c r="M4">
        <v>65</v>
      </c>
      <c r="N4" s="3"/>
      <c r="O4">
        <v>2</v>
      </c>
      <c r="Q4">
        <v>2</v>
      </c>
      <c r="R4" t="s">
        <v>23</v>
      </c>
      <c r="S4">
        <v>8</v>
      </c>
      <c r="U4">
        <v>2</v>
      </c>
      <c r="V4" t="s">
        <v>29</v>
      </c>
      <c r="W4">
        <v>2</v>
      </c>
    </row>
    <row r="5" spans="1:23" x14ac:dyDescent="0.2">
      <c r="A5">
        <v>4</v>
      </c>
      <c r="C5" s="1">
        <v>42851.497199074074</v>
      </c>
      <c r="D5">
        <v>2</v>
      </c>
      <c r="E5" t="str">
        <f>VLOOKUP(D5,$Q$3:$R$6,2,FALSE)</f>
        <v>Up to 50%</v>
      </c>
      <c r="F5">
        <v>1</v>
      </c>
      <c r="G5" t="str">
        <f>VLOOKUP(F5, $U$3:$V$4, 2, FALSE)</f>
        <v>Yes</v>
      </c>
      <c r="H5">
        <v>50</v>
      </c>
      <c r="I5">
        <v>50</v>
      </c>
      <c r="J5">
        <v>50</v>
      </c>
      <c r="K5">
        <v>7</v>
      </c>
      <c r="L5">
        <v>7</v>
      </c>
      <c r="M5">
        <v>50</v>
      </c>
      <c r="N5" s="3"/>
      <c r="O5">
        <v>2</v>
      </c>
      <c r="Q5">
        <v>3</v>
      </c>
      <c r="R5" t="s">
        <v>24</v>
      </c>
      <c r="S5">
        <v>5</v>
      </c>
    </row>
    <row r="6" spans="1:23" x14ac:dyDescent="0.2">
      <c r="A6">
        <v>5</v>
      </c>
      <c r="C6" s="1">
        <v>42851.497986111113</v>
      </c>
      <c r="D6">
        <v>2</v>
      </c>
      <c r="E6" t="str">
        <f>VLOOKUP(D6,$Q$3:$R$6,2,FALSE)</f>
        <v>Up to 50%</v>
      </c>
      <c r="F6">
        <v>1</v>
      </c>
      <c r="G6" t="str">
        <f>VLOOKUP(F6, $U$3:$V$4, 2, FALSE)</f>
        <v>Yes</v>
      </c>
      <c r="H6">
        <v>20</v>
      </c>
      <c r="I6">
        <v>36</v>
      </c>
      <c r="J6">
        <v>51</v>
      </c>
      <c r="K6">
        <v>52</v>
      </c>
      <c r="L6">
        <v>28</v>
      </c>
      <c r="M6">
        <v>26</v>
      </c>
      <c r="N6" s="3"/>
      <c r="O6">
        <v>2</v>
      </c>
      <c r="Q6">
        <v>4</v>
      </c>
      <c r="R6" t="s">
        <v>25</v>
      </c>
      <c r="S6">
        <v>3</v>
      </c>
    </row>
    <row r="7" spans="1:23" x14ac:dyDescent="0.2">
      <c r="A7">
        <v>6</v>
      </c>
      <c r="C7" s="1">
        <v>42852.408182870371</v>
      </c>
      <c r="D7">
        <v>2</v>
      </c>
      <c r="E7" t="str">
        <f>VLOOKUP(D7,$Q$3:$R$6,2,FALSE)</f>
        <v>Up to 50%</v>
      </c>
      <c r="F7">
        <v>1</v>
      </c>
      <c r="G7" t="str">
        <f>VLOOKUP(F7, $U$3:$V$4, 2, FALSE)</f>
        <v>Yes</v>
      </c>
      <c r="H7">
        <v>64</v>
      </c>
      <c r="I7">
        <v>91</v>
      </c>
      <c r="J7">
        <v>69</v>
      </c>
      <c r="K7">
        <v>43</v>
      </c>
      <c r="L7">
        <v>23</v>
      </c>
      <c r="M7">
        <v>92</v>
      </c>
      <c r="N7" s="3"/>
      <c r="O7">
        <v>2</v>
      </c>
    </row>
    <row r="8" spans="1:23" ht="30" x14ac:dyDescent="0.2">
      <c r="A8">
        <v>7</v>
      </c>
      <c r="C8" s="1">
        <v>42852.456296296295</v>
      </c>
      <c r="D8">
        <v>3</v>
      </c>
      <c r="E8" t="str">
        <f>VLOOKUP(D8,$Q$3:$R$6,2,FALSE)</f>
        <v>50%-90%</v>
      </c>
      <c r="F8">
        <v>1</v>
      </c>
      <c r="G8" t="str">
        <f>VLOOKUP(F8, $U$3:$V$4, 2, FALSE)</f>
        <v>Yes</v>
      </c>
      <c r="H8">
        <v>83</v>
      </c>
      <c r="I8">
        <v>93</v>
      </c>
      <c r="J8">
        <v>69</v>
      </c>
      <c r="K8">
        <v>50</v>
      </c>
      <c r="L8">
        <v>57</v>
      </c>
      <c r="M8">
        <v>69</v>
      </c>
      <c r="N8" s="3" t="s">
        <v>7</v>
      </c>
      <c r="O8">
        <v>2</v>
      </c>
    </row>
    <row r="9" spans="1:23" ht="45" x14ac:dyDescent="0.2">
      <c r="A9">
        <v>8</v>
      </c>
      <c r="C9" s="1">
        <v>42852.557754629626</v>
      </c>
      <c r="D9">
        <v>3</v>
      </c>
      <c r="E9" t="str">
        <f>VLOOKUP(D9,$Q$3:$R$6,2,FALSE)</f>
        <v>50%-90%</v>
      </c>
      <c r="F9">
        <v>1</v>
      </c>
      <c r="G9" t="str">
        <f>VLOOKUP(F9, $U$3:$V$4, 2, FALSE)</f>
        <v>Yes</v>
      </c>
      <c r="H9">
        <v>58</v>
      </c>
      <c r="I9">
        <v>40</v>
      </c>
      <c r="J9">
        <v>70</v>
      </c>
      <c r="K9">
        <v>67</v>
      </c>
      <c r="L9">
        <v>56</v>
      </c>
      <c r="M9">
        <v>41</v>
      </c>
      <c r="N9" s="3"/>
      <c r="O9">
        <v>2</v>
      </c>
    </row>
    <row r="10" spans="1:23" x14ac:dyDescent="0.2">
      <c r="A10">
        <v>9</v>
      </c>
      <c r="C10" s="1">
        <v>42853.406041666669</v>
      </c>
      <c r="D10">
        <v>4</v>
      </c>
      <c r="E10" t="str">
        <f>VLOOKUP(D10,$Q$3:$R$6,2,FALSE)</f>
        <v>More than 90%</v>
      </c>
      <c r="F10">
        <v>1</v>
      </c>
      <c r="G10" t="str">
        <f>VLOOKUP(F10, $U$3:$V$4, 2, FALSE)</f>
        <v>Yes</v>
      </c>
      <c r="H10">
        <v>99</v>
      </c>
      <c r="I10">
        <v>100</v>
      </c>
      <c r="J10">
        <v>100</v>
      </c>
      <c r="K10">
        <v>100</v>
      </c>
      <c r="L10">
        <v>99</v>
      </c>
      <c r="M10">
        <v>100</v>
      </c>
      <c r="N10" s="3"/>
      <c r="O10">
        <v>2</v>
      </c>
    </row>
    <row r="11" spans="1:23" x14ac:dyDescent="0.2">
      <c r="A11">
        <v>10</v>
      </c>
      <c r="C11" s="1">
        <v>42853.406631944446</v>
      </c>
      <c r="D11">
        <v>2</v>
      </c>
      <c r="E11" t="str">
        <f>VLOOKUP(D11,$Q$3:$R$6,2,FALSE)</f>
        <v>Up to 50%</v>
      </c>
      <c r="F11">
        <v>1</v>
      </c>
      <c r="G11" t="str">
        <f>VLOOKUP(F11, $U$3:$V$4, 2, FALSE)</f>
        <v>Yes</v>
      </c>
      <c r="H11">
        <v>19</v>
      </c>
      <c r="I11">
        <v>67</v>
      </c>
      <c r="J11">
        <v>71</v>
      </c>
      <c r="K11">
        <v>33</v>
      </c>
      <c r="L11">
        <v>50</v>
      </c>
      <c r="M11">
        <v>75</v>
      </c>
      <c r="N11" s="3"/>
      <c r="O11">
        <v>2</v>
      </c>
      <c r="R11" t="s">
        <v>30</v>
      </c>
    </row>
    <row r="12" spans="1:23" hidden="1" x14ac:dyDescent="0.2">
      <c r="A12">
        <v>11</v>
      </c>
      <c r="C12" s="1">
        <v>42853.417326388888</v>
      </c>
      <c r="D12">
        <v>3</v>
      </c>
      <c r="E12" t="str">
        <f>VLOOKUP(D12,$Q$3:$R$6,2,FALSE)</f>
        <v>50%-90%</v>
      </c>
      <c r="F12">
        <v>2</v>
      </c>
      <c r="G12" t="str">
        <f>VLOOKUP(F12, $U$3:$V$4, 2, FALSE)</f>
        <v>No</v>
      </c>
      <c r="H12">
        <v>24</v>
      </c>
      <c r="I12">
        <v>98</v>
      </c>
      <c r="J12">
        <v>77</v>
      </c>
      <c r="K12">
        <v>41</v>
      </c>
      <c r="L12">
        <v>69</v>
      </c>
      <c r="M12">
        <v>84</v>
      </c>
      <c r="N12" s="3" t="s">
        <v>8</v>
      </c>
      <c r="O12">
        <v>2</v>
      </c>
      <c r="R12" t="s">
        <v>31</v>
      </c>
    </row>
    <row r="13" spans="1:23" hidden="1" x14ac:dyDescent="0.2">
      <c r="A13">
        <v>12</v>
      </c>
      <c r="C13" s="1">
        <v>42853.454421296294</v>
      </c>
      <c r="D13">
        <v>2</v>
      </c>
      <c r="E13" t="str">
        <f>VLOOKUP(D13,$Q$3:$R$6,2,FALSE)</f>
        <v>Up to 50%</v>
      </c>
      <c r="F13">
        <v>2</v>
      </c>
      <c r="G13" t="str">
        <f>VLOOKUP(F13, $U$3:$V$4, 2, FALSE)</f>
        <v>No</v>
      </c>
      <c r="H13">
        <v>78</v>
      </c>
      <c r="I13">
        <v>94</v>
      </c>
      <c r="J13">
        <v>71</v>
      </c>
      <c r="K13">
        <v>92</v>
      </c>
      <c r="L13">
        <v>91</v>
      </c>
      <c r="M13">
        <v>86</v>
      </c>
      <c r="N13" s="3" t="s">
        <v>9</v>
      </c>
      <c r="O13">
        <v>2</v>
      </c>
    </row>
    <row r="14" spans="1:23" x14ac:dyDescent="0.2">
      <c r="A14">
        <v>13</v>
      </c>
      <c r="C14" s="1">
        <v>42854.172500000001</v>
      </c>
      <c r="D14">
        <v>2</v>
      </c>
      <c r="E14" t="str">
        <f>VLOOKUP(D14,$Q$3:$R$6,2,FALSE)</f>
        <v>Up to 50%</v>
      </c>
      <c r="F14">
        <v>1</v>
      </c>
      <c r="G14" t="str">
        <f>VLOOKUP(F14, $U$3:$V$4, 2, FALSE)</f>
        <v>Yes</v>
      </c>
      <c r="H14">
        <v>50</v>
      </c>
      <c r="I14">
        <v>94</v>
      </c>
      <c r="J14">
        <v>92</v>
      </c>
      <c r="K14">
        <v>5</v>
      </c>
      <c r="L14">
        <v>5</v>
      </c>
      <c r="M14">
        <v>96</v>
      </c>
      <c r="N14" s="3" t="s">
        <v>10</v>
      </c>
      <c r="O14">
        <v>2</v>
      </c>
    </row>
    <row r="15" spans="1:23" x14ac:dyDescent="0.2">
      <c r="A15">
        <v>14</v>
      </c>
      <c r="C15" s="1">
        <v>42854.758842592593</v>
      </c>
      <c r="D15">
        <v>4</v>
      </c>
      <c r="E15" t="str">
        <f>VLOOKUP(D15,$Q$3:$R$6,2,FALSE)</f>
        <v>More than 90%</v>
      </c>
      <c r="F15">
        <v>1</v>
      </c>
      <c r="G15" t="str">
        <f>VLOOKUP(F15, $U$3:$V$4, 2, FALSE)</f>
        <v>Yes</v>
      </c>
      <c r="H15">
        <v>64</v>
      </c>
      <c r="I15">
        <v>90</v>
      </c>
      <c r="J15">
        <v>99</v>
      </c>
      <c r="K15">
        <v>76</v>
      </c>
      <c r="L15">
        <v>50</v>
      </c>
      <c r="M15">
        <v>90</v>
      </c>
      <c r="N15" s="3" t="s">
        <v>11</v>
      </c>
      <c r="O15">
        <v>2</v>
      </c>
    </row>
    <row r="16" spans="1:23" x14ac:dyDescent="0.2">
      <c r="A16">
        <v>15</v>
      </c>
      <c r="C16" s="1">
        <v>42856.556458333333</v>
      </c>
      <c r="D16">
        <v>3</v>
      </c>
      <c r="E16" t="str">
        <f>VLOOKUP(D16,$Q$3:$R$6,2,FALSE)</f>
        <v>50%-90%</v>
      </c>
      <c r="F16">
        <v>1</v>
      </c>
      <c r="G16" t="str">
        <f>VLOOKUP(F16, $U$3:$V$4, 2, FALSE)</f>
        <v>Yes</v>
      </c>
      <c r="H16">
        <v>50</v>
      </c>
      <c r="I16">
        <v>85</v>
      </c>
      <c r="J16">
        <v>50</v>
      </c>
      <c r="K16">
        <v>35</v>
      </c>
      <c r="L16">
        <v>36</v>
      </c>
      <c r="M16">
        <v>81</v>
      </c>
      <c r="N16" s="3"/>
      <c r="O16">
        <v>2</v>
      </c>
    </row>
    <row r="17" spans="1:21" ht="45" x14ac:dyDescent="0.2">
      <c r="A17">
        <v>16</v>
      </c>
      <c r="C17" s="1">
        <v>42861.538263888891</v>
      </c>
      <c r="D17">
        <v>4</v>
      </c>
      <c r="E17" t="str">
        <f>VLOOKUP(D17,$Q$3:$R$6,2,FALSE)</f>
        <v>More than 90%</v>
      </c>
      <c r="F17">
        <v>1</v>
      </c>
      <c r="G17" t="str">
        <f>VLOOKUP(F17, $U$3:$V$4, 2, FALSE)</f>
        <v>Yes</v>
      </c>
      <c r="H17">
        <v>92</v>
      </c>
      <c r="I17">
        <v>99</v>
      </c>
      <c r="J17">
        <v>61</v>
      </c>
      <c r="K17">
        <v>87</v>
      </c>
      <c r="L17">
        <v>83</v>
      </c>
      <c r="M17">
        <v>92</v>
      </c>
      <c r="N17" s="3" t="s">
        <v>12</v>
      </c>
      <c r="O17">
        <v>2</v>
      </c>
      <c r="U17" t="s">
        <v>41</v>
      </c>
    </row>
    <row r="18" spans="1:21" s="8" customFormat="1" x14ac:dyDescent="0.2">
      <c r="A18" s="8">
        <v>17</v>
      </c>
      <c r="D18" s="8">
        <v>2</v>
      </c>
      <c r="E18" s="8" t="str">
        <f>VLOOKUP(D18,$Q$3:$R$6,2,FALSE)</f>
        <v>Up to 50%</v>
      </c>
      <c r="F18" s="8">
        <v>1</v>
      </c>
      <c r="G18" s="8" t="str">
        <f>VLOOKUP(F18, $U$3:$V$4, 2, FALSE)</f>
        <v>Yes</v>
      </c>
      <c r="H18" s="8">
        <v>95</v>
      </c>
      <c r="I18" s="8">
        <v>89</v>
      </c>
      <c r="J18" s="8">
        <v>50</v>
      </c>
      <c r="K18" s="8">
        <v>95</v>
      </c>
      <c r="L18" s="8">
        <v>50</v>
      </c>
      <c r="M18" s="8">
        <v>50</v>
      </c>
      <c r="N18" s="9"/>
      <c r="O18" s="8">
        <v>2</v>
      </c>
    </row>
    <row r="19" spans="1:21" hidden="1" x14ac:dyDescent="0.2">
      <c r="A19">
        <v>18</v>
      </c>
      <c r="D19">
        <v>1</v>
      </c>
      <c r="E19">
        <f>VLOOKUP(D19,$Q$3:$R$6,2,FALSE)</f>
        <v>0</v>
      </c>
      <c r="F19">
        <v>2</v>
      </c>
      <c r="G19" t="str">
        <f>VLOOKUP(F19, $U$3:$V$4, 2, FALSE)</f>
        <v>No</v>
      </c>
      <c r="H19">
        <v>50</v>
      </c>
      <c r="I19">
        <v>50</v>
      </c>
      <c r="J19">
        <v>50</v>
      </c>
      <c r="K19">
        <v>50</v>
      </c>
      <c r="L19">
        <v>50</v>
      </c>
      <c r="M19">
        <v>50</v>
      </c>
      <c r="N19" s="3"/>
      <c r="O19">
        <v>2</v>
      </c>
    </row>
    <row r="20" spans="1:21" hidden="1" x14ac:dyDescent="0.2">
      <c r="A20">
        <v>19</v>
      </c>
      <c r="D20">
        <v>1</v>
      </c>
      <c r="E20">
        <f>VLOOKUP(D20,$Q$3:$R$6,2,FALSE)</f>
        <v>0</v>
      </c>
      <c r="F20">
        <v>2</v>
      </c>
      <c r="G20" t="str">
        <f>VLOOKUP(F20, $U$3:$V$4, 2, FALSE)</f>
        <v>No</v>
      </c>
      <c r="H20">
        <v>8</v>
      </c>
      <c r="I20">
        <v>86</v>
      </c>
      <c r="J20">
        <v>52</v>
      </c>
      <c r="K20">
        <v>11</v>
      </c>
      <c r="L20">
        <v>49</v>
      </c>
      <c r="M20">
        <v>51</v>
      </c>
      <c r="N20" s="3"/>
      <c r="O20">
        <v>2</v>
      </c>
    </row>
    <row r="21" spans="1:21" ht="30" x14ac:dyDescent="0.2">
      <c r="A21">
        <v>20</v>
      </c>
      <c r="D21">
        <v>3</v>
      </c>
      <c r="E21" t="str">
        <f>VLOOKUP(D21,$Q$3:$R$6,2,FALSE)</f>
        <v>50%-90%</v>
      </c>
      <c r="F21">
        <v>1</v>
      </c>
      <c r="G21" t="str">
        <f>VLOOKUP(F21, $U$3:$V$4, 2, FALSE)</f>
        <v>Yes</v>
      </c>
      <c r="H21">
        <v>50</v>
      </c>
      <c r="I21">
        <v>100</v>
      </c>
      <c r="J21">
        <v>50</v>
      </c>
      <c r="K21">
        <v>50</v>
      </c>
      <c r="L21">
        <v>0</v>
      </c>
      <c r="M21">
        <v>100</v>
      </c>
      <c r="N21" s="3" t="s">
        <v>34</v>
      </c>
      <c r="S21" t="s">
        <v>36</v>
      </c>
      <c r="T21" t="s">
        <v>38</v>
      </c>
    </row>
    <row r="22" spans="1:21" x14ac:dyDescent="0.2">
      <c r="A22">
        <v>21</v>
      </c>
      <c r="D22">
        <v>2</v>
      </c>
      <c r="E22" t="str">
        <f>VLOOKUP(D22,$Q$3:$R$6,2,FALSE)</f>
        <v>Up to 50%</v>
      </c>
      <c r="F22">
        <v>1</v>
      </c>
      <c r="G22" t="str">
        <f>VLOOKUP(F22, $U$3:$V$4, 2, FALSE)</f>
        <v>Yes</v>
      </c>
      <c r="H22">
        <v>100</v>
      </c>
      <c r="I22">
        <v>100</v>
      </c>
      <c r="J22">
        <v>100</v>
      </c>
      <c r="K22">
        <v>100</v>
      </c>
      <c r="L22">
        <v>69</v>
      </c>
      <c r="M22">
        <v>81</v>
      </c>
      <c r="N22" s="3"/>
      <c r="S22" t="s">
        <v>37</v>
      </c>
      <c r="T22" t="s">
        <v>39</v>
      </c>
    </row>
    <row r="23" spans="1:21" s="7" customFormat="1" x14ac:dyDescent="0.2">
      <c r="A23" s="7">
        <v>22</v>
      </c>
      <c r="D23" s="7">
        <v>3</v>
      </c>
      <c r="E23" s="7" t="str">
        <f>VLOOKUP(D23,$Q$3:$R$6,2,FALSE)</f>
        <v>50%-90%</v>
      </c>
      <c r="F23" s="7">
        <v>1</v>
      </c>
      <c r="G23" s="7" t="str">
        <f>VLOOKUP(F23, $U$3:$V$4, 2, FALSE)</f>
        <v>Yes</v>
      </c>
      <c r="H23" s="7">
        <v>68</v>
      </c>
      <c r="I23" s="7">
        <v>88</v>
      </c>
      <c r="J23" s="7">
        <v>41</v>
      </c>
      <c r="K23" s="7">
        <v>10</v>
      </c>
      <c r="L23" s="7">
        <v>49</v>
      </c>
      <c r="M23" s="7">
        <v>91</v>
      </c>
      <c r="N23" s="10"/>
      <c r="T23" s="7" t="s">
        <v>40</v>
      </c>
    </row>
    <row r="24" spans="1:21" x14ac:dyDescent="0.2">
      <c r="A24">
        <v>23</v>
      </c>
      <c r="D24">
        <v>3</v>
      </c>
      <c r="E24" t="str">
        <f>VLOOKUP(D24,$Q$3:$R$6,2,FALSE)</f>
        <v>50%-90%</v>
      </c>
      <c r="F24">
        <v>1</v>
      </c>
      <c r="G24" t="str">
        <f>VLOOKUP(F24, $U$3:$V$4, 2, FALSE)</f>
        <v>Yes</v>
      </c>
      <c r="H24">
        <v>84</v>
      </c>
      <c r="I24">
        <v>100</v>
      </c>
      <c r="J24">
        <v>52</v>
      </c>
      <c r="K24">
        <v>89</v>
      </c>
      <c r="L24">
        <v>50</v>
      </c>
      <c r="M24">
        <v>65</v>
      </c>
      <c r="N24" s="11" t="s">
        <v>42</v>
      </c>
    </row>
    <row r="25" spans="1:21" x14ac:dyDescent="0.2">
      <c r="A25">
        <v>24</v>
      </c>
      <c r="D25">
        <v>3</v>
      </c>
      <c r="E25" t="str">
        <f>VLOOKUP(D25,$Q$3:$R$6,2,FALSE)</f>
        <v>50%-90%</v>
      </c>
      <c r="F25">
        <v>1</v>
      </c>
      <c r="G25" t="str">
        <f>VLOOKUP(F25, $U$3:$V$4, 2, FALSE)</f>
        <v>Yes</v>
      </c>
      <c r="H25">
        <v>50</v>
      </c>
      <c r="I25">
        <v>94</v>
      </c>
      <c r="J25">
        <v>86</v>
      </c>
      <c r="K25">
        <v>90</v>
      </c>
      <c r="L25">
        <v>84</v>
      </c>
      <c r="M25">
        <v>93</v>
      </c>
      <c r="N25" s="11"/>
    </row>
    <row r="26" spans="1:21" hidden="1" x14ac:dyDescent="0.2">
      <c r="A26">
        <v>25</v>
      </c>
      <c r="D26">
        <v>4</v>
      </c>
      <c r="E26" t="str">
        <f>VLOOKUP(D26,$Q$3:$R$6,2,FALSE)</f>
        <v>More than 90%</v>
      </c>
      <c r="F26">
        <v>2</v>
      </c>
      <c r="G26" t="str">
        <f>VLOOKUP(F26, $U$3:$V$4, 2, FALSE)</f>
        <v>No</v>
      </c>
      <c r="H26">
        <v>96</v>
      </c>
      <c r="I26">
        <v>91</v>
      </c>
      <c r="J26">
        <v>49</v>
      </c>
      <c r="K26">
        <v>95</v>
      </c>
      <c r="L26">
        <v>96</v>
      </c>
      <c r="M26">
        <v>67</v>
      </c>
      <c r="N26" s="11"/>
    </row>
    <row r="27" spans="1:21" hidden="1" x14ac:dyDescent="0.2">
      <c r="A27">
        <v>26</v>
      </c>
      <c r="D27">
        <v>4</v>
      </c>
      <c r="E27" t="str">
        <f>VLOOKUP(D27,$Q$3:$R$6,2,FALSE)</f>
        <v>More than 90%</v>
      </c>
      <c r="F27">
        <v>2</v>
      </c>
      <c r="G27" t="str">
        <f>VLOOKUP(F27, $U$3:$V$4, 2, FALSE)</f>
        <v>No</v>
      </c>
      <c r="H27">
        <v>30</v>
      </c>
      <c r="I27">
        <v>99</v>
      </c>
      <c r="J27">
        <v>99</v>
      </c>
      <c r="K27">
        <v>51</v>
      </c>
      <c r="L27">
        <v>100</v>
      </c>
      <c r="M27">
        <v>100</v>
      </c>
      <c r="N27" s="11"/>
    </row>
    <row r="28" spans="1:21" x14ac:dyDescent="0.2">
      <c r="A28">
        <v>27</v>
      </c>
      <c r="D28">
        <v>2</v>
      </c>
      <c r="E28" t="str">
        <f>VLOOKUP(D28,$Q$3:$R$6,2,FALSE)</f>
        <v>Up to 50%</v>
      </c>
      <c r="F28">
        <v>1</v>
      </c>
      <c r="G28" t="str">
        <f>VLOOKUP(F28, $U$3:$V$4, 2, FALSE)</f>
        <v>Yes</v>
      </c>
      <c r="H28">
        <v>50</v>
      </c>
      <c r="I28">
        <v>50</v>
      </c>
      <c r="J28">
        <v>100</v>
      </c>
      <c r="K28">
        <v>100</v>
      </c>
      <c r="L28">
        <v>50</v>
      </c>
      <c r="M28">
        <v>100</v>
      </c>
      <c r="N28" s="11" t="s">
        <v>43</v>
      </c>
    </row>
    <row r="29" spans="1:21" x14ac:dyDescent="0.2">
      <c r="A29">
        <v>28</v>
      </c>
      <c r="D29">
        <v>4</v>
      </c>
      <c r="E29" t="str">
        <f>VLOOKUP(D29,$Q$3:$R$6,2,FALSE)</f>
        <v>More than 90%</v>
      </c>
      <c r="F29">
        <v>1</v>
      </c>
      <c r="G29" t="str">
        <f>VLOOKUP(F29, $U$3:$V$4, 2, FALSE)</f>
        <v>Yes</v>
      </c>
      <c r="H29">
        <v>48</v>
      </c>
      <c r="I29">
        <v>98</v>
      </c>
      <c r="J29">
        <v>5</v>
      </c>
      <c r="K29">
        <v>50</v>
      </c>
      <c r="L29">
        <v>98</v>
      </c>
      <c r="M29">
        <v>98</v>
      </c>
      <c r="N29" s="11"/>
    </row>
    <row r="30" spans="1:21" ht="30" x14ac:dyDescent="0.2">
      <c r="A30">
        <v>29</v>
      </c>
      <c r="D30">
        <v>2</v>
      </c>
      <c r="E30" t="str">
        <f>VLOOKUP(D30,$Q$3:$R$6,2,FALSE)</f>
        <v>Up to 50%</v>
      </c>
      <c r="F30">
        <v>1</v>
      </c>
      <c r="G30" t="str">
        <f>VLOOKUP(F30, $U$3:$V$4, 2, FALSE)</f>
        <v>Yes</v>
      </c>
      <c r="H30">
        <v>79</v>
      </c>
      <c r="I30">
        <v>49</v>
      </c>
      <c r="J30">
        <v>57</v>
      </c>
      <c r="K30">
        <v>4</v>
      </c>
      <c r="L30">
        <v>5</v>
      </c>
      <c r="M30">
        <v>71</v>
      </c>
      <c r="N30" s="12" t="s">
        <v>51</v>
      </c>
    </row>
    <row r="31" spans="1:21" hidden="1" x14ac:dyDescent="0.2">
      <c r="A31">
        <v>30</v>
      </c>
      <c r="D31">
        <v>3</v>
      </c>
      <c r="E31" t="str">
        <f>VLOOKUP(D31,$Q$3:$R$6,2,FALSE)</f>
        <v>50%-90%</v>
      </c>
      <c r="F31">
        <v>2</v>
      </c>
      <c r="G31" t="str">
        <f>VLOOKUP(F31, $U$3:$V$4, 2, FALSE)</f>
        <v>No</v>
      </c>
      <c r="H31">
        <v>58</v>
      </c>
      <c r="I31">
        <v>84</v>
      </c>
      <c r="J31">
        <v>86</v>
      </c>
      <c r="K31">
        <v>63</v>
      </c>
      <c r="L31">
        <v>57</v>
      </c>
      <c r="M31">
        <v>67</v>
      </c>
      <c r="N31" s="11" t="s">
        <v>44</v>
      </c>
    </row>
    <row r="32" spans="1:21" x14ac:dyDescent="0.2">
      <c r="A32">
        <v>31</v>
      </c>
      <c r="D32">
        <v>2</v>
      </c>
      <c r="E32" t="str">
        <f>VLOOKUP(D32,$Q$3:$R$6,2,FALSE)</f>
        <v>Up to 50%</v>
      </c>
      <c r="F32">
        <v>1</v>
      </c>
      <c r="G32" t="str">
        <f>VLOOKUP(F32, $U$3:$V$4, 2, FALSE)</f>
        <v>Yes</v>
      </c>
      <c r="H32">
        <v>37</v>
      </c>
      <c r="I32">
        <v>41</v>
      </c>
      <c r="J32">
        <v>57</v>
      </c>
      <c r="K32">
        <v>29</v>
      </c>
      <c r="L32">
        <v>28</v>
      </c>
      <c r="M32">
        <v>61</v>
      </c>
      <c r="N32" s="11"/>
    </row>
    <row r="33" spans="1:15" ht="45" x14ac:dyDescent="0.2">
      <c r="A33">
        <v>32</v>
      </c>
      <c r="D33">
        <v>4</v>
      </c>
      <c r="E33" t="str">
        <f>VLOOKUP(D33,$Q$3:$R$6,2,FALSE)</f>
        <v>More than 90%</v>
      </c>
      <c r="F33">
        <v>1</v>
      </c>
      <c r="G33" t="str">
        <f>VLOOKUP(F33, $U$3:$V$4, 2, FALSE)</f>
        <v>Yes</v>
      </c>
      <c r="H33">
        <v>97</v>
      </c>
      <c r="I33">
        <v>66</v>
      </c>
      <c r="J33">
        <v>15</v>
      </c>
      <c r="K33">
        <v>68</v>
      </c>
      <c r="L33">
        <v>28</v>
      </c>
      <c r="M33">
        <v>75</v>
      </c>
      <c r="N33" s="12" t="s">
        <v>52</v>
      </c>
    </row>
    <row r="34" spans="1:15" hidden="1" x14ac:dyDescent="0.2">
      <c r="A34">
        <v>33</v>
      </c>
      <c r="D34">
        <v>2</v>
      </c>
      <c r="E34" t="str">
        <f>VLOOKUP(D34,$Q$3:$R$6,2,FALSE)</f>
        <v>Up to 50%</v>
      </c>
      <c r="F34">
        <v>2</v>
      </c>
      <c r="G34" t="str">
        <f>VLOOKUP(F34, $U$3:$V$4, 2, FALSE)</f>
        <v>No</v>
      </c>
      <c r="H34">
        <v>50</v>
      </c>
      <c r="I34">
        <v>64</v>
      </c>
      <c r="J34">
        <v>66</v>
      </c>
      <c r="K34">
        <v>58</v>
      </c>
      <c r="L34">
        <v>82</v>
      </c>
      <c r="M34">
        <v>64</v>
      </c>
      <c r="N34" s="11"/>
    </row>
    <row r="35" spans="1:15" x14ac:dyDescent="0.2">
      <c r="A35">
        <v>34</v>
      </c>
      <c r="D35">
        <v>1</v>
      </c>
      <c r="E35">
        <f>VLOOKUP(D35,$Q$3:$R$6,2,FALSE)</f>
        <v>0</v>
      </c>
      <c r="F35">
        <v>1</v>
      </c>
      <c r="G35" t="str">
        <f>VLOOKUP(F35, $U$3:$V$4, 2, FALSE)</f>
        <v>Yes</v>
      </c>
      <c r="H35">
        <v>92</v>
      </c>
      <c r="I35">
        <v>92</v>
      </c>
      <c r="J35">
        <v>50</v>
      </c>
      <c r="K35">
        <v>90</v>
      </c>
      <c r="L35">
        <v>50</v>
      </c>
      <c r="M35">
        <v>90</v>
      </c>
      <c r="N35" s="11" t="s">
        <v>45</v>
      </c>
    </row>
    <row r="36" spans="1:15" ht="30" x14ac:dyDescent="0.2">
      <c r="A36">
        <v>35</v>
      </c>
      <c r="C36" s="1">
        <v>42938.693379629629</v>
      </c>
      <c r="D36">
        <v>4</v>
      </c>
      <c r="E36" t="str">
        <f>VLOOKUP(D36,$Q$3:$R$6,2,FALSE)</f>
        <v>More than 90%</v>
      </c>
      <c r="F36">
        <v>1</v>
      </c>
      <c r="G36" t="str">
        <f>VLOOKUP(F36, $U$3:$V$4, 2, FALSE)</f>
        <v>Yes</v>
      </c>
      <c r="H36">
        <v>98</v>
      </c>
      <c r="I36">
        <v>99</v>
      </c>
      <c r="J36">
        <v>85</v>
      </c>
      <c r="K36">
        <v>77</v>
      </c>
      <c r="L36">
        <v>99</v>
      </c>
      <c r="M36">
        <v>53</v>
      </c>
      <c r="N36" s="3" t="s">
        <v>46</v>
      </c>
      <c r="O36">
        <v>2</v>
      </c>
    </row>
    <row r="37" spans="1:15" x14ac:dyDescent="0.2">
      <c r="A37">
        <v>36</v>
      </c>
      <c r="C37" s="1">
        <v>42938.750347222223</v>
      </c>
      <c r="D37">
        <v>3</v>
      </c>
      <c r="E37" t="str">
        <f>VLOOKUP(D37,$Q$3:$R$6,2,FALSE)</f>
        <v>50%-90%</v>
      </c>
      <c r="F37">
        <v>1</v>
      </c>
      <c r="G37" t="str">
        <f>VLOOKUP(F37, $U$3:$V$4, 2, FALSE)</f>
        <v>Yes</v>
      </c>
      <c r="H37">
        <v>70</v>
      </c>
      <c r="I37">
        <v>100</v>
      </c>
      <c r="J37">
        <v>100</v>
      </c>
      <c r="K37">
        <v>68</v>
      </c>
      <c r="L37">
        <v>68</v>
      </c>
      <c r="M37">
        <v>100</v>
      </c>
      <c r="N37" s="3"/>
      <c r="O37">
        <v>2</v>
      </c>
    </row>
    <row r="38" spans="1:15" x14ac:dyDescent="0.2">
      <c r="A38">
        <v>37</v>
      </c>
      <c r="C38" s="1">
        <v>42938.771273148152</v>
      </c>
      <c r="D38">
        <v>3</v>
      </c>
      <c r="E38" t="str">
        <f>VLOOKUP(D38,$Q$3:$R$6,2,FALSE)</f>
        <v>50%-90%</v>
      </c>
      <c r="F38">
        <v>1</v>
      </c>
      <c r="G38" t="str">
        <f>VLOOKUP(F38, $U$3:$V$4, 2, FALSE)</f>
        <v>Yes</v>
      </c>
      <c r="H38">
        <v>100</v>
      </c>
      <c r="I38">
        <v>100</v>
      </c>
      <c r="J38">
        <v>76</v>
      </c>
      <c r="K38">
        <v>78</v>
      </c>
      <c r="L38">
        <v>79</v>
      </c>
      <c r="M38">
        <v>78</v>
      </c>
      <c r="N38" s="3"/>
      <c r="O38">
        <v>2</v>
      </c>
    </row>
    <row r="39" spans="1:15" hidden="1" x14ac:dyDescent="0.2">
      <c r="A39">
        <v>38</v>
      </c>
      <c r="C39" s="1">
        <v>42938.773194444446</v>
      </c>
      <c r="D39">
        <v>3</v>
      </c>
      <c r="E39" t="str">
        <f>VLOOKUP(D39,$Q$3:$R$6,2,FALSE)</f>
        <v>50%-90%</v>
      </c>
      <c r="F39">
        <v>2</v>
      </c>
      <c r="G39" t="str">
        <f>VLOOKUP(F39, $U$3:$V$4, 2, FALSE)</f>
        <v>No</v>
      </c>
      <c r="H39">
        <v>50</v>
      </c>
      <c r="I39">
        <v>50</v>
      </c>
      <c r="J39">
        <v>89</v>
      </c>
      <c r="K39">
        <v>96</v>
      </c>
      <c r="L39">
        <v>50</v>
      </c>
      <c r="M39">
        <v>98</v>
      </c>
      <c r="N39" s="3"/>
      <c r="O39">
        <v>2</v>
      </c>
    </row>
    <row r="40" spans="1:15" ht="45" x14ac:dyDescent="0.2">
      <c r="A40">
        <v>39</v>
      </c>
      <c r="C40" s="1">
        <v>42939.305138888885</v>
      </c>
      <c r="D40">
        <v>3</v>
      </c>
      <c r="E40" t="str">
        <f>VLOOKUP(D40,$Q$3:$R$6,2,FALSE)</f>
        <v>50%-90%</v>
      </c>
      <c r="F40">
        <v>1</v>
      </c>
      <c r="G40" t="str">
        <f>VLOOKUP(F40, $U$3:$V$4, 2, FALSE)</f>
        <v>Yes</v>
      </c>
      <c r="H40">
        <v>100</v>
      </c>
      <c r="I40">
        <v>100</v>
      </c>
      <c r="J40">
        <v>100</v>
      </c>
      <c r="K40">
        <v>49</v>
      </c>
      <c r="L40">
        <v>51</v>
      </c>
      <c r="M40">
        <v>100</v>
      </c>
      <c r="N40" s="3" t="s">
        <v>47</v>
      </c>
      <c r="O40">
        <v>2</v>
      </c>
    </row>
    <row r="41" spans="1:15" ht="150" x14ac:dyDescent="0.2">
      <c r="A41">
        <v>40</v>
      </c>
      <c r="C41" s="1">
        <v>42939.346828703703</v>
      </c>
      <c r="D41">
        <v>3</v>
      </c>
      <c r="E41" t="str">
        <f>VLOOKUP(D41,$Q$3:$R$6,2,FALSE)</f>
        <v>50%-90%</v>
      </c>
      <c r="F41">
        <v>1</v>
      </c>
      <c r="G41" t="str">
        <f>VLOOKUP(F41, $U$3:$V$4, 2, FALSE)</f>
        <v>Yes</v>
      </c>
      <c r="H41">
        <v>62</v>
      </c>
      <c r="I41">
        <v>91</v>
      </c>
      <c r="J41">
        <v>61</v>
      </c>
      <c r="K41">
        <v>92</v>
      </c>
      <c r="L41">
        <v>50</v>
      </c>
      <c r="M41">
        <v>96</v>
      </c>
      <c r="N41" s="13" t="s">
        <v>48</v>
      </c>
      <c r="O41">
        <v>2</v>
      </c>
    </row>
    <row r="42" spans="1:15" hidden="1" x14ac:dyDescent="0.2">
      <c r="A42">
        <v>41</v>
      </c>
      <c r="C42" s="1">
        <v>42939.388148148151</v>
      </c>
      <c r="D42">
        <v>2</v>
      </c>
      <c r="E42" t="str">
        <f>VLOOKUP(D42,$Q$3:$R$6,2,FALSE)</f>
        <v>Up to 50%</v>
      </c>
      <c r="F42">
        <v>2</v>
      </c>
      <c r="G42" t="str">
        <f>VLOOKUP(F42, $U$3:$V$4, 2, FALSE)</f>
        <v>No</v>
      </c>
      <c r="H42">
        <v>72</v>
      </c>
      <c r="I42">
        <v>96</v>
      </c>
      <c r="J42">
        <v>50</v>
      </c>
      <c r="K42">
        <v>51</v>
      </c>
      <c r="L42">
        <v>53</v>
      </c>
      <c r="M42">
        <v>100</v>
      </c>
      <c r="N42" s="3"/>
      <c r="O42">
        <v>2</v>
      </c>
    </row>
    <row r="43" spans="1:15" x14ac:dyDescent="0.2">
      <c r="A43">
        <v>42</v>
      </c>
      <c r="C43" s="1">
        <v>42939.389074074075</v>
      </c>
      <c r="D43">
        <v>3</v>
      </c>
      <c r="E43" t="str">
        <f>VLOOKUP(D43,$Q$3:$R$6,2,FALSE)</f>
        <v>50%-90%</v>
      </c>
      <c r="F43">
        <v>1</v>
      </c>
      <c r="G43" t="str">
        <f>VLOOKUP(F43, $U$3:$V$4, 2, FALSE)</f>
        <v>Yes</v>
      </c>
      <c r="H43">
        <v>71</v>
      </c>
      <c r="I43">
        <v>100</v>
      </c>
      <c r="J43">
        <v>73</v>
      </c>
      <c r="K43">
        <v>100</v>
      </c>
      <c r="L43">
        <v>86</v>
      </c>
      <c r="M43">
        <v>100</v>
      </c>
      <c r="N43" s="3"/>
      <c r="O43">
        <v>2</v>
      </c>
    </row>
    <row r="44" spans="1:15" ht="30" x14ac:dyDescent="0.2">
      <c r="A44">
        <v>43</v>
      </c>
      <c r="C44" s="1">
        <v>42939.93891203704</v>
      </c>
      <c r="D44">
        <v>3</v>
      </c>
      <c r="E44" t="str">
        <f>VLOOKUP(D44,$Q$3:$R$6,2,FALSE)</f>
        <v>50%-90%</v>
      </c>
      <c r="F44">
        <v>1</v>
      </c>
      <c r="G44" t="str">
        <f>VLOOKUP(F44, $U$3:$V$4, 2, FALSE)</f>
        <v>Yes</v>
      </c>
      <c r="H44">
        <v>100</v>
      </c>
      <c r="I44">
        <v>86</v>
      </c>
      <c r="J44">
        <v>76</v>
      </c>
      <c r="K44">
        <v>69</v>
      </c>
      <c r="L44">
        <v>60</v>
      </c>
      <c r="M44">
        <v>67</v>
      </c>
      <c r="N44" s="3" t="s">
        <v>49</v>
      </c>
      <c r="O44">
        <v>2</v>
      </c>
    </row>
    <row r="45" spans="1:15" ht="30" x14ac:dyDescent="0.2">
      <c r="A45">
        <v>44</v>
      </c>
      <c r="C45" s="1">
        <v>42940.15960648148</v>
      </c>
      <c r="D45">
        <v>1</v>
      </c>
      <c r="E45">
        <f>VLOOKUP(D45,$Q$3:$R$6,2,FALSE)</f>
        <v>0</v>
      </c>
      <c r="F45">
        <v>1</v>
      </c>
      <c r="G45" t="str">
        <f>VLOOKUP(F45, $U$3:$V$4, 2, FALSE)</f>
        <v>Yes</v>
      </c>
      <c r="H45">
        <v>53</v>
      </c>
      <c r="I45">
        <v>75</v>
      </c>
      <c r="J45">
        <v>51</v>
      </c>
      <c r="K45">
        <v>50</v>
      </c>
      <c r="L45">
        <v>49</v>
      </c>
      <c r="M45">
        <v>47</v>
      </c>
      <c r="N45" s="3" t="s">
        <v>50</v>
      </c>
      <c r="O45">
        <v>2</v>
      </c>
    </row>
    <row r="46" spans="1:15" x14ac:dyDescent="0.2">
      <c r="A46">
        <v>45</v>
      </c>
      <c r="C46" s="1">
        <v>42940.216608796298</v>
      </c>
      <c r="D46">
        <v>3</v>
      </c>
      <c r="E46" t="str">
        <f>VLOOKUP(D46,$Q$3:$R$6,2,FALSE)</f>
        <v>50%-90%</v>
      </c>
      <c r="F46">
        <v>1</v>
      </c>
      <c r="G46" t="str">
        <f>VLOOKUP(F46, $U$3:$V$4, 2, FALSE)</f>
        <v>Yes</v>
      </c>
      <c r="H46">
        <v>50</v>
      </c>
      <c r="I46">
        <v>100</v>
      </c>
      <c r="J46">
        <v>50</v>
      </c>
      <c r="K46">
        <v>0</v>
      </c>
      <c r="L46">
        <v>100</v>
      </c>
      <c r="M46">
        <v>100</v>
      </c>
      <c r="N46" s="3"/>
      <c r="O46">
        <v>2</v>
      </c>
    </row>
    <row r="47" spans="1:15" hidden="1" x14ac:dyDescent="0.2">
      <c r="A47">
        <v>46</v>
      </c>
      <c r="C47" s="1"/>
      <c r="D47">
        <v>3</v>
      </c>
      <c r="E47" t="str">
        <f>VLOOKUP(D47,$Q$3:$R$6,2,FALSE)</f>
        <v>50%-90%</v>
      </c>
      <c r="F47">
        <v>2</v>
      </c>
      <c r="G47" t="str">
        <f>VLOOKUP(F47, $U$3:$V$4, 2, FALSE)</f>
        <v>No</v>
      </c>
      <c r="H47">
        <v>99</v>
      </c>
      <c r="I47">
        <v>85</v>
      </c>
      <c r="J47">
        <v>82</v>
      </c>
      <c r="K47">
        <v>83</v>
      </c>
      <c r="L47">
        <v>83</v>
      </c>
      <c r="M47">
        <v>83</v>
      </c>
      <c r="N47" s="14" t="s">
        <v>53</v>
      </c>
      <c r="O47">
        <v>2</v>
      </c>
    </row>
    <row r="48" spans="1:15" x14ac:dyDescent="0.2">
      <c r="A48">
        <v>47</v>
      </c>
      <c r="C48" s="1"/>
      <c r="D48">
        <v>4</v>
      </c>
      <c r="E48" t="str">
        <f>VLOOKUP(D48,$Q$3:$R$6,2,FALSE)</f>
        <v>More than 90%</v>
      </c>
      <c r="F48">
        <v>1</v>
      </c>
      <c r="G48" t="str">
        <f>VLOOKUP(F48, $U$3:$V$4, 2, FALSE)</f>
        <v>Yes</v>
      </c>
      <c r="H48">
        <v>100</v>
      </c>
      <c r="I48">
        <v>100</v>
      </c>
      <c r="J48">
        <v>100</v>
      </c>
      <c r="K48">
        <v>74</v>
      </c>
      <c r="L48">
        <v>74</v>
      </c>
      <c r="M48">
        <v>100</v>
      </c>
      <c r="N48"/>
      <c r="O48">
        <v>2</v>
      </c>
    </row>
    <row r="49" spans="1:15" x14ac:dyDescent="0.2">
      <c r="A49">
        <v>48</v>
      </c>
      <c r="C49" s="1"/>
      <c r="D49">
        <v>3</v>
      </c>
      <c r="E49" t="str">
        <f>VLOOKUP(D49,$Q$3:$R$6,2,FALSE)</f>
        <v>50%-90%</v>
      </c>
      <c r="F49">
        <v>1</v>
      </c>
      <c r="G49" t="str">
        <f>VLOOKUP(F49, $U$3:$V$4, 2, FALSE)</f>
        <v>Yes</v>
      </c>
      <c r="H49">
        <v>79</v>
      </c>
      <c r="I49">
        <v>77</v>
      </c>
      <c r="J49">
        <v>78</v>
      </c>
      <c r="K49">
        <v>50</v>
      </c>
      <c r="L49">
        <v>79</v>
      </c>
      <c r="M49">
        <v>78</v>
      </c>
      <c r="N49"/>
      <c r="O49">
        <v>2</v>
      </c>
    </row>
    <row r="50" spans="1:15" x14ac:dyDescent="0.2">
      <c r="A50">
        <v>49</v>
      </c>
      <c r="D50">
        <v>4</v>
      </c>
      <c r="E50" t="str">
        <f>VLOOKUP(D50,$Q$3:$R$6,2,FALSE)</f>
        <v>More than 90%</v>
      </c>
      <c r="F50">
        <v>1</v>
      </c>
      <c r="G50" t="str">
        <f>VLOOKUP(F50, $U$3:$V$4, 2, FALSE)</f>
        <v>Yes</v>
      </c>
      <c r="H50">
        <v>50</v>
      </c>
      <c r="I50">
        <v>75</v>
      </c>
      <c r="J50">
        <v>93</v>
      </c>
      <c r="K50">
        <v>88</v>
      </c>
      <c r="L50">
        <v>84</v>
      </c>
      <c r="M50">
        <v>61</v>
      </c>
      <c r="N50"/>
      <c r="O50">
        <v>2</v>
      </c>
    </row>
    <row r="51" spans="1:15" hidden="1" x14ac:dyDescent="0.2">
      <c r="A51" s="5" t="s">
        <v>13</v>
      </c>
      <c r="B51" s="5"/>
      <c r="C51" s="5"/>
      <c r="D51" s="5"/>
      <c r="E51" s="5"/>
      <c r="F51" s="5"/>
      <c r="G51" s="5"/>
      <c r="H51" s="5">
        <f>AVERAGE(H1:H50)</f>
        <v>66.571428571428569</v>
      </c>
      <c r="I51" s="5">
        <f>AVERAGE(I1:I50)</f>
        <v>82.877551020408163</v>
      </c>
      <c r="J51" s="5">
        <f>AVERAGE(J1:J50)</f>
        <v>68.285714285714292</v>
      </c>
      <c r="K51" s="5">
        <f>AVERAGE(K1:K50)</f>
        <v>61.775510204081634</v>
      </c>
      <c r="L51" s="5">
        <f>AVERAGE(L1:L50)</f>
        <v>60.163265306122447</v>
      </c>
      <c r="M51" s="5">
        <f>AVERAGE(M1:M50)</f>
        <v>78.65306122448979</v>
      </c>
      <c r="N51" s="6"/>
      <c r="O51" s="5"/>
    </row>
    <row r="52" spans="1:15" hidden="1" x14ac:dyDescent="0.2">
      <c r="A52" t="s">
        <v>14</v>
      </c>
      <c r="H52">
        <f>STDEV(H1:H50)</f>
        <v>24.964975465639856</v>
      </c>
      <c r="I52">
        <f>STDEV(I1:I50)</f>
        <v>19.176409827638505</v>
      </c>
      <c r="J52">
        <f>STDEV(J1:J50)</f>
        <v>21.980104640333266</v>
      </c>
      <c r="K52">
        <f>STDEV(K1:K50)</f>
        <v>28.82364864288412</v>
      </c>
      <c r="L52">
        <f>STDEV(L1:L50)</f>
        <v>26.879629011247768</v>
      </c>
      <c r="M52">
        <f>STDEV(M1:M50)</f>
        <v>19.561389500331348</v>
      </c>
    </row>
    <row r="53" spans="1:15" hidden="1" x14ac:dyDescent="0.2">
      <c r="A53" s="5" t="s">
        <v>15</v>
      </c>
      <c r="B53" s="5"/>
      <c r="C53" s="5"/>
      <c r="D53" s="5"/>
      <c r="E53" s="5"/>
      <c r="F53" s="5"/>
      <c r="G53" s="5"/>
      <c r="H53" s="5">
        <f>H52/SQRT(22)</f>
        <v>5.3225506530746562</v>
      </c>
      <c r="I53" s="5">
        <f>I52/SQRT(22)</f>
        <v>4.0884243123812967</v>
      </c>
      <c r="J53" s="5">
        <f>J52/SQRT(22)</f>
        <v>4.686174054890329</v>
      </c>
      <c r="K53" s="5">
        <f>K52/SQRT(22)</f>
        <v>6.1452225386453128</v>
      </c>
      <c r="L53" s="5">
        <f>L52/SQRT(22)</f>
        <v>5.7307561605710724</v>
      </c>
      <c r="M53" s="5">
        <f>M52/SQRT(22)</f>
        <v>4.17050225438176</v>
      </c>
      <c r="N53" s="6"/>
      <c r="O53" s="5"/>
    </row>
    <row r="54" spans="1:15" s="5" customFormat="1" x14ac:dyDescent="0.2">
      <c r="A54"/>
      <c r="B54"/>
      <c r="C54"/>
      <c r="D54"/>
      <c r="E54"/>
      <c r="F54"/>
      <c r="G54"/>
      <c r="H54"/>
      <c r="I54"/>
      <c r="J54"/>
      <c r="K54"/>
      <c r="L54"/>
      <c r="M54"/>
      <c r="N54" s="2"/>
      <c r="O54"/>
    </row>
    <row r="56" spans="1:15" s="5" customFormat="1" x14ac:dyDescent="0.2">
      <c r="A56"/>
      <c r="B56"/>
      <c r="C56"/>
      <c r="D56"/>
      <c r="E56"/>
      <c r="F56"/>
      <c r="G56"/>
      <c r="H56"/>
      <c r="I56"/>
      <c r="J56"/>
      <c r="K56"/>
      <c r="L56"/>
      <c r="M56"/>
      <c r="N56" s="2"/>
      <c r="O56"/>
    </row>
  </sheetData>
  <autoFilter ref="A1:O53">
    <filterColumn colId="6">
      <filters>
        <filter val="Yes"/>
      </filters>
    </filterColumn>
  </autoFilter>
  <sortState ref="A2:O56">
    <sortCondition ref="A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EndoscopicEarSurgery_DATA_09-Ma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2017-07-30T02:50:46Z</dcterms:modified>
</cp:coreProperties>
</file>