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1.xml" ContentType="application/vnd.ms-office.chartstyle+xml"/>
  <Override PartName="/xl/charts/style2.xml" ContentType="application/vnd.ms-office.chartstyle+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olors2.xml" ContentType="application/vnd.ms-office.chartcolorstyle+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845" yWindow="465" windowWidth="26355" windowHeight="15135"/>
  </bookViews>
  <sheets>
    <sheet name="EndoscopicEarSurgery_DATA_09-Ma" sheetId="1" r:id="rId1"/>
  </sheets>
  <definedNames>
    <definedName name="_xlnm._FilterDatabase" localSheetId="0" hidden="1">'EndoscopicEarSurgery_DATA_09-Ma'!$A$1:$O$49</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G47" i="1"/>
  <c r="G48"/>
  <c r="G49"/>
  <c r="E47"/>
  <c r="E48"/>
  <c r="E49"/>
  <c r="G36"/>
  <c r="G37"/>
  <c r="G38"/>
  <c r="G39"/>
  <c r="G40"/>
  <c r="G41"/>
  <c r="G42"/>
  <c r="G43"/>
  <c r="G44"/>
  <c r="G45"/>
  <c r="G46"/>
  <c r="E36"/>
  <c r="E37"/>
  <c r="E38"/>
  <c r="E39"/>
  <c r="E40"/>
  <c r="E41"/>
  <c r="E42"/>
  <c r="E43"/>
  <c r="E44"/>
  <c r="E45"/>
  <c r="E46"/>
  <c r="I54"/>
  <c r="J54"/>
  <c r="K54"/>
  <c r="L54"/>
  <c r="M54"/>
  <c r="I55"/>
  <c r="I56" s="1"/>
  <c r="J55"/>
  <c r="J56" s="1"/>
  <c r="K55"/>
  <c r="K56" s="1"/>
  <c r="L55"/>
  <c r="L56" s="1"/>
  <c r="M55"/>
  <c r="M56" s="1"/>
  <c r="H55"/>
  <c r="H56" s="1"/>
  <c r="H54"/>
  <c r="G24"/>
  <c r="G25"/>
  <c r="G26"/>
  <c r="G27"/>
  <c r="G28"/>
  <c r="G29"/>
  <c r="G30"/>
  <c r="G31"/>
  <c r="G32"/>
  <c r="G33"/>
  <c r="G34"/>
  <c r="G35"/>
  <c r="E24"/>
  <c r="E25"/>
  <c r="E26"/>
  <c r="E27"/>
  <c r="E28"/>
  <c r="E29"/>
  <c r="E30"/>
  <c r="E31"/>
  <c r="E32"/>
  <c r="E33"/>
  <c r="E34"/>
  <c r="E35"/>
  <c r="G21"/>
  <c r="G22"/>
  <c r="G23"/>
  <c r="E21"/>
  <c r="E22"/>
  <c r="E23"/>
  <c r="G18"/>
  <c r="G19"/>
  <c r="G20"/>
  <c r="E18"/>
  <c r="E19"/>
  <c r="E20"/>
  <c r="G17"/>
  <c r="G14"/>
  <c r="G16"/>
  <c r="G9"/>
  <c r="G8"/>
  <c r="G13"/>
  <c r="G7"/>
  <c r="G15"/>
  <c r="G12"/>
  <c r="G11"/>
  <c r="G6"/>
  <c r="G5"/>
  <c r="G4"/>
  <c r="G3"/>
  <c r="G10"/>
  <c r="G2"/>
  <c r="E17"/>
  <c r="E14"/>
  <c r="E16"/>
  <c r="E9"/>
  <c r="E8"/>
  <c r="E13"/>
  <c r="E7"/>
  <c r="E15"/>
  <c r="E12"/>
  <c r="E11"/>
  <c r="E6"/>
  <c r="E5"/>
  <c r="E4"/>
  <c r="E3"/>
  <c r="E10"/>
  <c r="E2"/>
</calcChain>
</file>

<file path=xl/sharedStrings.xml><?xml version="1.0" encoding="utf-8"?>
<sst xmlns="http://schemas.openxmlformats.org/spreadsheetml/2006/main" count="56" uniqueCount="54">
  <si>
    <t>record_id</t>
  </si>
  <si>
    <t>redcap_survey_identifier</t>
  </si>
  <si>
    <t>survey_1_endoscopic_ear_surgery_needs_assessment_timestamp</t>
  </si>
  <si>
    <t>percent_of_totally_ees</t>
  </si>
  <si>
    <t>instruments</t>
  </si>
  <si>
    <t>survey_1_endoscopic_ear_surgery_needs_assessment_complete</t>
  </si>
  <si>
    <t>N/A</t>
  </si>
  <si>
    <t xml:space="preserve">Suction elevators, should be able to control the amount of suction </t>
  </si>
  <si>
    <t xml:space="preserve">Angled shaft instruments to keep hands from bumping into each other  </t>
  </si>
  <si>
    <t>Wondering about adapting flexible endoscope with working port to use in ear surgery?</t>
  </si>
  <si>
    <t>There is a need for an instrument to reach disease in the mastoid through the canal, keeping the instrument size the same as they are now; may be look at a retractible instrument?</t>
  </si>
  <si>
    <t xml:space="preserve">EES bipolar with suction. Endo pen is too wide. Bayonet bipolars do not open. </t>
  </si>
  <si>
    <t>Disposable curved and angled suckers.  With the current multiuse suction devices, our sterile services department refuse to clean them due to the very narrow lumen.  Therefore cost-effective disposable instruments would be great.</t>
  </si>
  <si>
    <t>mean</t>
  </si>
  <si>
    <t>std dev</t>
  </si>
  <si>
    <t>std error</t>
  </si>
  <si>
    <t>Bleeding Control</t>
  </si>
  <si>
    <t xml:space="preserve">Reaching Structures </t>
  </si>
  <si>
    <t>Cutting Bone</t>
  </si>
  <si>
    <t>Keeping the Lens Clean</t>
  </si>
  <si>
    <t>Positioning a Graft</t>
  </si>
  <si>
    <t>Dissection and Removal of Cholesteatoma</t>
  </si>
  <si>
    <t xml:space="preserve">Percent of TEES surgeries: </t>
  </si>
  <si>
    <t>Up to 50%</t>
  </si>
  <si>
    <t>50%-90%</t>
  </si>
  <si>
    <t>More than 90%</t>
  </si>
  <si>
    <t>Percent of TEES Surgeries</t>
  </si>
  <si>
    <t>Instrument Set</t>
  </si>
  <si>
    <t>Yes</t>
  </si>
  <si>
    <t>No</t>
  </si>
  <si>
    <t xml:space="preserve">Results: </t>
  </si>
  <si>
    <t>no sig difference between TEES percentage and any of the difficulties - when alpha = 10% and 5%</t>
  </si>
  <si>
    <t>catergory</t>
  </si>
  <si>
    <t xml:space="preserve">count: </t>
  </si>
  <si>
    <t xml:space="preserve"> More specialised instruments for coagulations.   - More specialised instruments for single handed drilling means drilling irrigation and suction in the same time.</t>
  </si>
  <si>
    <t>instrument set</t>
  </si>
  <si>
    <t>endoscope</t>
  </si>
  <si>
    <t>flexible</t>
  </si>
  <si>
    <t xml:space="preserve">instrument </t>
  </si>
  <si>
    <t>retractible</t>
  </si>
  <si>
    <t>suction elevators to control amount of suction</t>
  </si>
  <si>
    <t xml:space="preserve">   </t>
  </si>
  <si>
    <t>Endoscope holder that can be possible two hand surgery when necessary</t>
  </si>
  <si>
    <t xml:space="preserve">Combined suction and blunt dissectors. </t>
  </si>
  <si>
    <t xml:space="preserve">Curved suctions  Bone cutting such as piezoelectric   </t>
  </si>
  <si>
    <t>Instruments with working angles that can be adjusted.</t>
  </si>
  <si>
    <t>suctions with differet angles to facilitate suction of cholesteatomatous matrix at differet sites and a tool for dissection and suction at the same time</t>
  </si>
  <si>
    <t>Overall, I feel that the most frustrating aspect is not being able to reach structures and disease that you can see with the endoscope with currently available instruments.</t>
  </si>
  <si>
    <t>At this time in my level of experience, what I would need the most is to have improved curved suctions that are able to reach and aspirate cholesteatoma matrix from difficult areas such as attic and sinus tympani.  The Storz curved suctions I have in my set are too flimsy, too thin and too long.  A device to suction smoke during laser surgery mounted on the laser tip or separate would be very useful.  In regards of cutting bone, I have found the piezoelectric drill quite useful. In regards of bleeding control, I feel that with experience and optimal injection I can manage with intermittently suctioning the field and placing cotton balls.  In regards of graft positioning, I manage well with traditional middle ear instruments.</t>
  </si>
  <si>
    <t>A drill that can remove bone without obscuring vision.    An instrument that can remove vascular lesions without causing bleeding!</t>
  </si>
  <si>
    <t xml:space="preserve">The flexible joint made by stors to fix endoscope allowing biannual work is useful. However it is thick, I think it need to be thinned out.  </t>
  </si>
  <si>
    <r>
      <t xml:space="preserve">=- cleansing lens continuously </t>
    </r>
    <r>
      <rPr>
        <sz val="11"/>
        <color rgb="FFFF0000"/>
        <rFont val="Calibri"/>
        <family val="2"/>
        <scheme val="minor"/>
      </rPr>
      <t xml:space="preserve"> - feasible holder*
*assuming endoscope holder</t>
    </r>
  </si>
  <si>
    <t>=- instruments bended and longer to reach easily supratubal recess or deep sinus tympani   - curved ronded Knife for better incision of the skin in the first step of any Middle Ear Surgery</t>
  </si>
  <si>
    <t>a scope holder would be one.  It would help two handed technique.  there has been one developed by Dr Mubarak Khan which removed the microscope head from the stand and adapts it to the endoscope.  There has to be a simpler and safer alternative. In fact I do have some ideas that I would be happy to discuss.    Another area is the whirlybirds are not  long enough to dissect cholesteatomas fro the sinus tympani if it is deep.  the instrument needs to be modified.      Arun K. Gadre +1 (502) 381 3398</t>
  </si>
</sst>
</file>

<file path=xl/styles.xml><?xml version="1.0" encoding="utf-8"?>
<styleSheet xmlns="http://schemas.openxmlformats.org/spreadsheetml/2006/main">
  <fonts count="2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auto="1"/>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5">
    <xf numFmtId="0" fontId="0" fillId="0" borderId="0" xfId="0"/>
    <xf numFmtId="22" fontId="0" fillId="0" borderId="0" xfId="0" applyNumberFormat="1"/>
    <xf numFmtId="0" fontId="0" fillId="0" borderId="0" xfId="0" applyAlignment="1">
      <alignment wrapText="1"/>
    </xf>
    <xf numFmtId="0" fontId="0" fillId="33" borderId="0" xfId="0" applyFill="1" applyAlignment="1">
      <alignment wrapText="1"/>
    </xf>
    <xf numFmtId="9" fontId="0" fillId="0" borderId="0" xfId="0" applyNumberFormat="1"/>
    <xf numFmtId="0" fontId="0" fillId="34" borderId="0" xfId="0" applyFill="1"/>
    <xf numFmtId="0" fontId="0" fillId="34" borderId="0" xfId="0" applyFill="1" applyAlignment="1">
      <alignment wrapText="1"/>
    </xf>
    <xf numFmtId="0" fontId="0" fillId="0" borderId="10" xfId="0" applyBorder="1"/>
    <xf numFmtId="0" fontId="0" fillId="0" borderId="11" xfId="0" applyBorder="1"/>
    <xf numFmtId="0" fontId="0" fillId="33" borderId="11" xfId="0" applyFill="1" applyBorder="1" applyAlignment="1">
      <alignment wrapText="1"/>
    </xf>
    <xf numFmtId="0" fontId="0" fillId="33" borderId="10" xfId="0" applyFill="1" applyBorder="1" applyAlignment="1">
      <alignment wrapText="1"/>
    </xf>
    <xf numFmtId="0" fontId="0" fillId="33" borderId="0" xfId="0" applyFill="1"/>
    <xf numFmtId="0" fontId="0" fillId="33" borderId="0" xfId="0" quotePrefix="1" applyFill="1" applyAlignment="1">
      <alignment wrapText="1"/>
    </xf>
    <xf numFmtId="0" fontId="0" fillId="33" borderId="0" xfId="0" applyNumberFormat="1" applyFill="1" applyAlignment="1">
      <alignment wrapText="1"/>
    </xf>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CA"/>
              <a:t>%</a:t>
            </a:r>
            <a:r>
              <a:rPr lang="en-CA" baseline="0"/>
              <a:t> Need to Facilitate the Following Difficulties During TEES</a:t>
            </a:r>
            <a:endParaRPr lang="en-CA"/>
          </a:p>
        </c:rich>
      </c:tx>
      <c:layout/>
    </c:title>
    <c:plotArea>
      <c:layout/>
      <c:barChart>
        <c:barDir val="col"/>
        <c:grouping val="clustered"/>
        <c:ser>
          <c:idx val="0"/>
          <c:order val="0"/>
          <c:errBars>
            <c:errBarType val="both"/>
            <c:errValType val="cust"/>
            <c:plus>
              <c:numRef>
                <c:f>'EndoscopicEarSurgery_DATA_09-Ma'!$H$56:$M$56</c:f>
                <c:numCache>
                  <c:formatCode>General</c:formatCode>
                  <c:ptCount val="6"/>
                  <c:pt idx="0">
                    <c:v>5.3536143241177809</c:v>
                  </c:pt>
                  <c:pt idx="1">
                    <c:v>4.1242684911046057</c:v>
                  </c:pt>
                  <c:pt idx="2">
                    <c:v>4.6716643647435703</c:v>
                  </c:pt>
                  <c:pt idx="3">
                    <c:v>6.1553454593587995</c:v>
                  </c:pt>
                  <c:pt idx="4">
                    <c:v>5.7427665936881764</c:v>
                  </c:pt>
                  <c:pt idx="5">
                    <c:v>4.1779770732068933</c:v>
                  </c:pt>
                </c:numCache>
              </c:numRef>
            </c:plus>
            <c:minus>
              <c:numRef>
                <c:f>'EndoscopicEarSurgery_DATA_09-Ma'!$H$56:$M$56</c:f>
                <c:numCache>
                  <c:formatCode>General</c:formatCode>
                  <c:ptCount val="6"/>
                  <c:pt idx="0">
                    <c:v>5.3536143241177809</c:v>
                  </c:pt>
                  <c:pt idx="1">
                    <c:v>4.1242684911046057</c:v>
                  </c:pt>
                  <c:pt idx="2">
                    <c:v>4.6716643647435703</c:v>
                  </c:pt>
                  <c:pt idx="3">
                    <c:v>6.1553454593587995</c:v>
                  </c:pt>
                  <c:pt idx="4">
                    <c:v>5.7427665936881764</c:v>
                  </c:pt>
                  <c:pt idx="5">
                    <c:v>4.1779770732068933</c:v>
                  </c:pt>
                </c:numCache>
              </c:numRef>
            </c:minus>
          </c:errBars>
          <c:cat>
            <c:strRef>
              <c:f>'EndoscopicEarSurgery_DATA_09-Ma'!$H$1:$M$1</c:f>
              <c:strCache>
                <c:ptCount val="6"/>
                <c:pt idx="0">
                  <c:v>Bleeding Control</c:v>
                </c:pt>
                <c:pt idx="1">
                  <c:v>Reaching Structures </c:v>
                </c:pt>
                <c:pt idx="2">
                  <c:v>Cutting Bone</c:v>
                </c:pt>
                <c:pt idx="3">
                  <c:v>Keeping the Lens Clean</c:v>
                </c:pt>
                <c:pt idx="4">
                  <c:v>Positioning a Graft</c:v>
                </c:pt>
                <c:pt idx="5">
                  <c:v>Dissection and Removal of Cholesteatoma</c:v>
                </c:pt>
              </c:strCache>
            </c:strRef>
          </c:cat>
          <c:val>
            <c:numRef>
              <c:f>'EndoscopicEarSurgery_DATA_09-Ma'!$H$54:$M$54</c:f>
              <c:numCache>
                <c:formatCode>General</c:formatCode>
                <c:ptCount val="6"/>
                <c:pt idx="0">
                  <c:v>66.916666666666671</c:v>
                </c:pt>
                <c:pt idx="1">
                  <c:v>83.041666666666671</c:v>
                </c:pt>
                <c:pt idx="2">
                  <c:v>67.770833333333329</c:v>
                </c:pt>
                <c:pt idx="3">
                  <c:v>61.229166666666664</c:v>
                </c:pt>
                <c:pt idx="4">
                  <c:v>59.666666666666664</c:v>
                </c:pt>
                <c:pt idx="5">
                  <c:v>79.020833333333329</c:v>
                </c:pt>
              </c:numCache>
            </c:numRef>
          </c:val>
        </c:ser>
        <c:axId val="79818112"/>
        <c:axId val="79828480"/>
      </c:barChart>
      <c:catAx>
        <c:axId val="79818112"/>
        <c:scaling>
          <c:orientation val="minMax"/>
        </c:scaling>
        <c:axPos val="b"/>
        <c:title>
          <c:tx>
            <c:rich>
              <a:bodyPr/>
              <a:lstStyle/>
              <a:p>
                <a:pPr>
                  <a:defRPr/>
                </a:pPr>
                <a:r>
                  <a:rPr lang="en-CA"/>
                  <a:t>Difficulty</a:t>
                </a:r>
                <a:r>
                  <a:rPr lang="en-CA" baseline="0"/>
                  <a:t> during TEES</a:t>
                </a:r>
                <a:endParaRPr lang="en-CA"/>
              </a:p>
            </c:rich>
          </c:tx>
          <c:layout/>
        </c:title>
        <c:numFmt formatCode="General" sourceLinked="0"/>
        <c:tickLblPos val="nextTo"/>
        <c:crossAx val="79828480"/>
        <c:crosses val="autoZero"/>
        <c:auto val="1"/>
        <c:lblAlgn val="ctr"/>
        <c:lblOffset val="100"/>
      </c:catAx>
      <c:valAx>
        <c:axId val="79828480"/>
        <c:scaling>
          <c:orientation val="minMax"/>
        </c:scaling>
        <c:axPos val="l"/>
        <c:majorGridlines/>
        <c:title>
          <c:tx>
            <c:rich>
              <a:bodyPr rot="-5400000" vert="horz"/>
              <a:lstStyle/>
              <a:p>
                <a:pPr>
                  <a:defRPr/>
                </a:pPr>
                <a:r>
                  <a:rPr lang="en-CA"/>
                  <a:t>Degree</a:t>
                </a:r>
                <a:r>
                  <a:rPr lang="en-CA" baseline="0"/>
                  <a:t> of Need</a:t>
                </a:r>
                <a:endParaRPr lang="en-CA"/>
              </a:p>
            </c:rich>
          </c:tx>
          <c:layout/>
        </c:title>
        <c:numFmt formatCode="General" sourceLinked="1"/>
        <c:tickLblPos val="nextTo"/>
        <c:crossAx val="79818112"/>
        <c:crosses val="autoZero"/>
        <c:crossBetween val="between"/>
      </c:valAx>
    </c:plotArea>
    <c:plotVisOnly val="1"/>
    <c:dispBlanksAs val="gap"/>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CA"/>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of TEES</a:t>
            </a:r>
          </a:p>
        </c:rich>
      </c:tx>
      <c:layout/>
      <c:spPr>
        <a:noFill/>
        <a:ln>
          <a:noFill/>
        </a:ln>
        <a:effectLst/>
      </c:spPr>
    </c:title>
    <c:plotArea>
      <c:layout/>
      <c:barChart>
        <c:barDir val="col"/>
        <c:grouping val="clustered"/>
        <c:ser>
          <c:idx val="0"/>
          <c:order val="0"/>
          <c:spPr>
            <a:solidFill>
              <a:schemeClr val="accent1"/>
            </a:solidFill>
            <a:ln>
              <a:noFill/>
            </a:ln>
            <a:effectLst/>
          </c:spPr>
          <c:cat>
            <c:strRef>
              <c:f>'EndoscopicEarSurgery_DATA_09-Ma'!$R$3:$R$6</c:f>
              <c:strCache>
                <c:ptCount val="4"/>
                <c:pt idx="0">
                  <c:v>0%</c:v>
                </c:pt>
                <c:pt idx="1">
                  <c:v>Up to 50%</c:v>
                </c:pt>
                <c:pt idx="2">
                  <c:v>50%-90%</c:v>
                </c:pt>
                <c:pt idx="3">
                  <c:v>More than 90%</c:v>
                </c:pt>
              </c:strCache>
            </c:strRef>
          </c:cat>
          <c:val>
            <c:numRef>
              <c:f>'EndoscopicEarSurgery_DATA_09-Ma'!$S$3:$S$6</c:f>
              <c:numCache>
                <c:formatCode>General</c:formatCode>
                <c:ptCount val="4"/>
                <c:pt idx="0">
                  <c:v>0</c:v>
                </c:pt>
                <c:pt idx="1">
                  <c:v>8</c:v>
                </c:pt>
                <c:pt idx="2">
                  <c:v>5</c:v>
                </c:pt>
                <c:pt idx="3">
                  <c:v>3</c:v>
                </c:pt>
              </c:numCache>
            </c:numRef>
          </c:val>
        </c:ser>
        <c:gapWidth val="219"/>
        <c:overlap val="-27"/>
        <c:axId val="80464512"/>
        <c:axId val="80470784"/>
      </c:barChart>
      <c:catAx>
        <c:axId val="80464512"/>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t>
                </a:r>
                <a:r>
                  <a:rPr lang="en-US" baseline="0"/>
                  <a:t> of Surgeries Performed Totally Endoscopically</a:t>
                </a:r>
                <a:endParaRPr lang="en-US"/>
              </a:p>
            </c:rich>
          </c:tx>
          <c:layout/>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70784"/>
        <c:crosses val="autoZero"/>
        <c:auto val="1"/>
        <c:lblAlgn val="ctr"/>
        <c:lblOffset val="100"/>
      </c:catAx>
      <c:valAx>
        <c:axId val="8047078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Respondents</a:t>
                </a:r>
              </a:p>
            </c:rich>
          </c:tx>
          <c:layout/>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6451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CA"/>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a:t>
            </a:r>
            <a:r>
              <a:rPr lang="en-US" baseline="0"/>
              <a:t> of TEES Instrument Set</a:t>
            </a:r>
            <a:endParaRPr lang="en-US"/>
          </a:p>
        </c:rich>
      </c:tx>
      <c:layout/>
      <c:spPr>
        <a:noFill/>
        <a:ln>
          <a:noFill/>
        </a:ln>
        <a:effectLst/>
      </c:spPr>
    </c:title>
    <c:plotArea>
      <c:layout/>
      <c:barChart>
        <c:barDir val="col"/>
        <c:grouping val="clustered"/>
        <c:ser>
          <c:idx val="0"/>
          <c:order val="0"/>
          <c:spPr>
            <a:solidFill>
              <a:schemeClr val="accent1"/>
            </a:solidFill>
            <a:ln>
              <a:noFill/>
            </a:ln>
            <a:effectLst/>
          </c:spPr>
          <c:cat>
            <c:strRef>
              <c:f>'EndoscopicEarSurgery_DATA_09-Ma'!$V$3:$V$4</c:f>
              <c:strCache>
                <c:ptCount val="2"/>
                <c:pt idx="0">
                  <c:v>Yes</c:v>
                </c:pt>
                <c:pt idx="1">
                  <c:v>No</c:v>
                </c:pt>
              </c:strCache>
            </c:strRef>
          </c:cat>
          <c:val>
            <c:numRef>
              <c:f>'EndoscopicEarSurgery_DATA_09-Ma'!$W$3:$W$4</c:f>
              <c:numCache>
                <c:formatCode>General</c:formatCode>
                <c:ptCount val="2"/>
                <c:pt idx="0">
                  <c:v>14</c:v>
                </c:pt>
                <c:pt idx="1">
                  <c:v>2</c:v>
                </c:pt>
              </c:numCache>
            </c:numRef>
          </c:val>
        </c:ser>
        <c:gapWidth val="219"/>
        <c:overlap val="-27"/>
        <c:axId val="80503552"/>
        <c:axId val="80505472"/>
      </c:barChart>
      <c:catAx>
        <c:axId val="80503552"/>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Use</a:t>
                </a:r>
                <a:r>
                  <a:rPr lang="en-US" baseline="0"/>
                  <a:t> of TEES Instrument Set</a:t>
                </a:r>
                <a:endParaRPr lang="en-US"/>
              </a:p>
            </c:rich>
          </c:tx>
          <c:layout/>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05472"/>
        <c:crosses val="autoZero"/>
        <c:auto val="1"/>
        <c:lblAlgn val="ctr"/>
        <c:lblOffset val="100"/>
      </c:catAx>
      <c:valAx>
        <c:axId val="80505472"/>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Respondents</a:t>
                </a:r>
                <a:endParaRPr lang="en-US"/>
              </a:p>
            </c:rich>
          </c:tx>
          <c:layout/>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0355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492124</xdr:colOff>
      <xdr:row>72</xdr:row>
      <xdr:rowOff>9524</xdr:rowOff>
    </xdr:from>
    <xdr:to>
      <xdr:col>15</xdr:col>
      <xdr:colOff>92074</xdr:colOff>
      <xdr:row>92</xdr:row>
      <xdr:rowOff>114299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57</xdr:row>
      <xdr:rowOff>127000</xdr:rowOff>
    </xdr:from>
    <xdr:to>
      <xdr:col>10</xdr:col>
      <xdr:colOff>12700</xdr:colOff>
      <xdr:row>79</xdr:row>
      <xdr:rowOff>50800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196850</xdr:colOff>
      <xdr:row>79</xdr:row>
      <xdr:rowOff>12700</xdr:rowOff>
    </xdr:from>
    <xdr:to>
      <xdr:col>13</xdr:col>
      <xdr:colOff>3302000</xdr:colOff>
      <xdr:row>99</xdr:row>
      <xdr:rowOff>101600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W56"/>
  <sheetViews>
    <sheetView tabSelected="1" workbookViewId="0">
      <pane ySplit="1" topLeftCell="A44" activePane="bottomLeft" state="frozen"/>
      <selection pane="bottomLeft" activeCell="N47" sqref="N47"/>
    </sheetView>
  </sheetViews>
  <sheetFormatPr defaultColWidth="8.85546875" defaultRowHeight="15"/>
  <cols>
    <col min="5" max="5" width="14.28515625" bestFit="1" customWidth="1"/>
    <col min="6" max="6" width="12.42578125" customWidth="1"/>
    <col min="7" max="7" width="13.28515625" customWidth="1"/>
    <col min="9" max="9" width="10.42578125" customWidth="1"/>
    <col min="12" max="12" width="14.28515625" customWidth="1"/>
    <col min="13" max="13" width="20" customWidth="1"/>
    <col min="14" max="14" width="61" style="2" customWidth="1"/>
  </cols>
  <sheetData>
    <row r="1" spans="1:23" s="2" customFormat="1" ht="120">
      <c r="A1" s="2" t="s">
        <v>0</v>
      </c>
      <c r="B1" s="2" t="s">
        <v>1</v>
      </c>
      <c r="C1" s="2" t="s">
        <v>2</v>
      </c>
      <c r="D1" s="2" t="s">
        <v>3</v>
      </c>
      <c r="E1" s="2" t="s">
        <v>26</v>
      </c>
      <c r="F1" s="2" t="s">
        <v>35</v>
      </c>
      <c r="G1" s="2" t="s">
        <v>27</v>
      </c>
      <c r="H1" s="2" t="s">
        <v>16</v>
      </c>
      <c r="I1" s="2" t="s">
        <v>17</v>
      </c>
      <c r="J1" s="2" t="s">
        <v>18</v>
      </c>
      <c r="K1" s="2" t="s">
        <v>19</v>
      </c>
      <c r="L1" s="2" t="s">
        <v>20</v>
      </c>
      <c r="M1" s="2" t="s">
        <v>21</v>
      </c>
      <c r="N1" s="3" t="s">
        <v>4</v>
      </c>
      <c r="O1" s="2" t="s">
        <v>5</v>
      </c>
    </row>
    <row r="2" spans="1:23">
      <c r="A2">
        <v>1</v>
      </c>
      <c r="C2" s="1">
        <v>42828.605775462966</v>
      </c>
      <c r="D2">
        <v>2</v>
      </c>
      <c r="E2" t="str">
        <f t="shared" ref="E2:E49" si="0">VLOOKUP(D2,$Q$3:$R$6,2,FALSE)</f>
        <v>Up to 50%</v>
      </c>
      <c r="F2">
        <v>1</v>
      </c>
      <c r="G2" t="str">
        <f t="shared" ref="G2:G49" si="1">VLOOKUP(F2, $U$3:$V$4, 2, FALSE)</f>
        <v>Yes</v>
      </c>
      <c r="H2">
        <v>76</v>
      </c>
      <c r="I2">
        <v>76</v>
      </c>
      <c r="J2">
        <v>64</v>
      </c>
      <c r="K2">
        <v>77</v>
      </c>
      <c r="L2">
        <v>68</v>
      </c>
      <c r="M2">
        <v>72</v>
      </c>
      <c r="N2" s="3" t="s">
        <v>6</v>
      </c>
      <c r="O2">
        <v>2</v>
      </c>
      <c r="Q2" t="s">
        <v>22</v>
      </c>
      <c r="R2" t="s">
        <v>32</v>
      </c>
      <c r="S2" t="s">
        <v>33</v>
      </c>
      <c r="U2" t="s">
        <v>27</v>
      </c>
      <c r="W2" t="s">
        <v>33</v>
      </c>
    </row>
    <row r="3" spans="1:23">
      <c r="A3">
        <v>3</v>
      </c>
      <c r="C3" s="1">
        <v>42850.341863425929</v>
      </c>
      <c r="D3">
        <v>2</v>
      </c>
      <c r="E3" t="str">
        <f t="shared" si="0"/>
        <v>Up to 50%</v>
      </c>
      <c r="F3">
        <v>1</v>
      </c>
      <c r="G3" t="str">
        <f t="shared" si="1"/>
        <v>Yes</v>
      </c>
      <c r="H3">
        <v>86</v>
      </c>
      <c r="I3">
        <v>90</v>
      </c>
      <c r="J3">
        <v>61</v>
      </c>
      <c r="K3">
        <v>62</v>
      </c>
      <c r="L3">
        <v>73</v>
      </c>
      <c r="M3">
        <v>65</v>
      </c>
      <c r="N3" s="3"/>
      <c r="O3">
        <v>2</v>
      </c>
      <c r="Q3">
        <v>1</v>
      </c>
      <c r="R3" s="4">
        <v>0</v>
      </c>
      <c r="S3">
        <v>0</v>
      </c>
      <c r="U3">
        <v>1</v>
      </c>
      <c r="V3" t="s">
        <v>28</v>
      </c>
      <c r="W3">
        <v>14</v>
      </c>
    </row>
    <row r="4" spans="1:23">
      <c r="A4">
        <v>4</v>
      </c>
      <c r="C4" s="1">
        <v>42851.497199074074</v>
      </c>
      <c r="D4">
        <v>2</v>
      </c>
      <c r="E4" t="str">
        <f t="shared" si="0"/>
        <v>Up to 50%</v>
      </c>
      <c r="F4">
        <v>1</v>
      </c>
      <c r="G4" t="str">
        <f t="shared" si="1"/>
        <v>Yes</v>
      </c>
      <c r="H4">
        <v>50</v>
      </c>
      <c r="I4">
        <v>50</v>
      </c>
      <c r="J4">
        <v>50</v>
      </c>
      <c r="K4">
        <v>7</v>
      </c>
      <c r="L4">
        <v>7</v>
      </c>
      <c r="M4">
        <v>50</v>
      </c>
      <c r="N4" s="3"/>
      <c r="O4">
        <v>2</v>
      </c>
      <c r="Q4">
        <v>2</v>
      </c>
      <c r="R4" t="s">
        <v>23</v>
      </c>
      <c r="S4">
        <v>8</v>
      </c>
      <c r="U4">
        <v>2</v>
      </c>
      <c r="V4" t="s">
        <v>29</v>
      </c>
      <c r="W4">
        <v>2</v>
      </c>
    </row>
    <row r="5" spans="1:23">
      <c r="A5">
        <v>5</v>
      </c>
      <c r="C5" s="1">
        <v>42851.497986111113</v>
      </c>
      <c r="D5">
        <v>2</v>
      </c>
      <c r="E5" t="str">
        <f t="shared" si="0"/>
        <v>Up to 50%</v>
      </c>
      <c r="F5">
        <v>1</v>
      </c>
      <c r="G5" t="str">
        <f t="shared" si="1"/>
        <v>Yes</v>
      </c>
      <c r="H5">
        <v>20</v>
      </c>
      <c r="I5">
        <v>36</v>
      </c>
      <c r="J5">
        <v>51</v>
      </c>
      <c r="K5">
        <v>52</v>
      </c>
      <c r="L5">
        <v>28</v>
      </c>
      <c r="M5">
        <v>26</v>
      </c>
      <c r="N5" s="3"/>
      <c r="O5">
        <v>2</v>
      </c>
      <c r="Q5">
        <v>3</v>
      </c>
      <c r="R5" t="s">
        <v>24</v>
      </c>
      <c r="S5">
        <v>5</v>
      </c>
    </row>
    <row r="6" spans="1:23">
      <c r="A6">
        <v>6</v>
      </c>
      <c r="C6" s="1">
        <v>42852.408182870371</v>
      </c>
      <c r="D6">
        <v>2</v>
      </c>
      <c r="E6" t="str">
        <f t="shared" si="0"/>
        <v>Up to 50%</v>
      </c>
      <c r="F6">
        <v>1</v>
      </c>
      <c r="G6" t="str">
        <f t="shared" si="1"/>
        <v>Yes</v>
      </c>
      <c r="H6">
        <v>64</v>
      </c>
      <c r="I6">
        <v>91</v>
      </c>
      <c r="J6">
        <v>69</v>
      </c>
      <c r="K6">
        <v>43</v>
      </c>
      <c r="L6">
        <v>23</v>
      </c>
      <c r="M6">
        <v>92</v>
      </c>
      <c r="N6" s="3"/>
      <c r="O6">
        <v>2</v>
      </c>
      <c r="Q6">
        <v>4</v>
      </c>
      <c r="R6" t="s">
        <v>25</v>
      </c>
      <c r="S6">
        <v>3</v>
      </c>
    </row>
    <row r="7" spans="1:23">
      <c r="A7">
        <v>10</v>
      </c>
      <c r="C7" s="1">
        <v>42853.406631944446</v>
      </c>
      <c r="D7">
        <v>2</v>
      </c>
      <c r="E7" t="str">
        <f t="shared" si="0"/>
        <v>Up to 50%</v>
      </c>
      <c r="F7">
        <v>1</v>
      </c>
      <c r="G7" t="str">
        <f t="shared" si="1"/>
        <v>Yes</v>
      </c>
      <c r="H7">
        <v>19</v>
      </c>
      <c r="I7">
        <v>67</v>
      </c>
      <c r="J7">
        <v>71</v>
      </c>
      <c r="K7">
        <v>33</v>
      </c>
      <c r="L7">
        <v>50</v>
      </c>
      <c r="M7">
        <v>75</v>
      </c>
      <c r="N7" s="3"/>
      <c r="O7">
        <v>2</v>
      </c>
    </row>
    <row r="8" spans="1:23" ht="30">
      <c r="A8">
        <v>12</v>
      </c>
      <c r="C8" s="1">
        <v>42853.454421296294</v>
      </c>
      <c r="D8">
        <v>2</v>
      </c>
      <c r="E8" t="str">
        <f t="shared" si="0"/>
        <v>Up to 50%</v>
      </c>
      <c r="F8">
        <v>2</v>
      </c>
      <c r="G8" t="str">
        <f t="shared" si="1"/>
        <v>No</v>
      </c>
      <c r="H8">
        <v>78</v>
      </c>
      <c r="I8">
        <v>94</v>
      </c>
      <c r="J8">
        <v>71</v>
      </c>
      <c r="K8">
        <v>92</v>
      </c>
      <c r="L8">
        <v>91</v>
      </c>
      <c r="M8">
        <v>86</v>
      </c>
      <c r="N8" s="3" t="s">
        <v>9</v>
      </c>
      <c r="O8">
        <v>2</v>
      </c>
    </row>
    <row r="9" spans="1:23" ht="45">
      <c r="A9">
        <v>13</v>
      </c>
      <c r="C9" s="1">
        <v>42854.172500000001</v>
      </c>
      <c r="D9">
        <v>2</v>
      </c>
      <c r="E9" t="str">
        <f t="shared" si="0"/>
        <v>Up to 50%</v>
      </c>
      <c r="F9">
        <v>1</v>
      </c>
      <c r="G9" t="str">
        <f t="shared" si="1"/>
        <v>Yes</v>
      </c>
      <c r="H9">
        <v>50</v>
      </c>
      <c r="I9">
        <v>94</v>
      </c>
      <c r="J9">
        <v>92</v>
      </c>
      <c r="K9">
        <v>5</v>
      </c>
      <c r="L9">
        <v>5</v>
      </c>
      <c r="M9">
        <v>96</v>
      </c>
      <c r="N9" s="3" t="s">
        <v>10</v>
      </c>
      <c r="O9">
        <v>2</v>
      </c>
    </row>
    <row r="10" spans="1:23">
      <c r="A10">
        <v>2</v>
      </c>
      <c r="C10" s="1">
        <v>42846.740729166668</v>
      </c>
      <c r="D10">
        <v>3</v>
      </c>
      <c r="E10" t="str">
        <f t="shared" si="0"/>
        <v>50%-90%</v>
      </c>
      <c r="F10">
        <v>1</v>
      </c>
      <c r="G10" t="str">
        <f t="shared" si="1"/>
        <v>Yes</v>
      </c>
      <c r="H10">
        <v>53</v>
      </c>
      <c r="I10">
        <v>83</v>
      </c>
      <c r="J10">
        <v>62</v>
      </c>
      <c r="K10">
        <v>72</v>
      </c>
      <c r="L10">
        <v>93</v>
      </c>
      <c r="M10">
        <v>100</v>
      </c>
      <c r="N10" s="3"/>
      <c r="O10">
        <v>2</v>
      </c>
    </row>
    <row r="11" spans="1:23">
      <c r="A11">
        <v>7</v>
      </c>
      <c r="C11" s="1">
        <v>42852.456296296295</v>
      </c>
      <c r="D11">
        <v>3</v>
      </c>
      <c r="E11" t="str">
        <f t="shared" si="0"/>
        <v>50%-90%</v>
      </c>
      <c r="F11">
        <v>1</v>
      </c>
      <c r="G11" t="str">
        <f t="shared" si="1"/>
        <v>Yes</v>
      </c>
      <c r="H11">
        <v>83</v>
      </c>
      <c r="I11">
        <v>93</v>
      </c>
      <c r="J11">
        <v>69</v>
      </c>
      <c r="K11">
        <v>50</v>
      </c>
      <c r="L11">
        <v>57</v>
      </c>
      <c r="M11">
        <v>69</v>
      </c>
      <c r="N11" s="3" t="s">
        <v>7</v>
      </c>
      <c r="O11">
        <v>2</v>
      </c>
      <c r="R11" t="s">
        <v>30</v>
      </c>
    </row>
    <row r="12" spans="1:23">
      <c r="A12">
        <v>8</v>
      </c>
      <c r="C12" s="1">
        <v>42852.557754629626</v>
      </c>
      <c r="D12">
        <v>3</v>
      </c>
      <c r="E12" t="str">
        <f t="shared" si="0"/>
        <v>50%-90%</v>
      </c>
      <c r="F12">
        <v>1</v>
      </c>
      <c r="G12" t="str">
        <f t="shared" si="1"/>
        <v>Yes</v>
      </c>
      <c r="H12">
        <v>58</v>
      </c>
      <c r="I12">
        <v>40</v>
      </c>
      <c r="J12">
        <v>70</v>
      </c>
      <c r="K12">
        <v>67</v>
      </c>
      <c r="L12">
        <v>56</v>
      </c>
      <c r="M12">
        <v>41</v>
      </c>
      <c r="N12" s="3"/>
      <c r="O12">
        <v>2</v>
      </c>
      <c r="R12" t="s">
        <v>31</v>
      </c>
    </row>
    <row r="13" spans="1:23" ht="30">
      <c r="A13">
        <v>11</v>
      </c>
      <c r="C13" s="1">
        <v>42853.417326388888</v>
      </c>
      <c r="D13">
        <v>3</v>
      </c>
      <c r="E13" t="str">
        <f t="shared" si="0"/>
        <v>50%-90%</v>
      </c>
      <c r="F13">
        <v>2</v>
      </c>
      <c r="G13" t="str">
        <f t="shared" si="1"/>
        <v>No</v>
      </c>
      <c r="H13">
        <v>24</v>
      </c>
      <c r="I13">
        <v>98</v>
      </c>
      <c r="J13">
        <v>77</v>
      </c>
      <c r="K13">
        <v>41</v>
      </c>
      <c r="L13">
        <v>69</v>
      </c>
      <c r="M13">
        <v>84</v>
      </c>
      <c r="N13" s="3" t="s">
        <v>8</v>
      </c>
      <c r="O13">
        <v>2</v>
      </c>
    </row>
    <row r="14" spans="1:23">
      <c r="A14">
        <v>15</v>
      </c>
      <c r="C14" s="1">
        <v>42856.556458333333</v>
      </c>
      <c r="D14">
        <v>3</v>
      </c>
      <c r="E14" t="str">
        <f t="shared" si="0"/>
        <v>50%-90%</v>
      </c>
      <c r="F14">
        <v>1</v>
      </c>
      <c r="G14" t="str">
        <f t="shared" si="1"/>
        <v>Yes</v>
      </c>
      <c r="H14">
        <v>50</v>
      </c>
      <c r="I14">
        <v>85</v>
      </c>
      <c r="J14">
        <v>50</v>
      </c>
      <c r="K14">
        <v>35</v>
      </c>
      <c r="L14">
        <v>36</v>
      </c>
      <c r="M14">
        <v>81</v>
      </c>
      <c r="N14" s="3"/>
      <c r="O14">
        <v>2</v>
      </c>
    </row>
    <row r="15" spans="1:23">
      <c r="A15">
        <v>9</v>
      </c>
      <c r="C15" s="1">
        <v>42853.406041666669</v>
      </c>
      <c r="D15">
        <v>4</v>
      </c>
      <c r="E15" t="str">
        <f t="shared" si="0"/>
        <v>More than 90%</v>
      </c>
      <c r="F15">
        <v>1</v>
      </c>
      <c r="G15" t="str">
        <f t="shared" si="1"/>
        <v>Yes</v>
      </c>
      <c r="H15">
        <v>99</v>
      </c>
      <c r="I15">
        <v>100</v>
      </c>
      <c r="J15">
        <v>100</v>
      </c>
      <c r="K15">
        <v>100</v>
      </c>
      <c r="L15">
        <v>99</v>
      </c>
      <c r="M15">
        <v>100</v>
      </c>
      <c r="N15" s="3"/>
      <c r="O15">
        <v>2</v>
      </c>
    </row>
    <row r="16" spans="1:23" ht="30">
      <c r="A16">
        <v>14</v>
      </c>
      <c r="C16" s="1">
        <v>42854.758842592593</v>
      </c>
      <c r="D16">
        <v>4</v>
      </c>
      <c r="E16" t="str">
        <f t="shared" si="0"/>
        <v>More than 90%</v>
      </c>
      <c r="F16">
        <v>1</v>
      </c>
      <c r="G16" t="str">
        <f t="shared" si="1"/>
        <v>Yes</v>
      </c>
      <c r="H16">
        <v>64</v>
      </c>
      <c r="I16">
        <v>90</v>
      </c>
      <c r="J16">
        <v>99</v>
      </c>
      <c r="K16">
        <v>76</v>
      </c>
      <c r="L16">
        <v>50</v>
      </c>
      <c r="M16">
        <v>90</v>
      </c>
      <c r="N16" s="3" t="s">
        <v>11</v>
      </c>
      <c r="O16">
        <v>2</v>
      </c>
    </row>
    <row r="17" spans="1:21" ht="60">
      <c r="A17">
        <v>16</v>
      </c>
      <c r="C17" s="1">
        <v>42861.538263888891</v>
      </c>
      <c r="D17">
        <v>4</v>
      </c>
      <c r="E17" t="str">
        <f t="shared" si="0"/>
        <v>More than 90%</v>
      </c>
      <c r="F17">
        <v>1</v>
      </c>
      <c r="G17" t="str">
        <f t="shared" si="1"/>
        <v>Yes</v>
      </c>
      <c r="H17">
        <v>92</v>
      </c>
      <c r="I17">
        <v>99</v>
      </c>
      <c r="J17">
        <v>61</v>
      </c>
      <c r="K17">
        <v>87</v>
      </c>
      <c r="L17">
        <v>83</v>
      </c>
      <c r="M17">
        <v>92</v>
      </c>
      <c r="N17" s="3" t="s">
        <v>12</v>
      </c>
      <c r="O17">
        <v>2</v>
      </c>
      <c r="U17" t="s">
        <v>41</v>
      </c>
    </row>
    <row r="18" spans="1:21" s="8" customFormat="1">
      <c r="A18" s="8">
        <v>17</v>
      </c>
      <c r="D18" s="8">
        <v>2</v>
      </c>
      <c r="E18" s="8" t="str">
        <f t="shared" si="0"/>
        <v>Up to 50%</v>
      </c>
      <c r="F18" s="8">
        <v>1</v>
      </c>
      <c r="G18" s="8" t="str">
        <f t="shared" si="1"/>
        <v>Yes</v>
      </c>
      <c r="H18" s="8">
        <v>95</v>
      </c>
      <c r="I18" s="8">
        <v>89</v>
      </c>
      <c r="J18" s="8">
        <v>50</v>
      </c>
      <c r="K18" s="8">
        <v>95</v>
      </c>
      <c r="L18" s="8">
        <v>50</v>
      </c>
      <c r="M18" s="8">
        <v>50</v>
      </c>
      <c r="N18" s="9"/>
      <c r="O18" s="8">
        <v>2</v>
      </c>
    </row>
    <row r="19" spans="1:21">
      <c r="A19">
        <v>18</v>
      </c>
      <c r="D19">
        <v>1</v>
      </c>
      <c r="E19">
        <f t="shared" si="0"/>
        <v>0</v>
      </c>
      <c r="F19">
        <v>2</v>
      </c>
      <c r="G19" t="str">
        <f t="shared" si="1"/>
        <v>No</v>
      </c>
      <c r="H19">
        <v>50</v>
      </c>
      <c r="I19">
        <v>50</v>
      </c>
      <c r="J19">
        <v>50</v>
      </c>
      <c r="K19">
        <v>50</v>
      </c>
      <c r="L19">
        <v>50</v>
      </c>
      <c r="M19">
        <v>50</v>
      </c>
      <c r="N19" s="3"/>
      <c r="O19">
        <v>2</v>
      </c>
    </row>
    <row r="20" spans="1:21">
      <c r="A20">
        <v>19</v>
      </c>
      <c r="D20">
        <v>1</v>
      </c>
      <c r="E20">
        <f t="shared" si="0"/>
        <v>0</v>
      </c>
      <c r="F20">
        <v>2</v>
      </c>
      <c r="G20" t="str">
        <f t="shared" si="1"/>
        <v>No</v>
      </c>
      <c r="H20">
        <v>8</v>
      </c>
      <c r="I20">
        <v>86</v>
      </c>
      <c r="J20">
        <v>52</v>
      </c>
      <c r="K20">
        <v>11</v>
      </c>
      <c r="L20">
        <v>49</v>
      </c>
      <c r="M20">
        <v>51</v>
      </c>
      <c r="N20" s="3"/>
      <c r="O20">
        <v>2</v>
      </c>
    </row>
    <row r="21" spans="1:21" ht="45">
      <c r="A21">
        <v>20</v>
      </c>
      <c r="D21">
        <v>3</v>
      </c>
      <c r="E21" t="str">
        <f t="shared" si="0"/>
        <v>50%-90%</v>
      </c>
      <c r="F21">
        <v>1</v>
      </c>
      <c r="G21" t="str">
        <f t="shared" si="1"/>
        <v>Yes</v>
      </c>
      <c r="H21">
        <v>50</v>
      </c>
      <c r="I21">
        <v>100</v>
      </c>
      <c r="J21">
        <v>50</v>
      </c>
      <c r="K21">
        <v>50</v>
      </c>
      <c r="L21">
        <v>0</v>
      </c>
      <c r="M21">
        <v>100</v>
      </c>
      <c r="N21" s="3" t="s">
        <v>34</v>
      </c>
      <c r="S21" t="s">
        <v>36</v>
      </c>
      <c r="T21" t="s">
        <v>38</v>
      </c>
    </row>
    <row r="22" spans="1:21">
      <c r="A22">
        <v>21</v>
      </c>
      <c r="D22">
        <v>2</v>
      </c>
      <c r="E22" t="str">
        <f t="shared" si="0"/>
        <v>Up to 50%</v>
      </c>
      <c r="F22">
        <v>1</v>
      </c>
      <c r="G22" t="str">
        <f t="shared" si="1"/>
        <v>Yes</v>
      </c>
      <c r="H22">
        <v>100</v>
      </c>
      <c r="I22">
        <v>100</v>
      </c>
      <c r="J22">
        <v>100</v>
      </c>
      <c r="K22">
        <v>100</v>
      </c>
      <c r="L22">
        <v>69</v>
      </c>
      <c r="M22">
        <v>81</v>
      </c>
      <c r="N22" s="3"/>
      <c r="S22" t="s">
        <v>37</v>
      </c>
      <c r="T22" t="s">
        <v>39</v>
      </c>
    </row>
    <row r="23" spans="1:21" s="7" customFormat="1">
      <c r="A23" s="7">
        <v>22</v>
      </c>
      <c r="D23" s="7">
        <v>3</v>
      </c>
      <c r="E23" s="7" t="str">
        <f t="shared" si="0"/>
        <v>50%-90%</v>
      </c>
      <c r="F23" s="7">
        <v>1</v>
      </c>
      <c r="G23" s="7" t="str">
        <f t="shared" si="1"/>
        <v>Yes</v>
      </c>
      <c r="H23" s="7">
        <v>68</v>
      </c>
      <c r="I23" s="7">
        <v>88</v>
      </c>
      <c r="J23" s="7">
        <v>41</v>
      </c>
      <c r="K23" s="7">
        <v>10</v>
      </c>
      <c r="L23" s="7">
        <v>49</v>
      </c>
      <c r="M23" s="7">
        <v>91</v>
      </c>
      <c r="N23" s="10"/>
      <c r="T23" s="7" t="s">
        <v>40</v>
      </c>
    </row>
    <row r="24" spans="1:21">
      <c r="A24">
        <v>23</v>
      </c>
      <c r="D24">
        <v>3</v>
      </c>
      <c r="E24" t="str">
        <f t="shared" si="0"/>
        <v>50%-90%</v>
      </c>
      <c r="F24">
        <v>1</v>
      </c>
      <c r="G24" t="str">
        <f t="shared" si="1"/>
        <v>Yes</v>
      </c>
      <c r="H24">
        <v>84</v>
      </c>
      <c r="I24">
        <v>100</v>
      </c>
      <c r="J24">
        <v>52</v>
      </c>
      <c r="K24">
        <v>89</v>
      </c>
      <c r="L24">
        <v>50</v>
      </c>
      <c r="M24">
        <v>65</v>
      </c>
      <c r="N24" s="11" t="s">
        <v>42</v>
      </c>
    </row>
    <row r="25" spans="1:21">
      <c r="A25">
        <v>24</v>
      </c>
      <c r="D25">
        <v>3</v>
      </c>
      <c r="E25" t="str">
        <f t="shared" si="0"/>
        <v>50%-90%</v>
      </c>
      <c r="F25">
        <v>1</v>
      </c>
      <c r="G25" t="str">
        <f t="shared" si="1"/>
        <v>Yes</v>
      </c>
      <c r="H25">
        <v>50</v>
      </c>
      <c r="I25">
        <v>94</v>
      </c>
      <c r="J25">
        <v>86</v>
      </c>
      <c r="K25">
        <v>90</v>
      </c>
      <c r="L25">
        <v>84</v>
      </c>
      <c r="M25">
        <v>93</v>
      </c>
      <c r="N25" s="11"/>
    </row>
    <row r="26" spans="1:21">
      <c r="A26">
        <v>25</v>
      </c>
      <c r="D26">
        <v>4</v>
      </c>
      <c r="E26" t="str">
        <f t="shared" si="0"/>
        <v>More than 90%</v>
      </c>
      <c r="F26">
        <v>2</v>
      </c>
      <c r="G26" t="str">
        <f t="shared" si="1"/>
        <v>No</v>
      </c>
      <c r="H26">
        <v>96</v>
      </c>
      <c r="I26">
        <v>91</v>
      </c>
      <c r="J26">
        <v>49</v>
      </c>
      <c r="K26">
        <v>95</v>
      </c>
      <c r="L26">
        <v>96</v>
      </c>
      <c r="M26">
        <v>67</v>
      </c>
      <c r="N26" s="11"/>
    </row>
    <row r="27" spans="1:21">
      <c r="A27">
        <v>26</v>
      </c>
      <c r="D27">
        <v>4</v>
      </c>
      <c r="E27" t="str">
        <f t="shared" si="0"/>
        <v>More than 90%</v>
      </c>
      <c r="F27">
        <v>2</v>
      </c>
      <c r="G27" t="str">
        <f t="shared" si="1"/>
        <v>No</v>
      </c>
      <c r="H27">
        <v>30</v>
      </c>
      <c r="I27">
        <v>99</v>
      </c>
      <c r="J27">
        <v>99</v>
      </c>
      <c r="K27">
        <v>51</v>
      </c>
      <c r="L27">
        <v>100</v>
      </c>
      <c r="M27">
        <v>100</v>
      </c>
      <c r="N27" s="11"/>
    </row>
    <row r="28" spans="1:21">
      <c r="A28">
        <v>27</v>
      </c>
      <c r="D28">
        <v>2</v>
      </c>
      <c r="E28" t="str">
        <f t="shared" si="0"/>
        <v>Up to 50%</v>
      </c>
      <c r="F28">
        <v>1</v>
      </c>
      <c r="G28" t="str">
        <f t="shared" si="1"/>
        <v>Yes</v>
      </c>
      <c r="H28">
        <v>50</v>
      </c>
      <c r="I28">
        <v>50</v>
      </c>
      <c r="J28">
        <v>100</v>
      </c>
      <c r="K28">
        <v>100</v>
      </c>
      <c r="L28">
        <v>50</v>
      </c>
      <c r="M28">
        <v>100</v>
      </c>
      <c r="N28" s="11" t="s">
        <v>43</v>
      </c>
    </row>
    <row r="29" spans="1:21">
      <c r="A29">
        <v>28</v>
      </c>
      <c r="D29">
        <v>4</v>
      </c>
      <c r="E29" t="str">
        <f t="shared" si="0"/>
        <v>More than 90%</v>
      </c>
      <c r="F29">
        <v>1</v>
      </c>
      <c r="G29" t="str">
        <f t="shared" si="1"/>
        <v>Yes</v>
      </c>
      <c r="H29">
        <v>48</v>
      </c>
      <c r="I29">
        <v>98</v>
      </c>
      <c r="J29">
        <v>5</v>
      </c>
      <c r="K29">
        <v>50</v>
      </c>
      <c r="L29">
        <v>98</v>
      </c>
      <c r="M29">
        <v>98</v>
      </c>
      <c r="N29" s="11"/>
    </row>
    <row r="30" spans="1:21" ht="30">
      <c r="A30">
        <v>29</v>
      </c>
      <c r="D30">
        <v>2</v>
      </c>
      <c r="E30" t="str">
        <f t="shared" si="0"/>
        <v>Up to 50%</v>
      </c>
      <c r="F30">
        <v>1</v>
      </c>
      <c r="G30" t="str">
        <f t="shared" si="1"/>
        <v>Yes</v>
      </c>
      <c r="H30">
        <v>79</v>
      </c>
      <c r="I30">
        <v>49</v>
      </c>
      <c r="J30">
        <v>57</v>
      </c>
      <c r="K30">
        <v>4</v>
      </c>
      <c r="L30">
        <v>5</v>
      </c>
      <c r="M30">
        <v>71</v>
      </c>
      <c r="N30" s="12" t="s">
        <v>51</v>
      </c>
    </row>
    <row r="31" spans="1:21">
      <c r="A31">
        <v>30</v>
      </c>
      <c r="D31">
        <v>3</v>
      </c>
      <c r="E31" t="str">
        <f t="shared" si="0"/>
        <v>50%-90%</v>
      </c>
      <c r="F31">
        <v>2</v>
      </c>
      <c r="G31" t="str">
        <f t="shared" si="1"/>
        <v>No</v>
      </c>
      <c r="H31">
        <v>58</v>
      </c>
      <c r="I31">
        <v>84</v>
      </c>
      <c r="J31">
        <v>86</v>
      </c>
      <c r="K31">
        <v>63</v>
      </c>
      <c r="L31">
        <v>57</v>
      </c>
      <c r="M31">
        <v>67</v>
      </c>
      <c r="N31" s="11" t="s">
        <v>44</v>
      </c>
    </row>
    <row r="32" spans="1:21">
      <c r="A32">
        <v>31</v>
      </c>
      <c r="D32">
        <v>2</v>
      </c>
      <c r="E32" t="str">
        <f t="shared" si="0"/>
        <v>Up to 50%</v>
      </c>
      <c r="F32">
        <v>1</v>
      </c>
      <c r="G32" t="str">
        <f t="shared" si="1"/>
        <v>Yes</v>
      </c>
      <c r="H32">
        <v>37</v>
      </c>
      <c r="I32">
        <v>41</v>
      </c>
      <c r="J32">
        <v>57</v>
      </c>
      <c r="K32">
        <v>29</v>
      </c>
      <c r="L32">
        <v>28</v>
      </c>
      <c r="M32">
        <v>61</v>
      </c>
      <c r="N32" s="11"/>
    </row>
    <row r="33" spans="1:15" ht="45">
      <c r="A33">
        <v>32</v>
      </c>
      <c r="D33">
        <v>4</v>
      </c>
      <c r="E33" t="str">
        <f t="shared" si="0"/>
        <v>More than 90%</v>
      </c>
      <c r="F33">
        <v>1</v>
      </c>
      <c r="G33" t="str">
        <f t="shared" si="1"/>
        <v>Yes</v>
      </c>
      <c r="H33">
        <v>97</v>
      </c>
      <c r="I33">
        <v>66</v>
      </c>
      <c r="J33">
        <v>15</v>
      </c>
      <c r="K33">
        <v>68</v>
      </c>
      <c r="L33">
        <v>28</v>
      </c>
      <c r="M33">
        <v>75</v>
      </c>
      <c r="N33" s="12" t="s">
        <v>52</v>
      </c>
    </row>
    <row r="34" spans="1:15">
      <c r="A34">
        <v>33</v>
      </c>
      <c r="D34">
        <v>2</v>
      </c>
      <c r="E34" t="str">
        <f t="shared" si="0"/>
        <v>Up to 50%</v>
      </c>
      <c r="F34">
        <v>2</v>
      </c>
      <c r="G34" t="str">
        <f t="shared" si="1"/>
        <v>No</v>
      </c>
      <c r="H34">
        <v>50</v>
      </c>
      <c r="I34">
        <v>64</v>
      </c>
      <c r="J34">
        <v>66</v>
      </c>
      <c r="K34">
        <v>58</v>
      </c>
      <c r="L34">
        <v>82</v>
      </c>
      <c r="M34">
        <v>64</v>
      </c>
      <c r="N34" s="11"/>
    </row>
    <row r="35" spans="1:15">
      <c r="A35">
        <v>34</v>
      </c>
      <c r="D35">
        <v>1</v>
      </c>
      <c r="E35">
        <f t="shared" si="0"/>
        <v>0</v>
      </c>
      <c r="F35">
        <v>1</v>
      </c>
      <c r="G35" t="str">
        <f t="shared" si="1"/>
        <v>Yes</v>
      </c>
      <c r="H35">
        <v>92</v>
      </c>
      <c r="I35">
        <v>92</v>
      </c>
      <c r="J35">
        <v>50</v>
      </c>
      <c r="K35">
        <v>90</v>
      </c>
      <c r="L35">
        <v>50</v>
      </c>
      <c r="M35">
        <v>90</v>
      </c>
      <c r="N35" s="11" t="s">
        <v>45</v>
      </c>
    </row>
    <row r="36" spans="1:15" ht="45">
      <c r="A36">
        <v>35</v>
      </c>
      <c r="C36" s="1">
        <v>42938.693379629629</v>
      </c>
      <c r="D36">
        <v>4</v>
      </c>
      <c r="E36" t="str">
        <f t="shared" si="0"/>
        <v>More than 90%</v>
      </c>
      <c r="F36">
        <v>1</v>
      </c>
      <c r="G36" t="str">
        <f t="shared" si="1"/>
        <v>Yes</v>
      </c>
      <c r="H36">
        <v>98</v>
      </c>
      <c r="I36">
        <v>99</v>
      </c>
      <c r="J36">
        <v>85</v>
      </c>
      <c r="K36">
        <v>77</v>
      </c>
      <c r="L36">
        <v>99</v>
      </c>
      <c r="M36">
        <v>53</v>
      </c>
      <c r="N36" s="3" t="s">
        <v>46</v>
      </c>
      <c r="O36">
        <v>2</v>
      </c>
    </row>
    <row r="37" spans="1:15">
      <c r="A37">
        <v>36</v>
      </c>
      <c r="C37" s="1">
        <v>42938.750347222223</v>
      </c>
      <c r="D37">
        <v>3</v>
      </c>
      <c r="E37" t="str">
        <f t="shared" si="0"/>
        <v>50%-90%</v>
      </c>
      <c r="F37">
        <v>1</v>
      </c>
      <c r="G37" t="str">
        <f t="shared" si="1"/>
        <v>Yes</v>
      </c>
      <c r="H37">
        <v>70</v>
      </c>
      <c r="I37">
        <v>100</v>
      </c>
      <c r="J37">
        <v>100</v>
      </c>
      <c r="K37">
        <v>68</v>
      </c>
      <c r="L37">
        <v>68</v>
      </c>
      <c r="M37">
        <v>100</v>
      </c>
      <c r="N37" s="3"/>
      <c r="O37">
        <v>2</v>
      </c>
    </row>
    <row r="38" spans="1:15">
      <c r="A38">
        <v>37</v>
      </c>
      <c r="C38" s="1">
        <v>42938.771273148152</v>
      </c>
      <c r="D38">
        <v>3</v>
      </c>
      <c r="E38" t="str">
        <f t="shared" si="0"/>
        <v>50%-90%</v>
      </c>
      <c r="F38">
        <v>1</v>
      </c>
      <c r="G38" t="str">
        <f t="shared" si="1"/>
        <v>Yes</v>
      </c>
      <c r="H38">
        <v>100</v>
      </c>
      <c r="I38">
        <v>100</v>
      </c>
      <c r="J38">
        <v>76</v>
      </c>
      <c r="K38">
        <v>78</v>
      </c>
      <c r="L38">
        <v>79</v>
      </c>
      <c r="M38">
        <v>78</v>
      </c>
      <c r="N38" s="3"/>
      <c r="O38">
        <v>2</v>
      </c>
    </row>
    <row r="39" spans="1:15">
      <c r="A39">
        <v>38</v>
      </c>
      <c r="C39" s="1">
        <v>42938.773194444446</v>
      </c>
      <c r="D39">
        <v>3</v>
      </c>
      <c r="E39" t="str">
        <f t="shared" si="0"/>
        <v>50%-90%</v>
      </c>
      <c r="F39">
        <v>2</v>
      </c>
      <c r="G39" t="str">
        <f t="shared" si="1"/>
        <v>No</v>
      </c>
      <c r="H39">
        <v>50</v>
      </c>
      <c r="I39">
        <v>50</v>
      </c>
      <c r="J39">
        <v>89</v>
      </c>
      <c r="K39">
        <v>96</v>
      </c>
      <c r="L39">
        <v>50</v>
      </c>
      <c r="M39">
        <v>98</v>
      </c>
      <c r="N39" s="3"/>
      <c r="O39">
        <v>2</v>
      </c>
    </row>
    <row r="40" spans="1:15" ht="45">
      <c r="A40">
        <v>39</v>
      </c>
      <c r="C40" s="1">
        <v>42939.305138888885</v>
      </c>
      <c r="D40">
        <v>3</v>
      </c>
      <c r="E40" t="str">
        <f t="shared" si="0"/>
        <v>50%-90%</v>
      </c>
      <c r="F40">
        <v>1</v>
      </c>
      <c r="G40" t="str">
        <f t="shared" si="1"/>
        <v>Yes</v>
      </c>
      <c r="H40">
        <v>100</v>
      </c>
      <c r="I40">
        <v>100</v>
      </c>
      <c r="J40">
        <v>100</v>
      </c>
      <c r="K40">
        <v>49</v>
      </c>
      <c r="L40">
        <v>51</v>
      </c>
      <c r="M40">
        <v>100</v>
      </c>
      <c r="N40" s="3" t="s">
        <v>47</v>
      </c>
      <c r="O40">
        <v>2</v>
      </c>
    </row>
    <row r="41" spans="1:15" ht="180">
      <c r="A41">
        <v>40</v>
      </c>
      <c r="C41" s="1">
        <v>42939.346828703703</v>
      </c>
      <c r="D41">
        <v>3</v>
      </c>
      <c r="E41" t="str">
        <f t="shared" si="0"/>
        <v>50%-90%</v>
      </c>
      <c r="F41">
        <v>1</v>
      </c>
      <c r="G41" t="str">
        <f t="shared" si="1"/>
        <v>Yes</v>
      </c>
      <c r="H41">
        <v>62</v>
      </c>
      <c r="I41">
        <v>91</v>
      </c>
      <c r="J41">
        <v>61</v>
      </c>
      <c r="K41">
        <v>92</v>
      </c>
      <c r="L41">
        <v>50</v>
      </c>
      <c r="M41">
        <v>96</v>
      </c>
      <c r="N41" s="13" t="s">
        <v>48</v>
      </c>
      <c r="O41">
        <v>2</v>
      </c>
    </row>
    <row r="42" spans="1:15">
      <c r="A42">
        <v>41</v>
      </c>
      <c r="C42" s="1">
        <v>42939.388148148151</v>
      </c>
      <c r="D42">
        <v>2</v>
      </c>
      <c r="E42" t="str">
        <f t="shared" si="0"/>
        <v>Up to 50%</v>
      </c>
      <c r="F42">
        <v>2</v>
      </c>
      <c r="G42" t="str">
        <f t="shared" si="1"/>
        <v>No</v>
      </c>
      <c r="H42">
        <v>72</v>
      </c>
      <c r="I42">
        <v>96</v>
      </c>
      <c r="J42">
        <v>50</v>
      </c>
      <c r="K42">
        <v>51</v>
      </c>
      <c r="L42">
        <v>53</v>
      </c>
      <c r="M42">
        <v>100</v>
      </c>
      <c r="N42" s="3"/>
      <c r="O42">
        <v>2</v>
      </c>
    </row>
    <row r="43" spans="1:15">
      <c r="A43">
        <v>42</v>
      </c>
      <c r="C43" s="1">
        <v>42939.389074074075</v>
      </c>
      <c r="D43">
        <v>3</v>
      </c>
      <c r="E43" t="str">
        <f t="shared" si="0"/>
        <v>50%-90%</v>
      </c>
      <c r="F43">
        <v>1</v>
      </c>
      <c r="G43" t="str">
        <f t="shared" si="1"/>
        <v>Yes</v>
      </c>
      <c r="H43">
        <v>71</v>
      </c>
      <c r="I43">
        <v>100</v>
      </c>
      <c r="J43">
        <v>73</v>
      </c>
      <c r="K43">
        <v>100</v>
      </c>
      <c r="L43">
        <v>86</v>
      </c>
      <c r="M43">
        <v>100</v>
      </c>
      <c r="N43" s="3"/>
      <c r="O43">
        <v>2</v>
      </c>
    </row>
    <row r="44" spans="1:15" ht="45">
      <c r="A44">
        <v>43</v>
      </c>
      <c r="C44" s="1">
        <v>42939.93891203704</v>
      </c>
      <c r="D44">
        <v>3</v>
      </c>
      <c r="E44" t="str">
        <f t="shared" si="0"/>
        <v>50%-90%</v>
      </c>
      <c r="F44">
        <v>1</v>
      </c>
      <c r="G44" t="str">
        <f t="shared" si="1"/>
        <v>Yes</v>
      </c>
      <c r="H44">
        <v>100</v>
      </c>
      <c r="I44">
        <v>86</v>
      </c>
      <c r="J44">
        <v>76</v>
      </c>
      <c r="K44">
        <v>69</v>
      </c>
      <c r="L44">
        <v>60</v>
      </c>
      <c r="M44">
        <v>67</v>
      </c>
      <c r="N44" s="3" t="s">
        <v>49</v>
      </c>
      <c r="O44">
        <v>2</v>
      </c>
    </row>
    <row r="45" spans="1:15" ht="45">
      <c r="A45">
        <v>44</v>
      </c>
      <c r="C45" s="1">
        <v>42940.15960648148</v>
      </c>
      <c r="D45">
        <v>1</v>
      </c>
      <c r="E45">
        <f t="shared" si="0"/>
        <v>0</v>
      </c>
      <c r="F45">
        <v>1</v>
      </c>
      <c r="G45" t="str">
        <f t="shared" si="1"/>
        <v>Yes</v>
      </c>
      <c r="H45">
        <v>53</v>
      </c>
      <c r="I45">
        <v>75</v>
      </c>
      <c r="J45">
        <v>51</v>
      </c>
      <c r="K45">
        <v>50</v>
      </c>
      <c r="L45">
        <v>49</v>
      </c>
      <c r="M45">
        <v>47</v>
      </c>
      <c r="N45" s="3" t="s">
        <v>50</v>
      </c>
      <c r="O45">
        <v>2</v>
      </c>
    </row>
    <row r="46" spans="1:15">
      <c r="A46">
        <v>45</v>
      </c>
      <c r="C46" s="1">
        <v>42940.216608796298</v>
      </c>
      <c r="D46">
        <v>3</v>
      </c>
      <c r="E46" t="str">
        <f t="shared" si="0"/>
        <v>50%-90%</v>
      </c>
      <c r="F46">
        <v>1</v>
      </c>
      <c r="G46" t="str">
        <f t="shared" si="1"/>
        <v>Yes</v>
      </c>
      <c r="H46">
        <v>50</v>
      </c>
      <c r="I46">
        <v>100</v>
      </c>
      <c r="J46">
        <v>50</v>
      </c>
      <c r="K46">
        <v>0</v>
      </c>
      <c r="L46">
        <v>100</v>
      </c>
      <c r="M46">
        <v>100</v>
      </c>
      <c r="N46" s="3"/>
      <c r="O46">
        <v>2</v>
      </c>
    </row>
    <row r="47" spans="1:15">
      <c r="A47">
        <v>46</v>
      </c>
      <c r="C47" s="1"/>
      <c r="D47">
        <v>3</v>
      </c>
      <c r="E47" t="str">
        <f t="shared" si="0"/>
        <v>50%-90%</v>
      </c>
      <c r="F47">
        <v>2</v>
      </c>
      <c r="G47" t="str">
        <f t="shared" si="1"/>
        <v>No</v>
      </c>
      <c r="H47">
        <v>99</v>
      </c>
      <c r="I47">
        <v>85</v>
      </c>
      <c r="J47">
        <v>82</v>
      </c>
      <c r="K47">
        <v>83</v>
      </c>
      <c r="L47">
        <v>83</v>
      </c>
      <c r="M47">
        <v>83</v>
      </c>
      <c r="N47" s="14" t="s">
        <v>53</v>
      </c>
      <c r="O47">
        <v>2</v>
      </c>
    </row>
    <row r="48" spans="1:15">
      <c r="A48">
        <v>47</v>
      </c>
      <c r="C48" s="1"/>
      <c r="D48">
        <v>4</v>
      </c>
      <c r="E48" t="str">
        <f t="shared" si="0"/>
        <v>More than 90%</v>
      </c>
      <c r="F48">
        <v>1</v>
      </c>
      <c r="G48" t="str">
        <f t="shared" si="1"/>
        <v>Yes</v>
      </c>
      <c r="H48">
        <v>100</v>
      </c>
      <c r="I48">
        <v>100</v>
      </c>
      <c r="J48">
        <v>100</v>
      </c>
      <c r="K48">
        <v>74</v>
      </c>
      <c r="L48">
        <v>74</v>
      </c>
      <c r="M48">
        <v>100</v>
      </c>
      <c r="N48"/>
      <c r="O48">
        <v>2</v>
      </c>
    </row>
    <row r="49" spans="1:15">
      <c r="A49">
        <v>48</v>
      </c>
      <c r="C49" s="1"/>
      <c r="D49">
        <v>3</v>
      </c>
      <c r="E49" t="str">
        <f t="shared" si="0"/>
        <v>50%-90%</v>
      </c>
      <c r="F49">
        <v>1</v>
      </c>
      <c r="G49" t="str">
        <f t="shared" si="1"/>
        <v>Yes</v>
      </c>
      <c r="H49">
        <v>79</v>
      </c>
      <c r="I49">
        <v>77</v>
      </c>
      <c r="J49">
        <v>78</v>
      </c>
      <c r="K49">
        <v>50</v>
      </c>
      <c r="L49">
        <v>79</v>
      </c>
      <c r="M49">
        <v>78</v>
      </c>
      <c r="N49"/>
      <c r="O49">
        <v>2</v>
      </c>
    </row>
    <row r="50" spans="1:15">
      <c r="N50"/>
    </row>
    <row r="54" spans="1:15" s="5" customFormat="1">
      <c r="A54" s="5" t="s">
        <v>13</v>
      </c>
      <c r="H54" s="5">
        <f>AVERAGE(H2:H53)</f>
        <v>66.916666666666671</v>
      </c>
      <c r="I54" s="5">
        <f t="shared" ref="I54:M54" si="2">AVERAGE(I2:I53)</f>
        <v>83.041666666666671</v>
      </c>
      <c r="J54" s="5">
        <f t="shared" si="2"/>
        <v>67.770833333333329</v>
      </c>
      <c r="K54" s="5">
        <f t="shared" si="2"/>
        <v>61.229166666666664</v>
      </c>
      <c r="L54" s="5">
        <f t="shared" si="2"/>
        <v>59.666666666666664</v>
      </c>
      <c r="M54" s="5">
        <f t="shared" si="2"/>
        <v>79.020833333333329</v>
      </c>
      <c r="N54" s="6"/>
    </row>
    <row r="55" spans="1:15">
      <c r="A55" t="s">
        <v>14</v>
      </c>
      <c r="H55">
        <f>STDEV(H2:H53)</f>
        <v>25.110676997858498</v>
      </c>
      <c r="I55">
        <f t="shared" ref="I55:M55" si="3">STDEV(I2:I53)</f>
        <v>19.34453392842024</v>
      </c>
      <c r="J55">
        <f t="shared" si="3"/>
        <v>21.912048160998754</v>
      </c>
      <c r="K55">
        <f t="shared" si="3"/>
        <v>28.871129349734101</v>
      </c>
      <c r="L55">
        <f t="shared" si="3"/>
        <v>26.935962936022538</v>
      </c>
      <c r="M55">
        <f t="shared" si="3"/>
        <v>19.596449508350581</v>
      </c>
    </row>
    <row r="56" spans="1:15" s="5" customFormat="1">
      <c r="A56" s="5" t="s">
        <v>15</v>
      </c>
      <c r="H56" s="5">
        <f>H55/SQRT(22)</f>
        <v>5.3536143241177809</v>
      </c>
      <c r="I56" s="5">
        <f t="shared" ref="I56:M56" si="4">I55/SQRT(22)</f>
        <v>4.1242684911046057</v>
      </c>
      <c r="J56" s="5">
        <f t="shared" si="4"/>
        <v>4.6716643647435703</v>
      </c>
      <c r="K56" s="5">
        <f t="shared" si="4"/>
        <v>6.1553454593587995</v>
      </c>
      <c r="L56" s="5">
        <f t="shared" si="4"/>
        <v>5.7427665936881764</v>
      </c>
      <c r="M56" s="5">
        <f t="shared" si="4"/>
        <v>4.1779770732068933</v>
      </c>
      <c r="N56" s="6"/>
    </row>
  </sheetData>
  <autoFilter ref="A1:O49"/>
  <sortState ref="A2:O20">
    <sortCondition ref="D1"/>
  </sortState>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EndoscopicEarSurgery_DATA_09-Ma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Arushri Swarup</dc:creator>
  <cp:lastModifiedBy>Arushri Swarup</cp:lastModifiedBy>
  <dcterms:created xsi:type="dcterms:W3CDTF">2017-05-09T17:43:34Z</dcterms:created>
  <dcterms:modified xsi:type="dcterms:W3CDTF">2017-07-28T17:51:25Z</dcterms:modified>
</cp:coreProperties>
</file>