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arushriswarup/Documents/Graduate School/Ear Surgery Instruments/"/>
    </mc:Choice>
  </mc:AlternateContent>
  <bookViews>
    <workbookView xWindow="240" yWindow="460" windowWidth="21580" windowHeight="13200" activeTab="1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2" l="1"/>
  <c r="F19" i="2"/>
  <c r="F33" i="2"/>
  <c r="F32" i="2"/>
  <c r="F29" i="2"/>
  <c r="F28" i="2"/>
  <c r="F27" i="2"/>
  <c r="F26" i="2"/>
  <c r="F25" i="2"/>
  <c r="F24" i="2"/>
  <c r="F23" i="2"/>
  <c r="F22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3" i="1"/>
  <c r="H34" i="1"/>
  <c r="E16" i="1"/>
  <c r="E17" i="1"/>
  <c r="E18" i="1"/>
  <c r="E19" i="1"/>
  <c r="F35" i="2"/>
  <c r="F36" i="2"/>
  <c r="F38" i="2"/>
  <c r="F39" i="2"/>
  <c r="M30" i="1"/>
  <c r="M31" i="1"/>
  <c r="D6" i="1"/>
  <c r="E6" i="1"/>
  <c r="D13" i="1"/>
  <c r="E13" i="1"/>
  <c r="D3" i="1"/>
  <c r="E3" i="1"/>
  <c r="D4" i="1"/>
  <c r="E4" i="1"/>
  <c r="D5" i="1"/>
  <c r="E5" i="1"/>
  <c r="D7" i="1"/>
  <c r="E7" i="1"/>
  <c r="D8" i="1"/>
  <c r="E8" i="1"/>
  <c r="D9" i="1"/>
  <c r="E9" i="1"/>
  <c r="D10" i="1"/>
  <c r="E10" i="1"/>
  <c r="D11" i="1"/>
  <c r="E11" i="1"/>
  <c r="D12" i="1"/>
  <c r="E12" i="1"/>
  <c r="D14" i="1"/>
  <c r="E14" i="1"/>
  <c r="D15" i="1"/>
  <c r="E15" i="1"/>
  <c r="D20" i="1"/>
  <c r="E20" i="1"/>
  <c r="D21" i="1"/>
  <c r="E21" i="1"/>
  <c r="D22" i="1"/>
  <c r="E22" i="1"/>
  <c r="D23" i="1"/>
  <c r="E23" i="1"/>
  <c r="D24" i="1"/>
  <c r="E24" i="1"/>
  <c r="E30" i="1"/>
  <c r="E31" i="1"/>
  <c r="E33" i="1"/>
</calcChain>
</file>

<file path=xl/sharedStrings.xml><?xml version="1.0" encoding="utf-8"?>
<sst xmlns="http://schemas.openxmlformats.org/spreadsheetml/2006/main" count="112" uniqueCount="66">
  <si>
    <t>suction round knife</t>
  </si>
  <si>
    <t>connector</t>
  </si>
  <si>
    <t>forceps</t>
  </si>
  <si>
    <t>Remaining budget</t>
  </si>
  <si>
    <t>Panetti</t>
  </si>
  <si>
    <t>$</t>
  </si>
  <si>
    <t>Total</t>
  </si>
  <si>
    <t>basket</t>
  </si>
  <si>
    <t>steriliser</t>
  </si>
  <si>
    <t>number</t>
  </si>
  <si>
    <t>dissector L</t>
  </si>
  <si>
    <t>dissector R</t>
  </si>
  <si>
    <t>new dissector L</t>
  </si>
  <si>
    <t>new dissector R</t>
  </si>
  <si>
    <t>Middle ear set</t>
  </si>
  <si>
    <t>Mini ME extra / endoscopic set</t>
  </si>
  <si>
    <t>Storz</t>
  </si>
  <si>
    <t>Endoscope</t>
  </si>
  <si>
    <r>
      <t>30</t>
    </r>
    <r>
      <rPr>
        <sz val="11"/>
        <color theme="1"/>
        <rFont val="Calibri"/>
        <family val="2"/>
      </rPr>
      <t>°, 3mm 14cm</t>
    </r>
  </si>
  <si>
    <r>
      <t>0</t>
    </r>
    <r>
      <rPr>
        <sz val="11"/>
        <color theme="1"/>
        <rFont val="Calibri"/>
        <family val="2"/>
      </rPr>
      <t>°, 3mm 14cm</t>
    </r>
  </si>
  <si>
    <t>ear hook</t>
  </si>
  <si>
    <t>R</t>
  </si>
  <si>
    <t>L</t>
  </si>
  <si>
    <t>ear dissector</t>
  </si>
  <si>
    <t>curette</t>
  </si>
  <si>
    <t>90° double ended</t>
  </si>
  <si>
    <t>microhook</t>
  </si>
  <si>
    <t>HST</t>
  </si>
  <si>
    <t>dissector double curve L</t>
  </si>
  <si>
    <t>dissector double curve R</t>
  </si>
  <si>
    <t>Aesculap</t>
  </si>
  <si>
    <t>cupped forceps</t>
  </si>
  <si>
    <t>0G344R</t>
  </si>
  <si>
    <t>0G343R </t>
  </si>
  <si>
    <t>up</t>
  </si>
  <si>
    <t>down</t>
  </si>
  <si>
    <t>min</t>
  </si>
  <si>
    <t>tray</t>
  </si>
  <si>
    <t>before HST</t>
  </si>
  <si>
    <t>Number of items</t>
  </si>
  <si>
    <t>Cost</t>
  </si>
  <si>
    <t>$ per item</t>
  </si>
  <si>
    <t>Product code number</t>
  </si>
  <si>
    <t>Subtotal</t>
  </si>
  <si>
    <t>Total incl HST</t>
  </si>
  <si>
    <t>7220AA</t>
  </si>
  <si>
    <t>10-808-12</t>
  </si>
  <si>
    <t>10-850-00</t>
  </si>
  <si>
    <t>10-703-03</t>
  </si>
  <si>
    <t xml:space="preserve">suction seperator suction on inside </t>
  </si>
  <si>
    <t>10-800-12</t>
  </si>
  <si>
    <t>10-801-12</t>
  </si>
  <si>
    <t>10-813-12</t>
  </si>
  <si>
    <t>delicate dissector L</t>
  </si>
  <si>
    <t>delicate dissector R</t>
  </si>
  <si>
    <t>10-814-12</t>
  </si>
  <si>
    <t>10-845-00</t>
  </si>
  <si>
    <t>10-867-12</t>
  </si>
  <si>
    <t>dissector sinus tympani L</t>
  </si>
  <si>
    <t>10-802-12</t>
  </si>
  <si>
    <t>10-803-12</t>
  </si>
  <si>
    <t>dissector sinus tympani R</t>
  </si>
  <si>
    <t>dissector atticus L</t>
  </si>
  <si>
    <t>dissector atticus R</t>
  </si>
  <si>
    <t>10-805-12</t>
  </si>
  <si>
    <t>10-804-12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</si>
</sst>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0" xfId="0" applyFill="1"/>
    <xf numFmtId="0" fontId="0" fillId="2" borderId="0" xfId="0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workbookViewId="0">
      <selection sqref="A1:XFD1048576"/>
    </sheetView>
  </sheetViews>
  <sheetFormatPr baseColWidth="10" defaultColWidth="8.83203125" defaultRowHeight="15" x14ac:dyDescent="0.2"/>
  <cols>
    <col min="5" max="7" width="13.5" customWidth="1"/>
  </cols>
  <sheetData>
    <row r="2" spans="1:13" x14ac:dyDescent="0.2">
      <c r="A2" t="s">
        <v>4</v>
      </c>
      <c r="C2" t="s">
        <v>5</v>
      </c>
      <c r="D2" t="s">
        <v>9</v>
      </c>
      <c r="E2" t="s">
        <v>6</v>
      </c>
      <c r="G2" t="s">
        <v>36</v>
      </c>
      <c r="J2" t="s">
        <v>14</v>
      </c>
      <c r="L2" t="s">
        <v>15</v>
      </c>
    </row>
    <row r="3" spans="1:13" x14ac:dyDescent="0.2">
      <c r="A3" t="s">
        <v>0</v>
      </c>
      <c r="C3">
        <v>658</v>
      </c>
      <c r="D3">
        <f>J3+L3</f>
        <v>5</v>
      </c>
      <c r="E3">
        <f>C3*D3</f>
        <v>3290</v>
      </c>
      <c r="G3">
        <v>4</v>
      </c>
      <c r="H3">
        <f>C3*G3</f>
        <v>2632</v>
      </c>
      <c r="J3">
        <v>4</v>
      </c>
      <c r="L3">
        <v>1</v>
      </c>
      <c r="M3">
        <v>658</v>
      </c>
    </row>
    <row r="4" spans="1:13" x14ac:dyDescent="0.2">
      <c r="A4" t="s">
        <v>1</v>
      </c>
      <c r="C4">
        <v>472</v>
      </c>
      <c r="D4">
        <f t="shared" ref="D4:D10" si="0">J4+L4</f>
        <v>5</v>
      </c>
      <c r="E4">
        <f t="shared" ref="E4:E10" si="1">C4*D4</f>
        <v>2360</v>
      </c>
      <c r="G4">
        <v>5</v>
      </c>
      <c r="H4">
        <f t="shared" ref="H4:H29" si="2">C4*G4</f>
        <v>2360</v>
      </c>
      <c r="J4">
        <v>4</v>
      </c>
      <c r="L4">
        <v>1</v>
      </c>
      <c r="M4">
        <v>472</v>
      </c>
    </row>
    <row r="5" spans="1:13" x14ac:dyDescent="0.2">
      <c r="A5" t="s">
        <v>2</v>
      </c>
      <c r="B5" t="s">
        <v>34</v>
      </c>
      <c r="C5">
        <v>474</v>
      </c>
      <c r="D5">
        <f t="shared" si="0"/>
        <v>5</v>
      </c>
      <c r="E5">
        <f t="shared" si="1"/>
        <v>2370</v>
      </c>
      <c r="G5">
        <v>4</v>
      </c>
      <c r="H5">
        <f t="shared" si="2"/>
        <v>1896</v>
      </c>
      <c r="J5">
        <v>4</v>
      </c>
      <c r="L5">
        <v>1</v>
      </c>
      <c r="M5">
        <v>474</v>
      </c>
    </row>
    <row r="6" spans="1:13" x14ac:dyDescent="0.2">
      <c r="A6" t="s">
        <v>2</v>
      </c>
      <c r="B6" t="s">
        <v>35</v>
      </c>
      <c r="C6">
        <v>724</v>
      </c>
      <c r="D6">
        <f t="shared" ref="D6" si="3">J6+L6</f>
        <v>5</v>
      </c>
      <c r="E6">
        <f t="shared" ref="E6" si="4">C6*D6</f>
        <v>3620</v>
      </c>
      <c r="H6">
        <f t="shared" si="2"/>
        <v>0</v>
      </c>
      <c r="J6">
        <v>4</v>
      </c>
      <c r="L6">
        <v>1</v>
      </c>
      <c r="M6">
        <v>724</v>
      </c>
    </row>
    <row r="7" spans="1:13" x14ac:dyDescent="0.2">
      <c r="A7" t="s">
        <v>10</v>
      </c>
      <c r="C7">
        <v>658</v>
      </c>
      <c r="D7">
        <f t="shared" si="0"/>
        <v>4</v>
      </c>
      <c r="E7">
        <f t="shared" si="1"/>
        <v>2632</v>
      </c>
      <c r="G7">
        <v>1</v>
      </c>
      <c r="H7">
        <f t="shared" si="2"/>
        <v>658</v>
      </c>
      <c r="J7">
        <v>4</v>
      </c>
    </row>
    <row r="8" spans="1:13" x14ac:dyDescent="0.2">
      <c r="A8" t="s">
        <v>11</v>
      </c>
      <c r="C8">
        <v>658</v>
      </c>
      <c r="D8">
        <f t="shared" si="0"/>
        <v>4</v>
      </c>
      <c r="E8">
        <f t="shared" si="1"/>
        <v>2632</v>
      </c>
      <c r="G8">
        <v>1</v>
      </c>
      <c r="H8">
        <f t="shared" si="2"/>
        <v>658</v>
      </c>
      <c r="J8">
        <v>4</v>
      </c>
    </row>
    <row r="9" spans="1:13" x14ac:dyDescent="0.2">
      <c r="A9" t="s">
        <v>12</v>
      </c>
      <c r="C9">
        <v>658</v>
      </c>
      <c r="D9">
        <f t="shared" si="0"/>
        <v>4</v>
      </c>
      <c r="E9">
        <f t="shared" si="1"/>
        <v>2632</v>
      </c>
      <c r="G9">
        <v>4</v>
      </c>
      <c r="H9">
        <f t="shared" si="2"/>
        <v>2632</v>
      </c>
      <c r="J9">
        <v>4</v>
      </c>
    </row>
    <row r="10" spans="1:13" x14ac:dyDescent="0.2">
      <c r="A10" t="s">
        <v>13</v>
      </c>
      <c r="C10">
        <v>658</v>
      </c>
      <c r="D10">
        <f t="shared" si="0"/>
        <v>4</v>
      </c>
      <c r="E10">
        <f t="shared" si="1"/>
        <v>2632</v>
      </c>
      <c r="G10">
        <v>4</v>
      </c>
      <c r="H10">
        <f t="shared" si="2"/>
        <v>2632</v>
      </c>
      <c r="J10">
        <v>4</v>
      </c>
    </row>
    <row r="11" spans="1:13" x14ac:dyDescent="0.2">
      <c r="A11" t="s">
        <v>7</v>
      </c>
      <c r="C11">
        <v>1995</v>
      </c>
      <c r="D11">
        <f>J11+L11</f>
        <v>0</v>
      </c>
      <c r="E11">
        <f>C11*D11</f>
        <v>0</v>
      </c>
      <c r="H11">
        <f t="shared" si="2"/>
        <v>0</v>
      </c>
    </row>
    <row r="12" spans="1:13" x14ac:dyDescent="0.2">
      <c r="A12" t="s">
        <v>8</v>
      </c>
      <c r="C12">
        <v>1712</v>
      </c>
      <c r="D12">
        <f>J12+L12</f>
        <v>1</v>
      </c>
      <c r="E12">
        <f>C12*D12</f>
        <v>1712</v>
      </c>
      <c r="G12">
        <v>1</v>
      </c>
      <c r="H12">
        <f t="shared" si="2"/>
        <v>1712</v>
      </c>
      <c r="J12">
        <v>1</v>
      </c>
    </row>
    <row r="13" spans="1:13" x14ac:dyDescent="0.2">
      <c r="A13" t="s">
        <v>26</v>
      </c>
      <c r="C13">
        <v>658</v>
      </c>
      <c r="D13">
        <f t="shared" ref="D13:D15" si="5">J13+L13</f>
        <v>1</v>
      </c>
      <c r="E13">
        <f t="shared" ref="E13:E19" si="6">C13*D13</f>
        <v>658</v>
      </c>
      <c r="G13">
        <v>1</v>
      </c>
      <c r="H13">
        <f t="shared" si="2"/>
        <v>658</v>
      </c>
      <c r="L13">
        <v>1</v>
      </c>
      <c r="M13">
        <v>658</v>
      </c>
    </row>
    <row r="14" spans="1:13" x14ac:dyDescent="0.2">
      <c r="A14" t="s">
        <v>28</v>
      </c>
      <c r="C14">
        <v>658</v>
      </c>
      <c r="D14">
        <f t="shared" si="5"/>
        <v>1</v>
      </c>
      <c r="E14">
        <f t="shared" si="6"/>
        <v>658</v>
      </c>
      <c r="G14">
        <v>1</v>
      </c>
      <c r="H14">
        <f t="shared" si="2"/>
        <v>658</v>
      </c>
      <c r="L14">
        <v>1</v>
      </c>
      <c r="M14">
        <v>658</v>
      </c>
    </row>
    <row r="15" spans="1:13" x14ac:dyDescent="0.2">
      <c r="A15" t="s">
        <v>29</v>
      </c>
      <c r="C15">
        <v>658</v>
      </c>
      <c r="D15">
        <f t="shared" si="5"/>
        <v>1</v>
      </c>
      <c r="E15">
        <f t="shared" si="6"/>
        <v>658</v>
      </c>
      <c r="G15">
        <v>1</v>
      </c>
      <c r="H15">
        <f t="shared" si="2"/>
        <v>658</v>
      </c>
      <c r="L15">
        <v>1</v>
      </c>
      <c r="M15">
        <v>658</v>
      </c>
    </row>
    <row r="16" spans="1:13" x14ac:dyDescent="0.2">
      <c r="A16" t="s">
        <v>16</v>
      </c>
      <c r="E16">
        <f t="shared" si="6"/>
        <v>0</v>
      </c>
      <c r="H16">
        <f t="shared" si="2"/>
        <v>0</v>
      </c>
    </row>
    <row r="17" spans="1:13" x14ac:dyDescent="0.2">
      <c r="A17" t="s">
        <v>17</v>
      </c>
      <c r="B17" t="s">
        <v>18</v>
      </c>
      <c r="C17">
        <v>4995</v>
      </c>
      <c r="E17">
        <f t="shared" si="6"/>
        <v>0</v>
      </c>
      <c r="H17">
        <f t="shared" si="2"/>
        <v>0</v>
      </c>
    </row>
    <row r="18" spans="1:13" x14ac:dyDescent="0.2">
      <c r="A18" t="s">
        <v>17</v>
      </c>
      <c r="B18" t="s">
        <v>19</v>
      </c>
      <c r="C18">
        <v>4995</v>
      </c>
      <c r="D18">
        <v>1</v>
      </c>
      <c r="E18">
        <f t="shared" si="6"/>
        <v>4995</v>
      </c>
      <c r="G18">
        <v>1</v>
      </c>
      <c r="H18">
        <f t="shared" si="2"/>
        <v>4995</v>
      </c>
    </row>
    <row r="19" spans="1:13" x14ac:dyDescent="0.2">
      <c r="A19" t="s">
        <v>17</v>
      </c>
      <c r="B19" t="s">
        <v>37</v>
      </c>
      <c r="C19">
        <v>425</v>
      </c>
      <c r="E19">
        <f t="shared" si="6"/>
        <v>0</v>
      </c>
      <c r="H19">
        <f t="shared" si="2"/>
        <v>0</v>
      </c>
    </row>
    <row r="20" spans="1:13" x14ac:dyDescent="0.2">
      <c r="A20" t="s">
        <v>20</v>
      </c>
      <c r="B20" t="s">
        <v>21</v>
      </c>
      <c r="C20">
        <v>223.26</v>
      </c>
      <c r="D20">
        <f>J20+L20</f>
        <v>1</v>
      </c>
      <c r="E20">
        <f>C20*D20</f>
        <v>223.26</v>
      </c>
      <c r="G20">
        <v>1</v>
      </c>
      <c r="H20">
        <f t="shared" si="2"/>
        <v>223.26</v>
      </c>
      <c r="L20">
        <v>1</v>
      </c>
      <c r="M20">
        <v>223.26</v>
      </c>
    </row>
    <row r="21" spans="1:13" x14ac:dyDescent="0.2">
      <c r="A21" t="s">
        <v>20</v>
      </c>
      <c r="B21" t="s">
        <v>22</v>
      </c>
      <c r="C21">
        <v>223.26</v>
      </c>
      <c r="D21">
        <f>J21+L21</f>
        <v>1</v>
      </c>
      <c r="E21">
        <f>C21*D21</f>
        <v>223.26</v>
      </c>
      <c r="G21">
        <v>1</v>
      </c>
      <c r="H21">
        <f t="shared" si="2"/>
        <v>223.26</v>
      </c>
      <c r="L21">
        <v>1</v>
      </c>
      <c r="M21">
        <v>223.26</v>
      </c>
    </row>
    <row r="22" spans="1:13" x14ac:dyDescent="0.2">
      <c r="A22" t="s">
        <v>23</v>
      </c>
      <c r="B22" t="s">
        <v>21</v>
      </c>
      <c r="C22">
        <v>223.26</v>
      </c>
      <c r="D22">
        <f>J22+L22</f>
        <v>1</v>
      </c>
      <c r="E22">
        <f>C22*D22</f>
        <v>223.26</v>
      </c>
      <c r="G22">
        <v>1</v>
      </c>
      <c r="H22">
        <f t="shared" si="2"/>
        <v>223.26</v>
      </c>
      <c r="L22">
        <v>1</v>
      </c>
      <c r="M22">
        <v>223.26</v>
      </c>
    </row>
    <row r="23" spans="1:13" x14ac:dyDescent="0.2">
      <c r="A23" t="s">
        <v>23</v>
      </c>
      <c r="B23" t="s">
        <v>22</v>
      </c>
      <c r="C23">
        <v>223.26</v>
      </c>
      <c r="D23">
        <f>J23+L23</f>
        <v>1</v>
      </c>
      <c r="E23">
        <f>C23*D23</f>
        <v>223.26</v>
      </c>
      <c r="G23">
        <v>1</v>
      </c>
      <c r="H23">
        <f t="shared" si="2"/>
        <v>223.26</v>
      </c>
      <c r="L23">
        <v>1</v>
      </c>
      <c r="M23">
        <v>223.26</v>
      </c>
    </row>
    <row r="24" spans="1:13" x14ac:dyDescent="0.2">
      <c r="A24" t="s">
        <v>24</v>
      </c>
      <c r="B24" t="s">
        <v>25</v>
      </c>
      <c r="C24">
        <v>267.91000000000003</v>
      </c>
      <c r="D24">
        <f>J24+L24</f>
        <v>4</v>
      </c>
      <c r="E24">
        <f>C24*D24</f>
        <v>1071.6400000000001</v>
      </c>
      <c r="G24">
        <v>1</v>
      </c>
      <c r="H24">
        <f t="shared" si="2"/>
        <v>267.91000000000003</v>
      </c>
      <c r="J24">
        <v>4</v>
      </c>
    </row>
    <row r="25" spans="1:13" x14ac:dyDescent="0.2">
      <c r="H25">
        <f t="shared" si="2"/>
        <v>0</v>
      </c>
    </row>
    <row r="26" spans="1:13" x14ac:dyDescent="0.2">
      <c r="A26" t="s">
        <v>30</v>
      </c>
      <c r="H26">
        <f t="shared" si="2"/>
        <v>0</v>
      </c>
    </row>
    <row r="27" spans="1:13" x14ac:dyDescent="0.2">
      <c r="A27" t="s">
        <v>31</v>
      </c>
      <c r="B27" t="s">
        <v>33</v>
      </c>
      <c r="D27">
        <v>3</v>
      </c>
      <c r="G27">
        <v>3</v>
      </c>
      <c r="H27">
        <f t="shared" si="2"/>
        <v>0</v>
      </c>
      <c r="J27">
        <v>3</v>
      </c>
    </row>
    <row r="28" spans="1:13" x14ac:dyDescent="0.2">
      <c r="A28" t="s">
        <v>31</v>
      </c>
      <c r="B28" t="s">
        <v>32</v>
      </c>
      <c r="D28">
        <v>3</v>
      </c>
      <c r="G28">
        <v>3</v>
      </c>
      <c r="H28">
        <f t="shared" si="2"/>
        <v>0</v>
      </c>
      <c r="J28">
        <v>3</v>
      </c>
    </row>
    <row r="29" spans="1:13" x14ac:dyDescent="0.2">
      <c r="H29">
        <f t="shared" si="2"/>
        <v>0</v>
      </c>
    </row>
    <row r="30" spans="1:13" ht="16" thickBot="1" x14ac:dyDescent="0.25">
      <c r="E30" s="1">
        <f>SUM(E3:E29)</f>
        <v>32813.679999999993</v>
      </c>
      <c r="F30" s="2"/>
      <c r="G30" s="2"/>
      <c r="H30" s="1">
        <f>SUM(H3:H29)</f>
        <v>23309.949999999993</v>
      </c>
      <c r="M30" s="1">
        <f>SUM(M3:M29)</f>
        <v>5195.0400000000009</v>
      </c>
    </row>
    <row r="31" spans="1:13" ht="16" thickTop="1" x14ac:dyDescent="0.2">
      <c r="A31" t="s">
        <v>27</v>
      </c>
      <c r="E31" s="2">
        <f>E30*1.13</f>
        <v>37079.458399999989</v>
      </c>
      <c r="F31" s="2"/>
      <c r="G31" s="2"/>
      <c r="H31" s="2">
        <f>H30*1.13</f>
        <v>26340.24349999999</v>
      </c>
      <c r="M31" s="2">
        <f>M30*1.13</f>
        <v>5870.3952000000008</v>
      </c>
    </row>
    <row r="32" spans="1:13" x14ac:dyDescent="0.2">
      <c r="E32" s="2"/>
      <c r="F32" s="2"/>
      <c r="G32" s="2"/>
    </row>
    <row r="33" spans="1:8" x14ac:dyDescent="0.2">
      <c r="A33" t="s">
        <v>3</v>
      </c>
      <c r="E33">
        <f>27000-E31</f>
        <v>-10079.458399999989</v>
      </c>
      <c r="H33">
        <f>27000-H31</f>
        <v>659.75650000001042</v>
      </c>
    </row>
    <row r="34" spans="1:8" x14ac:dyDescent="0.2">
      <c r="A34" t="s">
        <v>3</v>
      </c>
      <c r="C34" t="s">
        <v>38</v>
      </c>
      <c r="H34">
        <f>H33/1.13</f>
        <v>583.85530973452251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9"/>
  <sheetViews>
    <sheetView tabSelected="1" workbookViewId="0">
      <selection activeCell="N13" sqref="N13"/>
    </sheetView>
  </sheetViews>
  <sheetFormatPr baseColWidth="10" defaultColWidth="8.83203125" defaultRowHeight="15" x14ac:dyDescent="0.2"/>
  <cols>
    <col min="1" max="1" width="14.33203125" customWidth="1"/>
    <col min="2" max="2" width="16.5" customWidth="1"/>
    <col min="3" max="3" width="12.6640625" style="5" customWidth="1"/>
    <col min="4" max="4" width="10.33203125" style="5" customWidth="1"/>
    <col min="5" max="5" width="16.1640625" style="5" customWidth="1"/>
    <col min="6" max="6" width="8.83203125" style="9"/>
    <col min="8" max="13" width="8.83203125" style="2"/>
  </cols>
  <sheetData>
    <row r="2" spans="1:13" x14ac:dyDescent="0.2">
      <c r="C2" s="5" t="s">
        <v>42</v>
      </c>
      <c r="D2" s="5" t="s">
        <v>41</v>
      </c>
      <c r="E2" s="5" t="s">
        <v>39</v>
      </c>
      <c r="F2" s="9" t="s">
        <v>40</v>
      </c>
    </row>
    <row r="4" spans="1:13" s="3" customFormat="1" x14ac:dyDescent="0.2">
      <c r="A4" s="3" t="s">
        <v>4</v>
      </c>
      <c r="C4" s="6"/>
      <c r="D4" s="6"/>
      <c r="E4" s="6"/>
      <c r="F4" s="10"/>
      <c r="H4" s="4"/>
      <c r="I4" s="4"/>
      <c r="J4" s="4"/>
      <c r="K4" s="4"/>
      <c r="L4" s="4"/>
      <c r="M4" s="4"/>
    </row>
    <row r="5" spans="1:13" x14ac:dyDescent="0.2">
      <c r="A5" t="s">
        <v>0</v>
      </c>
      <c r="C5" s="5" t="s">
        <v>46</v>
      </c>
      <c r="D5" s="5">
        <v>658</v>
      </c>
      <c r="E5" s="5">
        <v>4</v>
      </c>
      <c r="F5" s="9">
        <f t="shared" ref="F5:F19" si="0">D5*E5</f>
        <v>2632</v>
      </c>
      <c r="H5" s="2" t="s">
        <v>49</v>
      </c>
    </row>
    <row r="6" spans="1:13" x14ac:dyDescent="0.2">
      <c r="A6" t="s">
        <v>1</v>
      </c>
      <c r="C6" s="5" t="s">
        <v>47</v>
      </c>
      <c r="D6" s="5">
        <v>472</v>
      </c>
      <c r="E6" s="5">
        <v>5</v>
      </c>
      <c r="F6" s="9">
        <f t="shared" si="0"/>
        <v>2360</v>
      </c>
    </row>
    <row r="7" spans="1:13" x14ac:dyDescent="0.2">
      <c r="A7" t="s">
        <v>2</v>
      </c>
      <c r="B7" t="s">
        <v>34</v>
      </c>
      <c r="C7" s="5" t="s">
        <v>48</v>
      </c>
      <c r="D7" s="5">
        <v>474</v>
      </c>
      <c r="E7" s="5">
        <v>4</v>
      </c>
      <c r="F7" s="9">
        <f t="shared" si="0"/>
        <v>1896</v>
      </c>
    </row>
    <row r="8" spans="1:13" x14ac:dyDescent="0.2">
      <c r="A8" t="s">
        <v>2</v>
      </c>
      <c r="B8" t="s">
        <v>35</v>
      </c>
      <c r="D8" s="5">
        <v>724</v>
      </c>
      <c r="F8" s="9">
        <f t="shared" si="0"/>
        <v>0</v>
      </c>
    </row>
    <row r="9" spans="1:13" x14ac:dyDescent="0.2">
      <c r="A9" t="s">
        <v>10</v>
      </c>
      <c r="C9" s="5" t="s">
        <v>50</v>
      </c>
      <c r="D9" s="5">
        <v>658</v>
      </c>
      <c r="E9" s="5">
        <v>1</v>
      </c>
      <c r="F9" s="9">
        <f t="shared" si="0"/>
        <v>658</v>
      </c>
    </row>
    <row r="10" spans="1:13" x14ac:dyDescent="0.2">
      <c r="A10" t="s">
        <v>11</v>
      </c>
      <c r="C10" s="5" t="s">
        <v>51</v>
      </c>
      <c r="D10" s="5">
        <v>658</v>
      </c>
      <c r="E10" s="5">
        <v>1</v>
      </c>
      <c r="F10" s="9">
        <f t="shared" si="0"/>
        <v>658</v>
      </c>
    </row>
    <row r="11" spans="1:13" x14ac:dyDescent="0.2">
      <c r="A11" t="s">
        <v>53</v>
      </c>
      <c r="C11" s="5" t="s">
        <v>52</v>
      </c>
      <c r="D11" s="5">
        <v>658</v>
      </c>
      <c r="E11" s="5">
        <v>4</v>
      </c>
      <c r="F11" s="9">
        <f t="shared" si="0"/>
        <v>2632</v>
      </c>
    </row>
    <row r="12" spans="1:13" x14ac:dyDescent="0.2">
      <c r="A12" t="s">
        <v>54</v>
      </c>
      <c r="C12" s="5" t="s">
        <v>55</v>
      </c>
      <c r="D12" s="5">
        <v>658</v>
      </c>
      <c r="E12" s="5">
        <v>4</v>
      </c>
      <c r="F12" s="9">
        <f t="shared" si="0"/>
        <v>2632</v>
      </c>
    </row>
    <row r="13" spans="1:13" x14ac:dyDescent="0.2">
      <c r="A13" t="s">
        <v>7</v>
      </c>
      <c r="D13" s="5">
        <v>1995</v>
      </c>
      <c r="F13" s="9">
        <f t="shared" si="0"/>
        <v>0</v>
      </c>
    </row>
    <row r="14" spans="1:13" x14ac:dyDescent="0.2">
      <c r="A14" t="s">
        <v>8</v>
      </c>
      <c r="C14" s="5" t="s">
        <v>56</v>
      </c>
      <c r="D14" s="5">
        <v>1712</v>
      </c>
      <c r="E14" s="5">
        <v>1</v>
      </c>
      <c r="F14" s="9">
        <f t="shared" si="0"/>
        <v>1712</v>
      </c>
    </row>
    <row r="15" spans="1:13" x14ac:dyDescent="0.2">
      <c r="A15" t="s">
        <v>26</v>
      </c>
      <c r="C15" s="5" t="s">
        <v>57</v>
      </c>
      <c r="D15" s="5">
        <v>658</v>
      </c>
      <c r="F15" s="9">
        <f t="shared" si="0"/>
        <v>0</v>
      </c>
    </row>
    <row r="16" spans="1:13" x14ac:dyDescent="0.2">
      <c r="A16" t="s">
        <v>58</v>
      </c>
      <c r="C16" s="5" t="s">
        <v>59</v>
      </c>
      <c r="D16" s="5">
        <v>658</v>
      </c>
      <c r="E16" s="5">
        <v>1</v>
      </c>
      <c r="F16" s="9">
        <f t="shared" si="0"/>
        <v>658</v>
      </c>
    </row>
    <row r="17" spans="1:13" x14ac:dyDescent="0.2">
      <c r="A17" t="s">
        <v>61</v>
      </c>
      <c r="C17" s="5" t="s">
        <v>60</v>
      </c>
      <c r="D17" s="5">
        <v>658</v>
      </c>
      <c r="E17" s="5">
        <v>1</v>
      </c>
      <c r="F17" s="9">
        <f t="shared" si="0"/>
        <v>658</v>
      </c>
    </row>
    <row r="18" spans="1:13" x14ac:dyDescent="0.2">
      <c r="A18" t="s">
        <v>62</v>
      </c>
      <c r="C18" s="5" t="s">
        <v>64</v>
      </c>
      <c r="D18" s="5">
        <v>658</v>
      </c>
      <c r="E18" s="5">
        <v>1</v>
      </c>
      <c r="F18" s="9">
        <f t="shared" si="0"/>
        <v>658</v>
      </c>
    </row>
    <row r="19" spans="1:13" x14ac:dyDescent="0.2">
      <c r="A19" t="s">
        <v>63</v>
      </c>
      <c r="C19" s="5" t="s">
        <v>65</v>
      </c>
      <c r="D19" s="5">
        <v>658</v>
      </c>
      <c r="E19" s="5">
        <v>1</v>
      </c>
      <c r="F19" s="9">
        <f t="shared" si="0"/>
        <v>658</v>
      </c>
    </row>
    <row r="21" spans="1:13" s="3" customFormat="1" x14ac:dyDescent="0.2">
      <c r="A21" s="3" t="s">
        <v>16</v>
      </c>
      <c r="C21" s="6"/>
      <c r="D21" s="6"/>
      <c r="E21" s="6"/>
      <c r="F21" s="10"/>
      <c r="H21" s="4"/>
      <c r="I21" s="4"/>
      <c r="J21" s="4"/>
      <c r="K21" s="4"/>
      <c r="L21" s="4"/>
      <c r="M21" s="4"/>
    </row>
    <row r="22" spans="1:13" x14ac:dyDescent="0.2">
      <c r="A22" t="s">
        <v>17</v>
      </c>
      <c r="B22" t="s">
        <v>18</v>
      </c>
      <c r="D22" s="5">
        <v>4995</v>
      </c>
      <c r="F22" s="9">
        <f t="shared" ref="F22:F29" si="1">D22*E22</f>
        <v>0</v>
      </c>
    </row>
    <row r="23" spans="1:13" x14ac:dyDescent="0.2">
      <c r="A23" t="s">
        <v>17</v>
      </c>
      <c r="B23" t="s">
        <v>19</v>
      </c>
      <c r="C23" s="5" t="s">
        <v>45</v>
      </c>
      <c r="D23" s="5">
        <v>4995</v>
      </c>
      <c r="E23" s="5">
        <v>1</v>
      </c>
      <c r="F23" s="9">
        <f t="shared" si="1"/>
        <v>4995</v>
      </c>
    </row>
    <row r="24" spans="1:13" x14ac:dyDescent="0.2">
      <c r="A24" t="s">
        <v>17</v>
      </c>
      <c r="B24" t="s">
        <v>37</v>
      </c>
      <c r="D24" s="5">
        <v>425</v>
      </c>
      <c r="F24" s="9">
        <f t="shared" si="1"/>
        <v>0</v>
      </c>
    </row>
    <row r="25" spans="1:13" x14ac:dyDescent="0.2">
      <c r="A25" t="s">
        <v>20</v>
      </c>
      <c r="B25" t="s">
        <v>21</v>
      </c>
      <c r="C25" s="5">
        <v>227201</v>
      </c>
      <c r="D25" s="5">
        <v>223.26</v>
      </c>
      <c r="E25" s="5">
        <v>1</v>
      </c>
      <c r="F25" s="9">
        <f t="shared" si="1"/>
        <v>223.26</v>
      </c>
    </row>
    <row r="26" spans="1:13" x14ac:dyDescent="0.2">
      <c r="A26" t="s">
        <v>20</v>
      </c>
      <c r="B26" t="s">
        <v>22</v>
      </c>
      <c r="C26" s="5">
        <v>227202</v>
      </c>
      <c r="D26" s="5">
        <v>223.26</v>
      </c>
      <c r="E26" s="5">
        <v>1</v>
      </c>
      <c r="F26" s="9">
        <f t="shared" si="1"/>
        <v>223.26</v>
      </c>
    </row>
    <row r="27" spans="1:13" x14ac:dyDescent="0.2">
      <c r="A27" t="s">
        <v>23</v>
      </c>
      <c r="B27" t="s">
        <v>21</v>
      </c>
      <c r="C27" s="5">
        <v>227206</v>
      </c>
      <c r="D27" s="5">
        <v>223.26</v>
      </c>
      <c r="E27" s="5">
        <v>1</v>
      </c>
      <c r="F27" s="9">
        <f t="shared" si="1"/>
        <v>223.26</v>
      </c>
    </row>
    <row r="28" spans="1:13" x14ac:dyDescent="0.2">
      <c r="A28" t="s">
        <v>23</v>
      </c>
      <c r="B28" t="s">
        <v>22</v>
      </c>
      <c r="C28" s="5">
        <v>227207</v>
      </c>
      <c r="D28" s="5">
        <v>223.26</v>
      </c>
      <c r="E28" s="5">
        <v>1</v>
      </c>
      <c r="F28" s="9">
        <f t="shared" si="1"/>
        <v>223.26</v>
      </c>
    </row>
    <row r="29" spans="1:13" x14ac:dyDescent="0.2">
      <c r="A29" t="s">
        <v>24</v>
      </c>
      <c r="B29" t="s">
        <v>25</v>
      </c>
      <c r="C29" s="5">
        <v>227213</v>
      </c>
      <c r="D29" s="5">
        <v>267.91000000000003</v>
      </c>
      <c r="E29" s="5">
        <v>1</v>
      </c>
      <c r="F29" s="9">
        <f t="shared" si="1"/>
        <v>267.91000000000003</v>
      </c>
    </row>
    <row r="31" spans="1:13" s="3" customFormat="1" x14ac:dyDescent="0.2">
      <c r="A31" s="3" t="s">
        <v>30</v>
      </c>
      <c r="C31" s="6"/>
      <c r="D31" s="6"/>
      <c r="E31" s="6"/>
      <c r="F31" s="10"/>
      <c r="H31" s="4"/>
      <c r="I31" s="4"/>
      <c r="J31" s="4"/>
      <c r="K31" s="4"/>
      <c r="L31" s="4"/>
      <c r="M31" s="4"/>
    </row>
    <row r="32" spans="1:13" x14ac:dyDescent="0.2">
      <c r="A32" t="s">
        <v>31</v>
      </c>
      <c r="C32" s="5" t="s">
        <v>33</v>
      </c>
      <c r="E32" s="5">
        <v>3</v>
      </c>
      <c r="F32" s="9">
        <f>D32*E32</f>
        <v>0</v>
      </c>
    </row>
    <row r="33" spans="1:13" x14ac:dyDescent="0.2">
      <c r="A33" t="s">
        <v>31</v>
      </c>
      <c r="C33" s="5" t="s">
        <v>32</v>
      </c>
      <c r="E33" s="5">
        <v>3</v>
      </c>
      <c r="F33" s="9">
        <f>D33*E33</f>
        <v>0</v>
      </c>
    </row>
    <row r="35" spans="1:13" s="3" customFormat="1" x14ac:dyDescent="0.2">
      <c r="A35" s="3" t="s">
        <v>43</v>
      </c>
      <c r="C35" s="6"/>
      <c r="D35" s="6"/>
      <c r="E35" s="7"/>
      <c r="F35" s="11">
        <f>SUM(F5:F34)</f>
        <v>23967.949999999993</v>
      </c>
      <c r="H35" s="4"/>
      <c r="I35" s="4"/>
      <c r="J35" s="4"/>
      <c r="K35" s="4"/>
      <c r="L35" s="4"/>
      <c r="M35" s="4"/>
    </row>
    <row r="36" spans="1:13" s="3" customFormat="1" ht="16" thickBot="1" x14ac:dyDescent="0.25">
      <c r="A36" s="3" t="s">
        <v>44</v>
      </c>
      <c r="C36" s="6"/>
      <c r="D36" s="6"/>
      <c r="E36" s="7"/>
      <c r="F36" s="12">
        <f>F35*1.13</f>
        <v>27083.78349999999</v>
      </c>
      <c r="H36" s="4"/>
      <c r="I36" s="4"/>
      <c r="J36" s="4"/>
      <c r="K36" s="4"/>
      <c r="L36" s="4"/>
      <c r="M36" s="4"/>
    </row>
    <row r="37" spans="1:13" ht="16" thickTop="1" x14ac:dyDescent="0.2">
      <c r="E37" s="8"/>
    </row>
    <row r="38" spans="1:13" x14ac:dyDescent="0.2">
      <c r="A38" t="s">
        <v>3</v>
      </c>
      <c r="F38" s="13">
        <f>27000-F36</f>
        <v>-83.783499999990454</v>
      </c>
    </row>
    <row r="39" spans="1:13" x14ac:dyDescent="0.2">
      <c r="A39" t="s">
        <v>3</v>
      </c>
      <c r="D39" s="5" t="s">
        <v>38</v>
      </c>
      <c r="F39" s="13">
        <f>F38/1.13</f>
        <v>-74.144690265478289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James</dc:creator>
  <cp:lastModifiedBy>Microsoft Office User</cp:lastModifiedBy>
  <dcterms:created xsi:type="dcterms:W3CDTF">2015-02-12T15:31:26Z</dcterms:created>
  <dcterms:modified xsi:type="dcterms:W3CDTF">2016-01-08T05:09:48Z</dcterms:modified>
</cp:coreProperties>
</file>