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Arvind\PythonStudy\vscode\repository\Linear_Regression\"/>
    </mc:Choice>
  </mc:AlternateContent>
  <xr:revisionPtr revIDLastSave="0" documentId="13_ncr:1_{E864A8BC-E0A0-473F-A272-6B9D8BF8ACD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J10" i="3"/>
  <c r="H10" i="3"/>
  <c r="J5" i="3"/>
  <c r="J6" i="3"/>
  <c r="J7" i="3"/>
  <c r="J8" i="3"/>
  <c r="J4" i="3"/>
  <c r="I5" i="3"/>
  <c r="I6" i="3"/>
  <c r="I7" i="3"/>
  <c r="I8" i="3"/>
  <c r="I4" i="3"/>
  <c r="C10" i="3"/>
  <c r="H5" i="3"/>
  <c r="H6" i="3"/>
  <c r="H7" i="3"/>
  <c r="H8" i="3"/>
  <c r="H4" i="3"/>
  <c r="G10" i="3"/>
  <c r="G5" i="3"/>
  <c r="G6" i="3"/>
  <c r="G7" i="3"/>
  <c r="G8" i="3"/>
  <c r="G4" i="3"/>
  <c r="F11" i="3"/>
  <c r="F10" i="3"/>
  <c r="F5" i="3"/>
  <c r="F6" i="3"/>
  <c r="F7" i="3"/>
  <c r="F8" i="3"/>
  <c r="F4" i="3"/>
  <c r="E5" i="3"/>
  <c r="E6" i="3"/>
  <c r="E7" i="3"/>
  <c r="E8" i="3"/>
  <c r="E4" i="3"/>
  <c r="D5" i="3"/>
  <c r="D6" i="3"/>
  <c r="D7" i="3"/>
  <c r="D8" i="3"/>
  <c r="D4" i="3"/>
  <c r="I18" i="2"/>
  <c r="F16" i="2"/>
  <c r="F15" i="2"/>
  <c r="G12" i="2"/>
  <c r="G10" i="2"/>
  <c r="G9" i="2"/>
  <c r="G4" i="2"/>
  <c r="G5" i="2"/>
  <c r="G6" i="2"/>
  <c r="G7" i="2"/>
  <c r="G3" i="2"/>
  <c r="F12" i="2"/>
  <c r="F10" i="2"/>
  <c r="F9" i="2"/>
  <c r="F4" i="2"/>
  <c r="F5" i="2"/>
  <c r="F6" i="2"/>
  <c r="F7" i="2"/>
  <c r="F3" i="2"/>
  <c r="E4" i="2"/>
  <c r="E5" i="2"/>
  <c r="E6" i="2"/>
  <c r="E7" i="2"/>
  <c r="E3" i="2"/>
  <c r="D4" i="2"/>
  <c r="D5" i="2"/>
  <c r="D6" i="2"/>
  <c r="D7" i="2"/>
  <c r="D3" i="2"/>
  <c r="B18" i="2"/>
  <c r="B17" i="2"/>
  <c r="B15" i="2"/>
  <c r="B14" i="2"/>
  <c r="C9" i="2"/>
  <c r="B9" i="2"/>
  <c r="D29" i="1"/>
  <c r="C27" i="1"/>
  <c r="C26" i="1"/>
  <c r="B24" i="1"/>
  <c r="B21" i="1"/>
  <c r="B13" i="1"/>
  <c r="B14" i="1"/>
  <c r="B15" i="1" l="1"/>
</calcChain>
</file>

<file path=xl/sharedStrings.xml><?xml version="1.0" encoding="utf-8"?>
<sst xmlns="http://schemas.openxmlformats.org/spreadsheetml/2006/main" count="53" uniqueCount="45">
  <si>
    <t>income per month</t>
  </si>
  <si>
    <t>spending</t>
  </si>
  <si>
    <t>y=2x+3</t>
  </si>
  <si>
    <t>x0</t>
  </si>
  <si>
    <t>x1</t>
  </si>
  <si>
    <t>y0</t>
  </si>
  <si>
    <t>y1</t>
  </si>
  <si>
    <t>increase in y(slope)</t>
  </si>
  <si>
    <t>change in y/change in x</t>
  </si>
  <si>
    <t>how to calculate slope=</t>
  </si>
  <si>
    <t>x2</t>
  </si>
  <si>
    <t>y2</t>
  </si>
  <si>
    <t>y2-y1</t>
  </si>
  <si>
    <t>x2-x1</t>
  </si>
  <si>
    <t>slope</t>
  </si>
  <si>
    <t>y/x</t>
  </si>
  <si>
    <t>mean</t>
  </si>
  <si>
    <t>spending(y)</t>
  </si>
  <si>
    <t>income per month(x)</t>
  </si>
  <si>
    <t>Direct Method</t>
  </si>
  <si>
    <t>cov</t>
  </si>
  <si>
    <t>var</t>
  </si>
  <si>
    <t>b1</t>
  </si>
  <si>
    <t>b0</t>
  </si>
  <si>
    <t>x-xmean</t>
  </si>
  <si>
    <t>y-ymean</t>
  </si>
  <si>
    <t>covarience</t>
  </si>
  <si>
    <t>sum</t>
  </si>
  <si>
    <t>count</t>
  </si>
  <si>
    <t>Product</t>
  </si>
  <si>
    <t>x-xmean**2</t>
  </si>
  <si>
    <t>spending = b0+b1*x</t>
  </si>
  <si>
    <t>sal</t>
  </si>
  <si>
    <t>spending pred</t>
  </si>
  <si>
    <t>ycap</t>
  </si>
  <si>
    <t>error ^2</t>
  </si>
  <si>
    <t>rmse</t>
  </si>
  <si>
    <t>mse</t>
  </si>
  <si>
    <t>abs error</t>
  </si>
  <si>
    <t>error term</t>
  </si>
  <si>
    <t>MAE</t>
  </si>
  <si>
    <t>r^2</t>
  </si>
  <si>
    <t>y-ybar'</t>
  </si>
  <si>
    <t>(y-ybar)^2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</si>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</sst>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45000</c:v>
                </c:pt>
                <c:pt idx="4">
                  <c:v>30000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29000</c:v>
                </c:pt>
                <c:pt idx="3">
                  <c:v>20000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E-4B3D-911E-F4CDBB0C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50224"/>
        <c:axId val="1133383888"/>
      </c:scatterChart>
      <c:valAx>
        <c:axId val="7865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83888"/>
        <c:crosses val="autoZero"/>
        <c:crossBetween val="midCat"/>
      </c:valAx>
      <c:valAx>
        <c:axId val="11333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34924</xdr:colOff>
      <xdr:row>2</xdr:row>
      <xdr:rowOff>155574</xdr:rowOff>
    </xdr:from>
    <xdr:to>
      <xdr:col>14</xdr:col>
      <xdr:colOff>6349</xdr:colOff>
      <xdr:row>17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3619E-4C92-789B-0CA6-73F8CEFF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38180</xdr:colOff>
      <xdr:row>0</xdr:row>
      <xdr:rowOff>0</xdr:rowOff>
    </xdr:from>
    <xdr:to>
      <xdr:col>15</xdr:col>
      <xdr:colOff>349592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F63CF-FD24-0A59-1DEA-000F46419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80" y="0"/>
          <a:ext cx="4578612" cy="211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sqref="A1:B6"/>
    </sheetView>
  </sheetViews>
  <sheetFormatPr defaultRowHeight="14.5" x14ac:dyDescent="0.35"/>
  <cols>
    <col min="1" max="1" width="20.453125" bestFit="1" customWidth="1"/>
    <col min="2" max="2" width="10.54296875" bestFit="1" customWidth="1"/>
    <col min="3" max="3" width="20.26953125" customWidth="1"/>
  </cols>
  <sheetData>
    <row r="1" spans="1:2" x14ac:dyDescent="0.35">
      <c r="A1" s="1" t="s">
        <v>0</v>
      </c>
      <c r="B1" s="1" t="s">
        <v>1</v>
      </c>
    </row>
    <row r="2" spans="1:2" ht="18.5" x14ac:dyDescent="0.35">
      <c r="A2" s="2">
        <v>100000</v>
      </c>
      <c r="B2" s="2">
        <v>50000</v>
      </c>
    </row>
    <row r="3" spans="1:2" ht="18.5" x14ac:dyDescent="0.35">
      <c r="A3" s="2">
        <v>80000</v>
      </c>
      <c r="B3" s="2">
        <v>35000</v>
      </c>
    </row>
    <row r="4" spans="1:2" ht="18.5" x14ac:dyDescent="0.35">
      <c r="A4" s="2">
        <v>60000</v>
      </c>
      <c r="B4" s="2">
        <v>29000</v>
      </c>
    </row>
    <row r="5" spans="1:2" ht="18.5" x14ac:dyDescent="0.35">
      <c r="A5" s="2">
        <v>45000</v>
      </c>
      <c r="B5" s="2">
        <v>20000</v>
      </c>
    </row>
    <row r="6" spans="1:2" ht="18.5" x14ac:dyDescent="0.35">
      <c r="A6" s="2">
        <v>30000</v>
      </c>
      <c r="B6" s="2">
        <v>15000</v>
      </c>
    </row>
    <row r="9" spans="1:2" x14ac:dyDescent="0.35">
      <c r="A9" t="s">
        <v>2</v>
      </c>
    </row>
    <row r="10" spans="1:2" x14ac:dyDescent="0.35">
      <c r="A10" t="s">
        <v>3</v>
      </c>
      <c r="B10">
        <v>5</v>
      </c>
    </row>
    <row r="11" spans="1:2" x14ac:dyDescent="0.35">
      <c r="A11" t="s">
        <v>4</v>
      </c>
      <c r="B11">
        <v>6</v>
      </c>
    </row>
    <row r="13" spans="1:2" x14ac:dyDescent="0.35">
      <c r="A13" t="s">
        <v>5</v>
      </c>
      <c r="B13">
        <f>2*B10+3</f>
        <v>13</v>
      </c>
    </row>
    <row r="14" spans="1:2" x14ac:dyDescent="0.35">
      <c r="A14" t="s">
        <v>6</v>
      </c>
      <c r="B14">
        <f>2*B11+3</f>
        <v>15</v>
      </c>
    </row>
    <row r="15" spans="1:2" x14ac:dyDescent="0.35">
      <c r="A15" t="s">
        <v>7</v>
      </c>
      <c r="B15">
        <f>B14-B13</f>
        <v>2</v>
      </c>
    </row>
    <row r="17" spans="1:4" x14ac:dyDescent="0.35">
      <c r="A17" t="s">
        <v>9</v>
      </c>
      <c r="B17" s="3" t="s">
        <v>8</v>
      </c>
      <c r="C17" s="3"/>
    </row>
    <row r="20" spans="1:4" x14ac:dyDescent="0.35">
      <c r="A20" t="s">
        <v>4</v>
      </c>
      <c r="B20" t="s">
        <v>6</v>
      </c>
    </row>
    <row r="21" spans="1:4" x14ac:dyDescent="0.35">
      <c r="A21">
        <v>5</v>
      </c>
      <c r="B21">
        <f>2*5+3</f>
        <v>13</v>
      </c>
    </row>
    <row r="23" spans="1:4" x14ac:dyDescent="0.35">
      <c r="A23" t="s">
        <v>10</v>
      </c>
      <c r="B23" t="s">
        <v>11</v>
      </c>
    </row>
    <row r="24" spans="1:4" x14ac:dyDescent="0.35">
      <c r="A24">
        <v>10</v>
      </c>
      <c r="B24">
        <f>2*10+3</f>
        <v>23</v>
      </c>
    </row>
    <row r="26" spans="1:4" x14ac:dyDescent="0.35">
      <c r="B26" t="s">
        <v>12</v>
      </c>
      <c r="C26">
        <f>B24-B21</f>
        <v>10</v>
      </c>
    </row>
    <row r="27" spans="1:4" x14ac:dyDescent="0.35">
      <c r="B27" t="s">
        <v>13</v>
      </c>
      <c r="C27">
        <f>A24-A21</f>
        <v>5</v>
      </c>
    </row>
    <row r="29" spans="1:4" x14ac:dyDescent="0.35">
      <c r="B29" t="s">
        <v>14</v>
      </c>
      <c r="C29" t="s">
        <v>15</v>
      </c>
      <c r="D29">
        <f>C26/C27</f>
        <v>2</v>
      </c>
    </row>
  </sheetData>
  <mergeCells count="1">
    <mergeCell ref="B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0B83-D779-42E5-B0E1-D0A293B13E3A}">
  <dimension ref="A2:J18"/>
  <sheetViews>
    <sheetView workbookViewId="0">
      <selection activeCell="E15" sqref="E15:F16"/>
    </sheetView>
  </sheetViews>
  <sheetFormatPr defaultRowHeight="14.5" x14ac:dyDescent="0.35"/>
  <cols>
    <col min="2" max="2" width="18.54296875" bestFit="1" customWidth="1"/>
    <col min="3" max="3" width="10.54296875" bestFit="1" customWidth="1"/>
    <col min="5" max="5" width="9.7265625" bestFit="1" customWidth="1"/>
    <col min="6" max="6" width="10.81640625" bestFit="1" customWidth="1"/>
    <col min="7" max="7" width="11" bestFit="1" customWidth="1"/>
    <col min="8" max="8" width="12.7265625" bestFit="1" customWidth="1"/>
  </cols>
  <sheetData>
    <row r="2" spans="1:10" x14ac:dyDescent="0.35">
      <c r="B2" s="1" t="s">
        <v>18</v>
      </c>
      <c r="C2" s="1" t="s">
        <v>17</v>
      </c>
      <c r="D2" s="1" t="s">
        <v>24</v>
      </c>
      <c r="E2" s="1" t="s">
        <v>25</v>
      </c>
      <c r="F2" s="4" t="s">
        <v>29</v>
      </c>
      <c r="G2" s="4" t="s">
        <v>30</v>
      </c>
    </row>
    <row r="3" spans="1:10" ht="18.5" x14ac:dyDescent="0.35">
      <c r="B3" s="2">
        <v>100000</v>
      </c>
      <c r="C3" s="2">
        <v>50000</v>
      </c>
      <c r="D3" s="1">
        <f>B3-$B$9</f>
        <v>37000</v>
      </c>
      <c r="E3" s="1">
        <f>C3-$C$9</f>
        <v>20200</v>
      </c>
      <c r="F3" s="1">
        <f>D3*E3</f>
        <v>747400000</v>
      </c>
      <c r="G3" s="1">
        <f>D3*D3</f>
        <v>1369000000</v>
      </c>
    </row>
    <row r="4" spans="1:10" ht="18.5" x14ac:dyDescent="0.35">
      <c r="B4" s="2">
        <v>80000</v>
      </c>
      <c r="C4" s="2">
        <v>35000</v>
      </c>
      <c r="D4" s="1">
        <f t="shared" ref="D4:D7" si="0">B4-$B$9</f>
        <v>17000</v>
      </c>
      <c r="E4" s="1">
        <f t="shared" ref="E4:E7" si="1">C4-$C$9</f>
        <v>5200</v>
      </c>
      <c r="F4" s="1">
        <f t="shared" ref="F4:F7" si="2">D4*E4</f>
        <v>88400000</v>
      </c>
      <c r="G4" s="1">
        <f t="shared" ref="G4:G7" si="3">D4*D4</f>
        <v>289000000</v>
      </c>
    </row>
    <row r="5" spans="1:10" ht="18.5" x14ac:dyDescent="0.35">
      <c r="B5" s="2">
        <v>60000</v>
      </c>
      <c r="C5" s="2">
        <v>29000</v>
      </c>
      <c r="D5" s="1">
        <f t="shared" si="0"/>
        <v>-3000</v>
      </c>
      <c r="E5" s="1">
        <f t="shared" si="1"/>
        <v>-800</v>
      </c>
      <c r="F5" s="1">
        <f t="shared" si="2"/>
        <v>2400000</v>
      </c>
      <c r="G5" s="1">
        <f t="shared" si="3"/>
        <v>9000000</v>
      </c>
    </row>
    <row r="6" spans="1:10" ht="18.5" x14ac:dyDescent="0.35">
      <c r="B6" s="2">
        <v>45000</v>
      </c>
      <c r="C6" s="2">
        <v>20000</v>
      </c>
      <c r="D6" s="1">
        <f t="shared" si="0"/>
        <v>-18000</v>
      </c>
      <c r="E6" s="1">
        <f t="shared" si="1"/>
        <v>-9800</v>
      </c>
      <c r="F6" s="1">
        <f t="shared" si="2"/>
        <v>176400000</v>
      </c>
      <c r="G6" s="1">
        <f t="shared" si="3"/>
        <v>324000000</v>
      </c>
    </row>
    <row r="7" spans="1:10" ht="18.5" x14ac:dyDescent="0.35">
      <c r="B7" s="2">
        <v>30000</v>
      </c>
      <c r="C7" s="2">
        <v>15000</v>
      </c>
      <c r="D7" s="1">
        <f t="shared" si="0"/>
        <v>-33000</v>
      </c>
      <c r="E7" s="1">
        <f t="shared" si="1"/>
        <v>-14800</v>
      </c>
      <c r="F7" s="1">
        <f t="shared" si="2"/>
        <v>488400000</v>
      </c>
      <c r="G7" s="1">
        <f t="shared" si="3"/>
        <v>1089000000</v>
      </c>
    </row>
    <row r="9" spans="1:10" x14ac:dyDescent="0.35">
      <c r="A9" t="s">
        <v>16</v>
      </c>
      <c r="B9">
        <f>AVERAGE(B3:B7)</f>
        <v>63000</v>
      </c>
      <c r="C9">
        <f>AVERAGE(C3:C7)</f>
        <v>29800</v>
      </c>
      <c r="E9" t="s">
        <v>27</v>
      </c>
      <c r="F9">
        <f>SUM(F3:F7)</f>
        <v>1503000000</v>
      </c>
      <c r="G9">
        <f>SUM(G3:G7)</f>
        <v>3080000000</v>
      </c>
    </row>
    <row r="10" spans="1:10" x14ac:dyDescent="0.35">
      <c r="E10" t="s">
        <v>28</v>
      </c>
      <c r="F10">
        <f>COUNT(F3:F7)</f>
        <v>5</v>
      </c>
      <c r="G10">
        <f>COUNT(G3:G7)</f>
        <v>5</v>
      </c>
    </row>
    <row r="12" spans="1:10" x14ac:dyDescent="0.35">
      <c r="A12" t="s">
        <v>19</v>
      </c>
      <c r="E12" t="s">
        <v>26</v>
      </c>
      <c r="F12">
        <f>F9/F10</f>
        <v>300600000</v>
      </c>
      <c r="G12">
        <f>G9/G10</f>
        <v>616000000</v>
      </c>
    </row>
    <row r="13" spans="1:10" x14ac:dyDescent="0.35">
      <c r="J13" t="s">
        <v>32</v>
      </c>
    </row>
    <row r="14" spans="1:10" x14ac:dyDescent="0.35">
      <c r="A14" t="s">
        <v>20</v>
      </c>
      <c r="B14">
        <f>_xlfn.COVARIANCE.P(B3:B7,C3:C7)</f>
        <v>300600000</v>
      </c>
      <c r="J14">
        <v>100000</v>
      </c>
    </row>
    <row r="15" spans="1:10" x14ac:dyDescent="0.35">
      <c r="A15" t="s">
        <v>21</v>
      </c>
      <c r="B15">
        <f>_xlfn.VAR.P(B3:B7)</f>
        <v>616000000</v>
      </c>
      <c r="E15" s="1" t="s">
        <v>22</v>
      </c>
      <c r="F15" s="1">
        <f>F12/G12</f>
        <v>0.48798701298701297</v>
      </c>
    </row>
    <row r="16" spans="1:10" x14ac:dyDescent="0.35">
      <c r="E16" s="1" t="s">
        <v>23</v>
      </c>
      <c r="F16" s="1">
        <f>C9-F15*B9</f>
        <v>-943.1818181818162</v>
      </c>
    </row>
    <row r="17" spans="1:9" x14ac:dyDescent="0.35">
      <c r="A17" t="s">
        <v>22</v>
      </c>
      <c r="B17">
        <f>B14/B15</f>
        <v>0.48798701298701297</v>
      </c>
    </row>
    <row r="18" spans="1:9" x14ac:dyDescent="0.35">
      <c r="A18" t="s">
        <v>23</v>
      </c>
      <c r="B18">
        <f>C9-B17*B9</f>
        <v>-943.1818181818162</v>
      </c>
      <c r="E18" s="3" t="s">
        <v>31</v>
      </c>
      <c r="F18" s="3"/>
      <c r="H18" t="s">
        <v>33</v>
      </c>
      <c r="I18">
        <f>F16+F15*J14</f>
        <v>47855.519480519484</v>
      </c>
    </row>
  </sheetData>
  <mergeCells count="1">
    <mergeCell ref="E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755C-EB6F-46FF-990A-876A223CCB1C}">
  <dimension ref="B1:J13"/>
  <sheetViews>
    <sheetView tabSelected="1" workbookViewId="0">
      <selection activeCell="F13" sqref="F13:G13"/>
    </sheetView>
  </sheetViews>
  <sheetFormatPr defaultRowHeight="14.5" x14ac:dyDescent="0.35"/>
  <cols>
    <col min="2" max="2" width="18.54296875" bestFit="1" customWidth="1"/>
    <col min="3" max="3" width="10.54296875" bestFit="1" customWidth="1"/>
    <col min="5" max="5" width="12.453125" bestFit="1" customWidth="1"/>
    <col min="8" max="8" width="10.81640625" bestFit="1" customWidth="1"/>
    <col min="10" max="10" width="9.81640625" bestFit="1" customWidth="1"/>
  </cols>
  <sheetData>
    <row r="1" spans="2:10" x14ac:dyDescent="0.35">
      <c r="F1" s="1" t="s">
        <v>22</v>
      </c>
      <c r="G1" s="1">
        <v>0.48798701298701297</v>
      </c>
    </row>
    <row r="2" spans="2:10" x14ac:dyDescent="0.35">
      <c r="F2" s="5" t="s">
        <v>23</v>
      </c>
      <c r="G2" s="1">
        <v>-943.1818181818162</v>
      </c>
    </row>
    <row r="3" spans="2:10" x14ac:dyDescent="0.35">
      <c r="B3" s="1" t="s">
        <v>18</v>
      </c>
      <c r="C3" s="1" t="s">
        <v>17</v>
      </c>
      <c r="D3" s="1" t="s">
        <v>34</v>
      </c>
      <c r="E3" s="4" t="s">
        <v>39</v>
      </c>
      <c r="F3" s="4" t="s">
        <v>35</v>
      </c>
      <c r="G3" s="4" t="s">
        <v>38</v>
      </c>
      <c r="H3" s="4" t="s">
        <v>41</v>
      </c>
      <c r="I3" s="4" t="s">
        <v>42</v>
      </c>
      <c r="J3" s="4" t="s">
        <v>43</v>
      </c>
    </row>
    <row r="4" spans="2:10" ht="18.5" x14ac:dyDescent="0.35">
      <c r="B4" s="2">
        <v>100000</v>
      </c>
      <c r="C4" s="2">
        <v>50000</v>
      </c>
      <c r="D4" s="1">
        <f>$G$2+$G$1*B4</f>
        <v>47855.519480519484</v>
      </c>
      <c r="E4" s="1">
        <f>C4-D4</f>
        <v>2144.4805194805158</v>
      </c>
      <c r="F4" s="1">
        <f>E4*E4</f>
        <v>4598796.6984314229</v>
      </c>
      <c r="G4" s="1">
        <f>ABS(E4)</f>
        <v>2144.4805194805158</v>
      </c>
      <c r="H4" s="1">
        <f>POWER(D4-C4,2)</f>
        <v>4598796.6984314229</v>
      </c>
      <c r="I4" s="1">
        <f>C4-$C$10</f>
        <v>20200</v>
      </c>
      <c r="J4" s="1">
        <f>POWER(I4,2)</f>
        <v>408040000</v>
      </c>
    </row>
    <row r="5" spans="2:10" ht="18.5" x14ac:dyDescent="0.35">
      <c r="B5" s="2">
        <v>80000</v>
      </c>
      <c r="C5" s="2">
        <v>35000</v>
      </c>
      <c r="D5" s="1">
        <f t="shared" ref="D5:D8" si="0">$G$2+$G$1*B5</f>
        <v>38095.779220779223</v>
      </c>
      <c r="E5" s="1">
        <f t="shared" ref="E5:E8" si="1">C5-D5</f>
        <v>-3095.7792207792227</v>
      </c>
      <c r="F5" s="1">
        <f t="shared" ref="F5:F8" si="2">E5*E5</f>
        <v>9583848.9838084113</v>
      </c>
      <c r="G5" s="1">
        <f t="shared" ref="G5:G8" si="3">ABS(E5)</f>
        <v>3095.7792207792227</v>
      </c>
      <c r="H5" s="1">
        <f t="shared" ref="H5:H8" si="4">POWER(D5-C5,2)</f>
        <v>9583848.9838084113</v>
      </c>
      <c r="I5" s="1">
        <f t="shared" ref="I5:I8" si="5">C5-$C$10</f>
        <v>5200</v>
      </c>
      <c r="J5" s="1">
        <f t="shared" ref="J5:J8" si="6">POWER(I5,2)</f>
        <v>27040000</v>
      </c>
    </row>
    <row r="6" spans="2:10" ht="18.5" x14ac:dyDescent="0.35">
      <c r="B6" s="2">
        <v>60000</v>
      </c>
      <c r="C6" s="2">
        <v>29000</v>
      </c>
      <c r="D6" s="1">
        <f t="shared" si="0"/>
        <v>28336.038961038961</v>
      </c>
      <c r="E6" s="1">
        <f t="shared" si="1"/>
        <v>663.96103896103887</v>
      </c>
      <c r="F6" s="1">
        <f t="shared" si="2"/>
        <v>440844.26125822216</v>
      </c>
      <c r="G6" s="1">
        <f t="shared" si="3"/>
        <v>663.96103896103887</v>
      </c>
      <c r="H6" s="1">
        <f t="shared" si="4"/>
        <v>440844.26125822216</v>
      </c>
      <c r="I6" s="1">
        <f t="shared" si="5"/>
        <v>-800</v>
      </c>
      <c r="J6" s="1">
        <f t="shared" si="6"/>
        <v>640000</v>
      </c>
    </row>
    <row r="7" spans="2:10" ht="18.5" x14ac:dyDescent="0.35">
      <c r="B7" s="2">
        <v>45000</v>
      </c>
      <c r="C7" s="2">
        <v>20000</v>
      </c>
      <c r="D7" s="1">
        <f t="shared" si="0"/>
        <v>21016.233766233767</v>
      </c>
      <c r="E7" s="1">
        <f t="shared" si="1"/>
        <v>-1016.2337662337668</v>
      </c>
      <c r="F7" s="1">
        <f t="shared" si="2"/>
        <v>1032731.0676336662</v>
      </c>
      <c r="G7" s="1">
        <f t="shared" si="3"/>
        <v>1016.2337662337668</v>
      </c>
      <c r="H7" s="1">
        <f t="shared" si="4"/>
        <v>1032731.0676336662</v>
      </c>
      <c r="I7" s="1">
        <f t="shared" si="5"/>
        <v>-9800</v>
      </c>
      <c r="J7" s="1">
        <f t="shared" si="6"/>
        <v>96040000</v>
      </c>
    </row>
    <row r="8" spans="2:10" ht="18.5" x14ac:dyDescent="0.35">
      <c r="B8" s="2">
        <v>30000</v>
      </c>
      <c r="C8" s="2">
        <v>15000</v>
      </c>
      <c r="D8" s="1">
        <f t="shared" si="0"/>
        <v>13696.428571428572</v>
      </c>
      <c r="E8" s="1">
        <f t="shared" si="1"/>
        <v>1303.5714285714275</v>
      </c>
      <c r="F8" s="1">
        <f t="shared" si="2"/>
        <v>1699298.4693877525</v>
      </c>
      <c r="G8" s="1">
        <f t="shared" si="3"/>
        <v>1303.5714285714275</v>
      </c>
      <c r="H8" s="1">
        <f t="shared" si="4"/>
        <v>1699298.4693877525</v>
      </c>
      <c r="I8" s="1">
        <f t="shared" si="5"/>
        <v>-14800</v>
      </c>
      <c r="J8" s="1">
        <f t="shared" si="6"/>
        <v>219040000</v>
      </c>
    </row>
    <row r="9" spans="2:10" x14ac:dyDescent="0.35">
      <c r="G9" t="s">
        <v>40</v>
      </c>
    </row>
    <row r="10" spans="2:10" x14ac:dyDescent="0.35">
      <c r="C10">
        <f>AVERAGE(C4:C8)</f>
        <v>29800</v>
      </c>
      <c r="E10" t="s">
        <v>37</v>
      </c>
      <c r="F10">
        <f>AVERAGE(F4:F8)</f>
        <v>3471103.8961038948</v>
      </c>
      <c r="G10">
        <f>AVERAGE(G4:G8)</f>
        <v>1644.8051948051943</v>
      </c>
      <c r="H10">
        <f>SUM(H4:H8)</f>
        <v>17355519.480519474</v>
      </c>
      <c r="J10">
        <f>SUM(J4:J8)</f>
        <v>750800000</v>
      </c>
    </row>
    <row r="11" spans="2:10" x14ac:dyDescent="0.35">
      <c r="E11" t="s">
        <v>36</v>
      </c>
      <c r="F11">
        <f>SQRT(F10)</f>
        <v>1863.0898786971859</v>
      </c>
    </row>
    <row r="13" spans="2:10" x14ac:dyDescent="0.35">
      <c r="F13" s="1" t="s">
        <v>44</v>
      </c>
      <c r="G13" s="1">
        <f>1-H10/J10</f>
        <v>0.97688396446387926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ravan</dc:creator>
  <cp:lastModifiedBy>Dhote, Divya</cp:lastModifiedBy>
  <dcterms:created xsi:type="dcterms:W3CDTF">2015-06-05T18:17:20Z</dcterms:created>
  <dcterms:modified xsi:type="dcterms:W3CDTF">2023-10-09T17:28:57Z</dcterms:modified>
</cp:coreProperties>
</file>