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fer\Documents\GitHub\texavie\Hardware\Reader24ch\"/>
    </mc:Choice>
  </mc:AlternateContent>
  <bookViews>
    <workbookView xWindow="0" yWindow="438" windowWidth="28800" windowHeight="16422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1" i="1" l="1"/>
  <c r="N101" i="1"/>
  <c r="R101" i="1"/>
  <c r="T101" i="1"/>
  <c r="U101" i="1"/>
  <c r="L101" i="1"/>
  <c r="Q101" i="1"/>
  <c r="J101" i="1"/>
  <c r="K101" i="1"/>
  <c r="P101" i="1"/>
  <c r="S101" i="1"/>
  <c r="I101" i="1"/>
  <c r="O101" i="1"/>
  <c r="U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M47" i="1"/>
  <c r="R47" i="1"/>
  <c r="L47" i="1"/>
  <c r="Q47" i="1"/>
  <c r="T47" i="1"/>
  <c r="U47" i="1"/>
  <c r="J47" i="1"/>
  <c r="P47" i="1"/>
  <c r="I47" i="1"/>
  <c r="O47" i="1"/>
  <c r="S47" i="1"/>
  <c r="N47" i="1"/>
  <c r="K47" i="1"/>
  <c r="M38" i="1"/>
  <c r="R38" i="1"/>
  <c r="L38" i="1"/>
  <c r="Q38" i="1"/>
  <c r="T38" i="1"/>
  <c r="U38" i="1"/>
  <c r="M39" i="1"/>
  <c r="R39" i="1"/>
  <c r="L39" i="1"/>
  <c r="Q39" i="1"/>
  <c r="T39" i="1"/>
  <c r="U39" i="1"/>
  <c r="M40" i="1"/>
  <c r="R40" i="1"/>
  <c r="L40" i="1"/>
  <c r="Q40" i="1"/>
  <c r="T40" i="1"/>
  <c r="U40" i="1"/>
  <c r="M41" i="1"/>
  <c r="R41" i="1"/>
  <c r="L41" i="1"/>
  <c r="Q41" i="1"/>
  <c r="T41" i="1"/>
  <c r="U41" i="1"/>
  <c r="M42" i="1"/>
  <c r="R42" i="1"/>
  <c r="L42" i="1"/>
  <c r="Q42" i="1"/>
  <c r="T42" i="1"/>
  <c r="U42" i="1"/>
  <c r="M43" i="1"/>
  <c r="R43" i="1"/>
  <c r="L43" i="1"/>
  <c r="Q43" i="1"/>
  <c r="T43" i="1"/>
  <c r="U43" i="1"/>
  <c r="M44" i="1"/>
  <c r="R44" i="1"/>
  <c r="L44" i="1"/>
  <c r="Q44" i="1"/>
  <c r="T44" i="1"/>
  <c r="U44" i="1"/>
  <c r="M45" i="1"/>
  <c r="R45" i="1"/>
  <c r="L45" i="1"/>
  <c r="Q45" i="1"/>
  <c r="T45" i="1"/>
  <c r="U45" i="1"/>
  <c r="M46" i="1"/>
  <c r="R46" i="1"/>
  <c r="L46" i="1"/>
  <c r="Q46" i="1"/>
  <c r="T46" i="1"/>
  <c r="U46" i="1"/>
  <c r="M37" i="1"/>
  <c r="R37" i="1"/>
  <c r="L37" i="1"/>
  <c r="Q37" i="1"/>
  <c r="T37" i="1"/>
  <c r="U37" i="1"/>
  <c r="M27" i="1"/>
  <c r="R27" i="1"/>
  <c r="L27" i="1"/>
  <c r="Q27" i="1"/>
  <c r="T27" i="1"/>
  <c r="U27" i="1"/>
  <c r="M28" i="1"/>
  <c r="R28" i="1"/>
  <c r="L28" i="1"/>
  <c r="Q28" i="1"/>
  <c r="T28" i="1"/>
  <c r="U28" i="1"/>
  <c r="M29" i="1"/>
  <c r="R29" i="1"/>
  <c r="L29" i="1"/>
  <c r="Q29" i="1"/>
  <c r="T29" i="1"/>
  <c r="U29" i="1"/>
  <c r="M30" i="1"/>
  <c r="R30" i="1"/>
  <c r="L30" i="1"/>
  <c r="Q30" i="1"/>
  <c r="T30" i="1"/>
  <c r="U30" i="1"/>
  <c r="M31" i="1"/>
  <c r="R31" i="1"/>
  <c r="L31" i="1"/>
  <c r="Q31" i="1"/>
  <c r="T31" i="1"/>
  <c r="U31" i="1"/>
  <c r="M32" i="1"/>
  <c r="R32" i="1"/>
  <c r="L32" i="1"/>
  <c r="Q32" i="1"/>
  <c r="T32" i="1"/>
  <c r="U32" i="1"/>
  <c r="M33" i="1"/>
  <c r="R33" i="1"/>
  <c r="L33" i="1"/>
  <c r="Q33" i="1"/>
  <c r="T33" i="1"/>
  <c r="U33" i="1"/>
  <c r="M34" i="1"/>
  <c r="R34" i="1"/>
  <c r="L34" i="1"/>
  <c r="Q34" i="1"/>
  <c r="T34" i="1"/>
  <c r="U34" i="1"/>
  <c r="M35" i="1"/>
  <c r="R35" i="1"/>
  <c r="L35" i="1"/>
  <c r="Q35" i="1"/>
  <c r="T35" i="1"/>
  <c r="U35" i="1"/>
  <c r="M26" i="1"/>
  <c r="R26" i="1"/>
  <c r="L26" i="1"/>
  <c r="Q26" i="1"/>
  <c r="T26" i="1"/>
  <c r="U26" i="1"/>
  <c r="M16" i="1"/>
  <c r="R16" i="1"/>
  <c r="L16" i="1"/>
  <c r="Q16" i="1"/>
  <c r="T16" i="1"/>
  <c r="U16" i="1"/>
  <c r="M17" i="1"/>
  <c r="R17" i="1"/>
  <c r="L17" i="1"/>
  <c r="Q17" i="1"/>
  <c r="T17" i="1"/>
  <c r="U17" i="1"/>
  <c r="M18" i="1"/>
  <c r="R18" i="1"/>
  <c r="L18" i="1"/>
  <c r="Q18" i="1"/>
  <c r="T18" i="1"/>
  <c r="U18" i="1"/>
  <c r="M19" i="1"/>
  <c r="R19" i="1"/>
  <c r="L19" i="1"/>
  <c r="Q19" i="1"/>
  <c r="T19" i="1"/>
  <c r="U19" i="1"/>
  <c r="M20" i="1"/>
  <c r="R20" i="1"/>
  <c r="L20" i="1"/>
  <c r="Q20" i="1"/>
  <c r="T20" i="1"/>
  <c r="U20" i="1"/>
  <c r="M21" i="1"/>
  <c r="R21" i="1"/>
  <c r="L21" i="1"/>
  <c r="Q21" i="1"/>
  <c r="T21" i="1"/>
  <c r="U21" i="1"/>
  <c r="M22" i="1"/>
  <c r="R22" i="1"/>
  <c r="L22" i="1"/>
  <c r="Q22" i="1"/>
  <c r="T22" i="1"/>
  <c r="U22" i="1"/>
  <c r="M23" i="1"/>
  <c r="R23" i="1"/>
  <c r="L23" i="1"/>
  <c r="Q23" i="1"/>
  <c r="T23" i="1"/>
  <c r="U23" i="1"/>
  <c r="M24" i="1"/>
  <c r="R24" i="1"/>
  <c r="L24" i="1"/>
  <c r="Q24" i="1"/>
  <c r="T24" i="1"/>
  <c r="U24" i="1"/>
  <c r="M15" i="1"/>
  <c r="R15" i="1"/>
  <c r="L15" i="1"/>
  <c r="Q15" i="1"/>
  <c r="T15" i="1"/>
  <c r="U15" i="1"/>
  <c r="M5" i="1"/>
  <c r="R5" i="1"/>
  <c r="L5" i="1"/>
  <c r="Q5" i="1"/>
  <c r="T5" i="1"/>
  <c r="U5" i="1"/>
  <c r="M6" i="1"/>
  <c r="R6" i="1"/>
  <c r="L6" i="1"/>
  <c r="Q6" i="1"/>
  <c r="T6" i="1"/>
  <c r="U6" i="1"/>
  <c r="M7" i="1"/>
  <c r="R7" i="1"/>
  <c r="L7" i="1"/>
  <c r="Q7" i="1"/>
  <c r="T7" i="1"/>
  <c r="U7" i="1"/>
  <c r="M8" i="1"/>
  <c r="R8" i="1"/>
  <c r="L8" i="1"/>
  <c r="Q8" i="1"/>
  <c r="T8" i="1"/>
  <c r="U8" i="1"/>
  <c r="M9" i="1"/>
  <c r="R9" i="1"/>
  <c r="L9" i="1"/>
  <c r="Q9" i="1"/>
  <c r="T9" i="1"/>
  <c r="U9" i="1"/>
  <c r="M10" i="1"/>
  <c r="R10" i="1"/>
  <c r="L10" i="1"/>
  <c r="Q10" i="1"/>
  <c r="T10" i="1"/>
  <c r="U10" i="1"/>
  <c r="M11" i="1"/>
  <c r="R11" i="1"/>
  <c r="L11" i="1"/>
  <c r="Q11" i="1"/>
  <c r="T11" i="1"/>
  <c r="U11" i="1"/>
  <c r="M12" i="1"/>
  <c r="R12" i="1"/>
  <c r="L12" i="1"/>
  <c r="Q12" i="1"/>
  <c r="T12" i="1"/>
  <c r="U12" i="1"/>
  <c r="M13" i="1"/>
  <c r="R13" i="1"/>
  <c r="L13" i="1"/>
  <c r="Q13" i="1"/>
  <c r="T13" i="1"/>
  <c r="U13" i="1"/>
  <c r="M4" i="1"/>
  <c r="R4" i="1"/>
  <c r="L4" i="1"/>
  <c r="Q4" i="1"/>
  <c r="T4" i="1"/>
  <c r="U4" i="1"/>
  <c r="J46" i="1"/>
  <c r="P46" i="1"/>
  <c r="I46" i="1"/>
  <c r="O46" i="1"/>
  <c r="S46" i="1"/>
  <c r="N46" i="1"/>
  <c r="K46" i="1"/>
  <c r="J45" i="1"/>
  <c r="P45" i="1"/>
  <c r="I45" i="1"/>
  <c r="O45" i="1"/>
  <c r="S45" i="1"/>
  <c r="N45" i="1"/>
  <c r="K45" i="1"/>
  <c r="J44" i="1"/>
  <c r="P44" i="1"/>
  <c r="I44" i="1"/>
  <c r="O44" i="1"/>
  <c r="S44" i="1"/>
  <c r="N44" i="1"/>
  <c r="K44" i="1"/>
  <c r="J43" i="1"/>
  <c r="P43" i="1"/>
  <c r="I43" i="1"/>
  <c r="O43" i="1"/>
  <c r="S43" i="1"/>
  <c r="N43" i="1"/>
  <c r="K43" i="1"/>
  <c r="J42" i="1"/>
  <c r="P42" i="1"/>
  <c r="I42" i="1"/>
  <c r="O42" i="1"/>
  <c r="S42" i="1"/>
  <c r="N42" i="1"/>
  <c r="K42" i="1"/>
  <c r="J41" i="1"/>
  <c r="P41" i="1"/>
  <c r="I41" i="1"/>
  <c r="O41" i="1"/>
  <c r="S41" i="1"/>
  <c r="N41" i="1"/>
  <c r="K41" i="1"/>
  <c r="J40" i="1"/>
  <c r="P40" i="1"/>
  <c r="I40" i="1"/>
  <c r="O40" i="1"/>
  <c r="S40" i="1"/>
  <c r="N40" i="1"/>
  <c r="K40" i="1"/>
  <c r="J39" i="1"/>
  <c r="P39" i="1"/>
  <c r="I39" i="1"/>
  <c r="O39" i="1"/>
  <c r="S39" i="1"/>
  <c r="N39" i="1"/>
  <c r="K39" i="1"/>
  <c r="J38" i="1"/>
  <c r="P38" i="1"/>
  <c r="I38" i="1"/>
  <c r="O38" i="1"/>
  <c r="S38" i="1"/>
  <c r="N38" i="1"/>
  <c r="K38" i="1"/>
  <c r="J37" i="1"/>
  <c r="P37" i="1"/>
  <c r="I37" i="1"/>
  <c r="O37" i="1"/>
  <c r="S37" i="1"/>
  <c r="N37" i="1"/>
  <c r="K37" i="1"/>
  <c r="J35" i="1"/>
  <c r="P35" i="1"/>
  <c r="I35" i="1"/>
  <c r="O35" i="1"/>
  <c r="S35" i="1"/>
  <c r="N35" i="1"/>
  <c r="K35" i="1"/>
  <c r="J34" i="1"/>
  <c r="P34" i="1"/>
  <c r="I34" i="1"/>
  <c r="O34" i="1"/>
  <c r="S34" i="1"/>
  <c r="N34" i="1"/>
  <c r="K34" i="1"/>
  <c r="J33" i="1"/>
  <c r="P33" i="1"/>
  <c r="I33" i="1"/>
  <c r="O33" i="1"/>
  <c r="S33" i="1"/>
  <c r="N33" i="1"/>
  <c r="K33" i="1"/>
  <c r="J32" i="1"/>
  <c r="P32" i="1"/>
  <c r="I32" i="1"/>
  <c r="O32" i="1"/>
  <c r="S32" i="1"/>
  <c r="N32" i="1"/>
  <c r="K32" i="1"/>
  <c r="J31" i="1"/>
  <c r="P31" i="1"/>
  <c r="I31" i="1"/>
  <c r="O31" i="1"/>
  <c r="S31" i="1"/>
  <c r="N31" i="1"/>
  <c r="K31" i="1"/>
  <c r="J30" i="1"/>
  <c r="P30" i="1"/>
  <c r="I30" i="1"/>
  <c r="O30" i="1"/>
  <c r="S30" i="1"/>
  <c r="N30" i="1"/>
  <c r="K30" i="1"/>
  <c r="J29" i="1"/>
  <c r="P29" i="1"/>
  <c r="I29" i="1"/>
  <c r="O29" i="1"/>
  <c r="S29" i="1"/>
  <c r="N29" i="1"/>
  <c r="K29" i="1"/>
  <c r="J28" i="1"/>
  <c r="P28" i="1"/>
  <c r="I28" i="1"/>
  <c r="O28" i="1"/>
  <c r="S28" i="1"/>
  <c r="N28" i="1"/>
  <c r="K28" i="1"/>
  <c r="J27" i="1"/>
  <c r="P27" i="1"/>
  <c r="I27" i="1"/>
  <c r="O27" i="1"/>
  <c r="S27" i="1"/>
  <c r="N27" i="1"/>
  <c r="K27" i="1"/>
  <c r="J26" i="1"/>
  <c r="P26" i="1"/>
  <c r="I26" i="1"/>
  <c r="O26" i="1"/>
  <c r="S26" i="1"/>
  <c r="N26" i="1"/>
  <c r="K26" i="1"/>
  <c r="J24" i="1"/>
  <c r="P24" i="1"/>
  <c r="I24" i="1"/>
  <c r="O24" i="1"/>
  <c r="S24" i="1"/>
  <c r="N24" i="1"/>
  <c r="K24" i="1"/>
  <c r="J23" i="1"/>
  <c r="P23" i="1"/>
  <c r="I23" i="1"/>
  <c r="O23" i="1"/>
  <c r="S23" i="1"/>
  <c r="N23" i="1"/>
  <c r="K23" i="1"/>
  <c r="J22" i="1"/>
  <c r="P22" i="1"/>
  <c r="I22" i="1"/>
  <c r="O22" i="1"/>
  <c r="S22" i="1"/>
  <c r="N22" i="1"/>
  <c r="K22" i="1"/>
  <c r="J21" i="1"/>
  <c r="P21" i="1"/>
  <c r="I21" i="1"/>
  <c r="O21" i="1"/>
  <c r="S21" i="1"/>
  <c r="N21" i="1"/>
  <c r="K21" i="1"/>
  <c r="J20" i="1"/>
  <c r="P20" i="1"/>
  <c r="I20" i="1"/>
  <c r="O20" i="1"/>
  <c r="S20" i="1"/>
  <c r="N20" i="1"/>
  <c r="K20" i="1"/>
  <c r="J19" i="1"/>
  <c r="P19" i="1"/>
  <c r="I19" i="1"/>
  <c r="O19" i="1"/>
  <c r="S19" i="1"/>
  <c r="N19" i="1"/>
  <c r="K19" i="1"/>
  <c r="J18" i="1"/>
  <c r="P18" i="1"/>
  <c r="I18" i="1"/>
  <c r="O18" i="1"/>
  <c r="S18" i="1"/>
  <c r="N18" i="1"/>
  <c r="K18" i="1"/>
  <c r="J17" i="1"/>
  <c r="P17" i="1"/>
  <c r="I17" i="1"/>
  <c r="O17" i="1"/>
  <c r="S17" i="1"/>
  <c r="N17" i="1"/>
  <c r="K17" i="1"/>
  <c r="J16" i="1"/>
  <c r="P16" i="1"/>
  <c r="I16" i="1"/>
  <c r="O16" i="1"/>
  <c r="S16" i="1"/>
  <c r="N16" i="1"/>
  <c r="K16" i="1"/>
  <c r="J15" i="1"/>
  <c r="P15" i="1"/>
  <c r="I15" i="1"/>
  <c r="O15" i="1"/>
  <c r="S15" i="1"/>
  <c r="N15" i="1"/>
  <c r="K15" i="1"/>
  <c r="N5" i="1"/>
  <c r="N4" i="1"/>
  <c r="J5" i="1"/>
  <c r="I5" i="1"/>
  <c r="K5" i="1"/>
  <c r="J6" i="1"/>
  <c r="I6" i="1"/>
  <c r="K6" i="1"/>
  <c r="J7" i="1"/>
  <c r="I7" i="1"/>
  <c r="K7" i="1"/>
  <c r="J8" i="1"/>
  <c r="I8" i="1"/>
  <c r="K8" i="1"/>
  <c r="J9" i="1"/>
  <c r="I9" i="1"/>
  <c r="K9" i="1"/>
  <c r="J10" i="1"/>
  <c r="I10" i="1"/>
  <c r="K10" i="1"/>
  <c r="J11" i="1"/>
  <c r="I11" i="1"/>
  <c r="K11" i="1"/>
  <c r="J12" i="1"/>
  <c r="I12" i="1"/>
  <c r="K12" i="1"/>
  <c r="J13" i="1"/>
  <c r="I13" i="1"/>
  <c r="K13" i="1"/>
  <c r="J4" i="1"/>
  <c r="I4" i="1"/>
  <c r="K4" i="1"/>
  <c r="P4" i="1"/>
  <c r="O4" i="1"/>
  <c r="S4" i="1"/>
  <c r="N6" i="1"/>
  <c r="N7" i="1"/>
  <c r="N8" i="1"/>
  <c r="N9" i="1"/>
  <c r="N10" i="1"/>
  <c r="N11" i="1"/>
  <c r="N12" i="1"/>
  <c r="N13" i="1"/>
  <c r="O5" i="1"/>
  <c r="O6" i="1"/>
  <c r="O7" i="1"/>
  <c r="O8" i="1"/>
  <c r="O9" i="1"/>
  <c r="O10" i="1"/>
  <c r="O11" i="1"/>
  <c r="O12" i="1"/>
  <c r="O13" i="1"/>
  <c r="P5" i="1"/>
  <c r="S5" i="1"/>
  <c r="P6" i="1"/>
  <c r="S6" i="1"/>
  <c r="P7" i="1"/>
  <c r="S7" i="1"/>
  <c r="P8" i="1"/>
  <c r="S8" i="1"/>
  <c r="P9" i="1"/>
  <c r="S9" i="1"/>
  <c r="P10" i="1"/>
  <c r="S10" i="1"/>
  <c r="P11" i="1"/>
  <c r="S11" i="1"/>
  <c r="P12" i="1"/>
  <c r="S12" i="1"/>
  <c r="P13" i="1"/>
  <c r="S13" i="1"/>
</calcChain>
</file>

<file path=xl/sharedStrings.xml><?xml version="1.0" encoding="utf-8"?>
<sst xmlns="http://schemas.openxmlformats.org/spreadsheetml/2006/main" count="22" uniqueCount="22">
  <si>
    <t>Signal-to-Noise Ratio Optimization Calculation</t>
  </si>
  <si>
    <t>ID</t>
  </si>
  <si>
    <t>R1</t>
  </si>
  <si>
    <t>VDD_BIAS</t>
  </si>
  <si>
    <t>GAIN</t>
  </si>
  <si>
    <t>R_SENS_LOW1</t>
  </si>
  <si>
    <t>R_SENS_HIGH1</t>
  </si>
  <si>
    <t>V_SENS_LOW1</t>
  </si>
  <si>
    <t>V_SENS_HIGH1</t>
  </si>
  <si>
    <t>DELTA_V1</t>
  </si>
  <si>
    <t>V_OUT_LOW1</t>
  </si>
  <si>
    <t>V_OUT_HIGH1</t>
  </si>
  <si>
    <t>DELTA_V_OUT1</t>
  </si>
  <si>
    <t>R_SENS_LOW2</t>
  </si>
  <si>
    <t>R_SENS_HIGH2</t>
  </si>
  <si>
    <t>V_SENS_LOW2</t>
  </si>
  <si>
    <t>V_SENS_HIGH2</t>
  </si>
  <si>
    <t>DELTA_V2</t>
  </si>
  <si>
    <t>V_OUT_LOW2</t>
  </si>
  <si>
    <t>V_OUT_HIGH2</t>
  </si>
  <si>
    <t>DELTA_V_OUT2</t>
  </si>
  <si>
    <t>WORST CASE RESISTANCE ERROR +/-Ohm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</si>
</sst>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C000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4" fontId="6" fillId="3" borderId="2" xfId="4" applyNumberFormat="1" applyFont="1" applyBorder="1" applyAlignment="1">
      <alignment horizontal="center"/>
    </xf>
    <xf numFmtId="164" fontId="11" fillId="3" borderId="2" xfId="2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4" borderId="2" xfId="5" applyNumberFormat="1" applyFont="1" applyBorder="1" applyAlignment="1">
      <alignment horizontal="center"/>
    </xf>
    <xf numFmtId="0" fontId="5" fillId="5" borderId="0" xfId="6" applyFont="1" applyAlignment="1">
      <alignment horizontal="center"/>
    </xf>
    <xf numFmtId="0" fontId="5" fillId="5" borderId="0" xfId="6" applyNumberFormat="1" applyFont="1" applyAlignment="1">
      <alignment horizontal="center"/>
    </xf>
    <xf numFmtId="164" fontId="5" fillId="5" borderId="0" xfId="6" applyNumberFormat="1" applyFont="1" applyAlignment="1">
      <alignment horizontal="center"/>
    </xf>
    <xf numFmtId="164" fontId="5" fillId="5" borderId="2" xfId="6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164" fontId="12" fillId="2" borderId="0" xfId="3" applyNumberFormat="1" applyFont="1" applyAlignment="1">
      <alignment horizontal="center"/>
    </xf>
    <xf numFmtId="0" fontId="2" fillId="0" borderId="1" xfId="1" applyAlignment="1">
      <alignment horizontal="center"/>
    </xf>
    <xf numFmtId="164" fontId="6" fillId="4" borderId="0" xfId="5" applyNumberFormat="1" applyFont="1" applyBorder="1" applyAlignment="1">
      <alignment horizontal="center"/>
    </xf>
    <xf numFmtId="164" fontId="11" fillId="3" borderId="0" xfId="2" applyNumberFormat="1" applyFont="1" applyFill="1" applyBorder="1" applyAlignment="1">
      <alignment horizontal="center"/>
    </xf>
  </cellXfs>
  <cellStyles count="41">
    <cellStyle name="20% - Accent1" xfId="4" builtinId="30"/>
    <cellStyle name="40% - Accent1" xfId="5" builtinId="31"/>
    <cellStyle name="Accent6" xfId="6" builtinId="49"/>
    <cellStyle name="Bad" xfId="3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eading 1" xfId="1" builtinId="16"/>
    <cellStyle name="Heading 3" xfId="2" builtinId="18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L84" zoomScale="120" zoomScaleNormal="120" zoomScalePageLayoutView="120" workbookViewId="0">
      <selection activeCell="U101" sqref="U101"/>
    </sheetView>
  </sheetViews>
  <sheetFormatPr defaultColWidth="10.796875" defaultRowHeight="15.6" x14ac:dyDescent="0.6"/>
  <cols>
    <col min="1" max="1" width="3.1484375" style="1" bestFit="1" customWidth="1"/>
    <col min="2" max="2" width="5.6484375" style="1" bestFit="1" customWidth="1"/>
    <col min="3" max="3" width="5.5" style="1" bestFit="1" customWidth="1"/>
    <col min="4" max="4" width="12.5" style="1" bestFit="1" customWidth="1"/>
    <col min="5" max="5" width="13.34765625" style="1" bestFit="1" customWidth="1"/>
    <col min="6" max="6" width="13.6484375" bestFit="1" customWidth="1"/>
    <col min="7" max="7" width="13.34765625" bestFit="1" customWidth="1"/>
    <col min="8" max="8" width="13.6484375" bestFit="1" customWidth="1"/>
    <col min="9" max="9" width="13.5" style="1" bestFit="1" customWidth="1"/>
    <col min="10" max="10" width="13.84765625" style="1" bestFit="1" customWidth="1"/>
    <col min="11" max="11" width="12.1484375" style="1" bestFit="1" customWidth="1"/>
    <col min="12" max="12" width="13.1484375" style="1" bestFit="1" customWidth="1"/>
    <col min="13" max="13" width="13.34765625" style="1" bestFit="1" customWidth="1"/>
    <col min="14" max="14" width="10.84765625" customWidth="1"/>
    <col min="15" max="15" width="13" bestFit="1" customWidth="1"/>
    <col min="16" max="16" width="13.34765625" bestFit="1" customWidth="1"/>
    <col min="17" max="17" width="13" bestFit="1" customWidth="1"/>
    <col min="18" max="18" width="13.34765625" bestFit="1" customWidth="1"/>
    <col min="19" max="19" width="16.6484375" bestFit="1" customWidth="1"/>
    <col min="20" max="20" width="16.6484375" style="1" bestFit="1" customWidth="1"/>
    <col min="21" max="21" width="26.5" style="1" bestFit="1" customWidth="1"/>
  </cols>
  <sheetData>
    <row r="1" spans="1:21" ht="19.5" thickBot="1" x14ac:dyDescent="0.75">
      <c r="A1" s="16" t="s">
        <v>0</v>
      </c>
      <c r="B1" s="16"/>
      <c r="C1" s="16"/>
      <c r="D1" s="16"/>
      <c r="E1" s="16"/>
      <c r="F1" s="16"/>
    </row>
    <row r="2" spans="1:21" ht="15.9" thickTop="1" x14ac:dyDescent="0.6">
      <c r="K2"/>
    </row>
    <row r="3" spans="1:21" ht="38.049999999999997" customHeight="1" x14ac:dyDescent="0.7">
      <c r="A3" s="2" t="s">
        <v>1</v>
      </c>
      <c r="B3" s="2" t="s">
        <v>2</v>
      </c>
      <c r="C3" s="2" t="s">
        <v>4</v>
      </c>
      <c r="D3" s="2" t="s">
        <v>3</v>
      </c>
      <c r="E3" s="2" t="s">
        <v>5</v>
      </c>
      <c r="F3" s="2" t="s">
        <v>6</v>
      </c>
      <c r="G3" s="2" t="s">
        <v>13</v>
      </c>
      <c r="H3" s="2" t="s">
        <v>14</v>
      </c>
      <c r="I3" s="2" t="s">
        <v>7</v>
      </c>
      <c r="J3" s="2" t="s">
        <v>8</v>
      </c>
      <c r="K3" s="5" t="s">
        <v>9</v>
      </c>
      <c r="L3" s="2" t="s">
        <v>15</v>
      </c>
      <c r="M3" s="2" t="s">
        <v>16</v>
      </c>
      <c r="N3" s="5" t="s">
        <v>17</v>
      </c>
      <c r="O3" s="2" t="s">
        <v>10</v>
      </c>
      <c r="P3" s="2" t="s">
        <v>11</v>
      </c>
      <c r="Q3" s="2" t="s">
        <v>18</v>
      </c>
      <c r="R3" s="2" t="s">
        <v>19</v>
      </c>
      <c r="S3" s="5" t="s">
        <v>12</v>
      </c>
      <c r="T3" s="5" t="s">
        <v>20</v>
      </c>
      <c r="U3" s="14" t="s">
        <v>21</v>
      </c>
    </row>
    <row r="4" spans="1:21" ht="15.9" thickBot="1" x14ac:dyDescent="0.65">
      <c r="A4" s="1">
        <v>1</v>
      </c>
      <c r="B4" s="1">
        <v>100</v>
      </c>
      <c r="C4" s="4">
        <v>1</v>
      </c>
      <c r="D4" s="1">
        <v>1.3</v>
      </c>
      <c r="E4" s="1">
        <v>40</v>
      </c>
      <c r="F4" s="1">
        <v>50</v>
      </c>
      <c r="G4" s="1">
        <v>190</v>
      </c>
      <c r="H4" s="1">
        <v>200</v>
      </c>
      <c r="I4" s="3">
        <f t="shared" ref="I4:I13" si="0">D4*E4/(B4+E4)</f>
        <v>0.37142857142857144</v>
      </c>
      <c r="J4" s="3">
        <f t="shared" ref="J4:J13" si="1">D4*F4/(B4+F4)</f>
        <v>0.43333333333333335</v>
      </c>
      <c r="K4" s="6">
        <f>J4-I4</f>
        <v>6.1904761904761907E-2</v>
      </c>
      <c r="L4" s="3">
        <f>D4*G4/(B4+G4)</f>
        <v>0.85172413793103452</v>
      </c>
      <c r="M4" s="3">
        <f>D4*H4/(B4+H4)</f>
        <v>0.8666666666666667</v>
      </c>
      <c r="N4" s="7">
        <f>M4-L4</f>
        <v>1.4942528735632177E-2</v>
      </c>
      <c r="O4" s="3">
        <f t="shared" ref="O4:O13" si="2">I4*C4</f>
        <v>0.37142857142857144</v>
      </c>
      <c r="P4" s="3">
        <f t="shared" ref="P4:P13" si="3">J4*C4</f>
        <v>0.43333333333333335</v>
      </c>
      <c r="Q4" s="8">
        <f>L4*C4</f>
        <v>0.85172413793103452</v>
      </c>
      <c r="R4" s="8">
        <f>C4*M4</f>
        <v>0.8666666666666667</v>
      </c>
      <c r="S4" s="9">
        <f t="shared" ref="S4:S13" si="4">P4-O4</f>
        <v>6.1904761904761907E-2</v>
      </c>
      <c r="T4" s="9">
        <f>R4-Q4</f>
        <v>1.4942528735632177E-2</v>
      </c>
      <c r="U4" s="15">
        <f>((20*3.3/4096)*10/T4)/2</f>
        <v>5.3917518028846176</v>
      </c>
    </row>
    <row r="5" spans="1:21" ht="15.9" thickBot="1" x14ac:dyDescent="0.65">
      <c r="A5" s="1">
        <v>2</v>
      </c>
      <c r="B5" s="1">
        <v>200</v>
      </c>
      <c r="C5" s="4">
        <v>1</v>
      </c>
      <c r="D5" s="1">
        <v>1.3</v>
      </c>
      <c r="E5" s="1">
        <v>40</v>
      </c>
      <c r="F5" s="1">
        <v>50</v>
      </c>
      <c r="G5" s="1">
        <v>190</v>
      </c>
      <c r="H5" s="1">
        <v>200</v>
      </c>
      <c r="I5" s="3">
        <f t="shared" si="0"/>
        <v>0.21666666666666667</v>
      </c>
      <c r="J5" s="3">
        <f t="shared" si="1"/>
        <v>0.26</v>
      </c>
      <c r="K5" s="6">
        <f t="shared" ref="K5:K13" si="5">J5-I5</f>
        <v>4.3333333333333335E-2</v>
      </c>
      <c r="L5" s="3">
        <f t="shared" ref="L5:L13" si="6">D5*G5/(B5+G5)</f>
        <v>0.6333333333333333</v>
      </c>
      <c r="M5" s="3">
        <f t="shared" ref="M5:M13" si="7">D5*H5/(B5+H5)</f>
        <v>0.65</v>
      </c>
      <c r="N5" s="7">
        <f>M5-L5</f>
        <v>1.6666666666666718E-2</v>
      </c>
      <c r="O5" s="3">
        <f t="shared" si="2"/>
        <v>0.21666666666666667</v>
      </c>
      <c r="P5" s="3">
        <f t="shared" si="3"/>
        <v>0.26</v>
      </c>
      <c r="Q5" s="8">
        <f t="shared" ref="Q5:Q13" si="8">L5*C5</f>
        <v>0.6333333333333333</v>
      </c>
      <c r="R5" s="8">
        <f t="shared" ref="R5:R13" si="9">C5*M5</f>
        <v>0.65</v>
      </c>
      <c r="S5" s="9">
        <f t="shared" si="4"/>
        <v>4.3333333333333335E-2</v>
      </c>
      <c r="T5" s="9">
        <f t="shared" ref="T5:T13" si="10">R5-Q5</f>
        <v>1.6666666666666718E-2</v>
      </c>
      <c r="U5" s="15">
        <f t="shared" ref="U5:U13" si="11">((20*3.3/4096)*10/T5)/2</f>
        <v>4.8339843749999849</v>
      </c>
    </row>
    <row r="6" spans="1:21" ht="15.9" thickBot="1" x14ac:dyDescent="0.65">
      <c r="A6" s="1">
        <v>3</v>
      </c>
      <c r="B6" s="1">
        <v>300</v>
      </c>
      <c r="C6" s="4">
        <v>1</v>
      </c>
      <c r="D6" s="1">
        <v>1.3</v>
      </c>
      <c r="E6" s="1">
        <v>40</v>
      </c>
      <c r="F6" s="1">
        <v>50</v>
      </c>
      <c r="G6" s="1">
        <v>190</v>
      </c>
      <c r="H6" s="1">
        <v>200</v>
      </c>
      <c r="I6" s="3">
        <f t="shared" si="0"/>
        <v>0.15294117647058825</v>
      </c>
      <c r="J6" s="3">
        <f t="shared" si="1"/>
        <v>0.18571428571428572</v>
      </c>
      <c r="K6" s="6">
        <f t="shared" si="5"/>
        <v>3.2773109243697474E-2</v>
      </c>
      <c r="L6" s="3">
        <f t="shared" si="6"/>
        <v>0.50408163265306127</v>
      </c>
      <c r="M6" s="3">
        <f t="shared" si="7"/>
        <v>0.52</v>
      </c>
      <c r="N6" s="7">
        <f t="shared" ref="N6:N13" si="12">M6-L6</f>
        <v>1.5918367346938744E-2</v>
      </c>
      <c r="O6" s="3">
        <f t="shared" si="2"/>
        <v>0.15294117647058825</v>
      </c>
      <c r="P6" s="3">
        <f t="shared" si="3"/>
        <v>0.18571428571428572</v>
      </c>
      <c r="Q6" s="8">
        <f t="shared" si="8"/>
        <v>0.50408163265306127</v>
      </c>
      <c r="R6" s="8">
        <f t="shared" si="9"/>
        <v>0.52</v>
      </c>
      <c r="S6" s="9">
        <f t="shared" si="4"/>
        <v>3.2773109243697474E-2</v>
      </c>
      <c r="T6" s="9">
        <f t="shared" si="10"/>
        <v>1.5918367346938744E-2</v>
      </c>
      <c r="U6" s="15">
        <f t="shared" si="11"/>
        <v>5.0612229567307789</v>
      </c>
    </row>
    <row r="7" spans="1:21" ht="15.9" thickBot="1" x14ac:dyDescent="0.65">
      <c r="A7" s="1">
        <v>4</v>
      </c>
      <c r="B7" s="1">
        <v>400</v>
      </c>
      <c r="C7" s="4">
        <v>1</v>
      </c>
      <c r="D7" s="1">
        <v>1.3</v>
      </c>
      <c r="E7" s="1">
        <v>40</v>
      </c>
      <c r="F7" s="1">
        <v>50</v>
      </c>
      <c r="G7" s="1">
        <v>190</v>
      </c>
      <c r="H7" s="1">
        <v>200</v>
      </c>
      <c r="I7" s="3">
        <f t="shared" si="0"/>
        <v>0.11818181818181818</v>
      </c>
      <c r="J7" s="3">
        <f t="shared" si="1"/>
        <v>0.14444444444444443</v>
      </c>
      <c r="K7" s="6">
        <f t="shared" si="5"/>
        <v>2.6262626262626251E-2</v>
      </c>
      <c r="L7" s="3">
        <f t="shared" si="6"/>
        <v>0.41864406779661018</v>
      </c>
      <c r="M7" s="3">
        <f t="shared" si="7"/>
        <v>0.43333333333333335</v>
      </c>
      <c r="N7" s="7">
        <f t="shared" si="12"/>
        <v>1.4689265536723173E-2</v>
      </c>
      <c r="O7" s="3">
        <f t="shared" si="2"/>
        <v>0.11818181818181818</v>
      </c>
      <c r="P7" s="3">
        <f t="shared" si="3"/>
        <v>0.14444444444444443</v>
      </c>
      <c r="Q7" s="8">
        <f t="shared" si="8"/>
        <v>0.41864406779661018</v>
      </c>
      <c r="R7" s="8">
        <f t="shared" si="9"/>
        <v>0.43333333333333335</v>
      </c>
      <c r="S7" s="9">
        <f t="shared" si="4"/>
        <v>2.6262626262626251E-2</v>
      </c>
      <c r="T7" s="9">
        <f t="shared" si="10"/>
        <v>1.4689265536723173E-2</v>
      </c>
      <c r="U7" s="15">
        <f t="shared" si="11"/>
        <v>5.4847130408653815</v>
      </c>
    </row>
    <row r="8" spans="1:21" ht="15.9" thickBot="1" x14ac:dyDescent="0.65">
      <c r="A8" s="1">
        <v>5</v>
      </c>
      <c r="B8" s="1">
        <v>500</v>
      </c>
      <c r="C8" s="4">
        <v>1</v>
      </c>
      <c r="D8" s="1">
        <v>1.3</v>
      </c>
      <c r="E8" s="1">
        <v>40</v>
      </c>
      <c r="F8" s="1">
        <v>50</v>
      </c>
      <c r="G8" s="1">
        <v>190</v>
      </c>
      <c r="H8" s="1">
        <v>200</v>
      </c>
      <c r="I8" s="3">
        <f t="shared" si="0"/>
        <v>9.6296296296296297E-2</v>
      </c>
      <c r="J8" s="3">
        <f t="shared" si="1"/>
        <v>0.11818181818181818</v>
      </c>
      <c r="K8" s="6">
        <f t="shared" si="5"/>
        <v>2.1885521885521883E-2</v>
      </c>
      <c r="L8" s="3">
        <f t="shared" si="6"/>
        <v>0.35797101449275365</v>
      </c>
      <c r="M8" s="3">
        <f t="shared" si="7"/>
        <v>0.37142857142857144</v>
      </c>
      <c r="N8" s="7">
        <f t="shared" si="12"/>
        <v>1.3457556935817794E-2</v>
      </c>
      <c r="O8" s="3">
        <f t="shared" si="2"/>
        <v>9.6296296296296297E-2</v>
      </c>
      <c r="P8" s="3">
        <f t="shared" si="3"/>
        <v>0.11818181818181818</v>
      </c>
      <c r="Q8" s="8">
        <f t="shared" si="8"/>
        <v>0.35797101449275365</v>
      </c>
      <c r="R8" s="8">
        <f t="shared" si="9"/>
        <v>0.37142857142857144</v>
      </c>
      <c r="S8" s="9">
        <f t="shared" si="4"/>
        <v>2.1885521885521883E-2</v>
      </c>
      <c r="T8" s="9">
        <f t="shared" si="10"/>
        <v>1.3457556935817794E-2</v>
      </c>
      <c r="U8" s="15">
        <f t="shared" si="11"/>
        <v>5.9867037259615437</v>
      </c>
    </row>
    <row r="9" spans="1:21" ht="15.9" thickBot="1" x14ac:dyDescent="0.65">
      <c r="A9" s="1">
        <v>6</v>
      </c>
      <c r="B9" s="1">
        <v>600</v>
      </c>
      <c r="C9" s="4">
        <v>1</v>
      </c>
      <c r="D9" s="1">
        <v>1.3</v>
      </c>
      <c r="E9" s="1">
        <v>40</v>
      </c>
      <c r="F9" s="1">
        <v>50</v>
      </c>
      <c r="G9" s="1">
        <v>190</v>
      </c>
      <c r="H9" s="1">
        <v>200</v>
      </c>
      <c r="I9" s="3">
        <f t="shared" si="0"/>
        <v>8.1250000000000003E-2</v>
      </c>
      <c r="J9" s="3">
        <f t="shared" si="1"/>
        <v>0.1</v>
      </c>
      <c r="K9" s="6">
        <f t="shared" si="5"/>
        <v>1.8750000000000003E-2</v>
      </c>
      <c r="L9" s="3">
        <f t="shared" si="6"/>
        <v>0.31265822784810127</v>
      </c>
      <c r="M9" s="3">
        <f t="shared" si="7"/>
        <v>0.32500000000000001</v>
      </c>
      <c r="N9" s="7">
        <f t="shared" si="12"/>
        <v>1.2341772151898744E-2</v>
      </c>
      <c r="O9" s="3">
        <f t="shared" si="2"/>
        <v>8.1250000000000003E-2</v>
      </c>
      <c r="P9" s="3">
        <f t="shared" si="3"/>
        <v>0.1</v>
      </c>
      <c r="Q9" s="8">
        <f t="shared" si="8"/>
        <v>0.31265822784810127</v>
      </c>
      <c r="R9" s="8">
        <f t="shared" si="9"/>
        <v>0.32500000000000001</v>
      </c>
      <c r="S9" s="9">
        <f t="shared" si="4"/>
        <v>1.8750000000000003E-2</v>
      </c>
      <c r="T9" s="9">
        <f t="shared" si="10"/>
        <v>1.2341772151898744E-2</v>
      </c>
      <c r="U9" s="15">
        <f t="shared" si="11"/>
        <v>6.5279447115384563</v>
      </c>
    </row>
    <row r="10" spans="1:21" ht="15.9" thickBot="1" x14ac:dyDescent="0.65">
      <c r="A10" s="1">
        <v>7</v>
      </c>
      <c r="B10" s="1">
        <v>700</v>
      </c>
      <c r="C10" s="4">
        <v>1</v>
      </c>
      <c r="D10" s="1">
        <v>1.3</v>
      </c>
      <c r="E10" s="1">
        <v>40</v>
      </c>
      <c r="F10" s="1">
        <v>50</v>
      </c>
      <c r="G10" s="1">
        <v>190</v>
      </c>
      <c r="H10" s="1">
        <v>200</v>
      </c>
      <c r="I10" s="3">
        <f t="shared" si="0"/>
        <v>7.0270270270270274E-2</v>
      </c>
      <c r="J10" s="3">
        <f t="shared" si="1"/>
        <v>8.666666666666667E-2</v>
      </c>
      <c r="K10" s="6">
        <f t="shared" si="5"/>
        <v>1.6396396396396395E-2</v>
      </c>
      <c r="L10" s="3">
        <f t="shared" si="6"/>
        <v>0.27752808988764044</v>
      </c>
      <c r="M10" s="3">
        <f t="shared" si="7"/>
        <v>0.28888888888888886</v>
      </c>
      <c r="N10" s="7">
        <f t="shared" si="12"/>
        <v>1.1360799001248423E-2</v>
      </c>
      <c r="O10" s="3">
        <f t="shared" si="2"/>
        <v>7.0270270270270274E-2</v>
      </c>
      <c r="P10" s="3">
        <f t="shared" si="3"/>
        <v>8.666666666666667E-2</v>
      </c>
      <c r="Q10" s="8">
        <f t="shared" si="8"/>
        <v>0.27752808988764044</v>
      </c>
      <c r="R10" s="8">
        <f t="shared" si="9"/>
        <v>0.28888888888888886</v>
      </c>
      <c r="S10" s="9">
        <f t="shared" si="4"/>
        <v>1.6396396396396395E-2</v>
      </c>
      <c r="T10" s="9">
        <f t="shared" si="10"/>
        <v>1.1360799001248423E-2</v>
      </c>
      <c r="U10" s="15">
        <f t="shared" si="11"/>
        <v>7.0916144402472634</v>
      </c>
    </row>
    <row r="11" spans="1:21" ht="15.9" thickBot="1" x14ac:dyDescent="0.65">
      <c r="A11" s="1">
        <v>8</v>
      </c>
      <c r="B11" s="1">
        <v>800</v>
      </c>
      <c r="C11" s="4">
        <v>1</v>
      </c>
      <c r="D11" s="1">
        <v>1.3</v>
      </c>
      <c r="E11" s="1">
        <v>40</v>
      </c>
      <c r="F11" s="1">
        <v>50</v>
      </c>
      <c r="G11" s="1">
        <v>190</v>
      </c>
      <c r="H11" s="1">
        <v>200</v>
      </c>
      <c r="I11" s="3">
        <f t="shared" si="0"/>
        <v>6.1904761904761907E-2</v>
      </c>
      <c r="J11" s="3">
        <f t="shared" si="1"/>
        <v>7.6470588235294124E-2</v>
      </c>
      <c r="K11" s="6">
        <f t="shared" si="5"/>
        <v>1.4565826330532217E-2</v>
      </c>
      <c r="L11" s="3">
        <f t="shared" si="6"/>
        <v>0.24949494949494949</v>
      </c>
      <c r="M11" s="3">
        <f t="shared" si="7"/>
        <v>0.26</v>
      </c>
      <c r="N11" s="7">
        <f t="shared" si="12"/>
        <v>1.0505050505050517E-2</v>
      </c>
      <c r="O11" s="3">
        <f t="shared" si="2"/>
        <v>6.1904761904761907E-2</v>
      </c>
      <c r="P11" s="3">
        <f t="shared" si="3"/>
        <v>7.6470588235294124E-2</v>
      </c>
      <c r="Q11" s="8">
        <f t="shared" si="8"/>
        <v>0.24949494949494949</v>
      </c>
      <c r="R11" s="8">
        <f t="shared" si="9"/>
        <v>0.26</v>
      </c>
      <c r="S11" s="9">
        <f t="shared" si="4"/>
        <v>1.4565826330532217E-2</v>
      </c>
      <c r="T11" s="9">
        <f t="shared" si="10"/>
        <v>1.0505050505050517E-2</v>
      </c>
      <c r="U11" s="15">
        <f t="shared" si="11"/>
        <v>7.6693021334134528</v>
      </c>
    </row>
    <row r="12" spans="1:21" ht="15.9" thickBot="1" x14ac:dyDescent="0.65">
      <c r="A12" s="1">
        <v>9</v>
      </c>
      <c r="B12" s="1">
        <v>900</v>
      </c>
      <c r="C12" s="4">
        <v>1</v>
      </c>
      <c r="D12" s="1">
        <v>1.3</v>
      </c>
      <c r="E12" s="1">
        <v>40</v>
      </c>
      <c r="F12" s="1">
        <v>50</v>
      </c>
      <c r="G12" s="1">
        <v>190</v>
      </c>
      <c r="H12" s="1">
        <v>200</v>
      </c>
      <c r="I12" s="3">
        <f t="shared" si="0"/>
        <v>5.5319148936170209E-2</v>
      </c>
      <c r="J12" s="3">
        <f t="shared" si="1"/>
        <v>6.8421052631578952E-2</v>
      </c>
      <c r="K12" s="6">
        <f t="shared" si="5"/>
        <v>1.3101903695408743E-2</v>
      </c>
      <c r="L12" s="3">
        <f t="shared" si="6"/>
        <v>0.22660550458715598</v>
      </c>
      <c r="M12" s="3">
        <f t="shared" si="7"/>
        <v>0.23636363636363636</v>
      </c>
      <c r="N12" s="7">
        <f t="shared" si="12"/>
        <v>9.7581317764803832E-3</v>
      </c>
      <c r="O12" s="3">
        <f t="shared" si="2"/>
        <v>5.5319148936170209E-2</v>
      </c>
      <c r="P12" s="3">
        <f t="shared" si="3"/>
        <v>6.8421052631578952E-2</v>
      </c>
      <c r="Q12" s="8">
        <f t="shared" si="8"/>
        <v>0.22660550458715598</v>
      </c>
      <c r="R12" s="8">
        <f t="shared" si="9"/>
        <v>0.23636363636363636</v>
      </c>
      <c r="S12" s="9">
        <f t="shared" si="4"/>
        <v>1.3101903695408743E-2</v>
      </c>
      <c r="T12" s="9">
        <f t="shared" si="10"/>
        <v>9.7581317764803832E-3</v>
      </c>
      <c r="U12" s="15">
        <f t="shared" si="11"/>
        <v>8.2563351362179631</v>
      </c>
    </row>
    <row r="13" spans="1:21" ht="15.9" thickBot="1" x14ac:dyDescent="0.65">
      <c r="A13" s="1">
        <v>10</v>
      </c>
      <c r="B13" s="1">
        <v>1000</v>
      </c>
      <c r="C13" s="4">
        <v>1</v>
      </c>
      <c r="D13" s="1">
        <v>1.3</v>
      </c>
      <c r="E13" s="1">
        <v>40</v>
      </c>
      <c r="F13" s="1">
        <v>50</v>
      </c>
      <c r="G13" s="1">
        <v>190</v>
      </c>
      <c r="H13" s="1">
        <v>200</v>
      </c>
      <c r="I13" s="3">
        <f t="shared" si="0"/>
        <v>0.05</v>
      </c>
      <c r="J13" s="3">
        <f t="shared" si="1"/>
        <v>6.1904761904761907E-2</v>
      </c>
      <c r="K13" s="6">
        <f t="shared" si="5"/>
        <v>1.1904761904761904E-2</v>
      </c>
      <c r="L13" s="3">
        <f t="shared" si="6"/>
        <v>0.20756302521008405</v>
      </c>
      <c r="M13" s="3">
        <f t="shared" si="7"/>
        <v>0.21666666666666667</v>
      </c>
      <c r="N13" s="7">
        <f t="shared" si="12"/>
        <v>9.1036414565826285E-3</v>
      </c>
      <c r="O13" s="3">
        <f t="shared" si="2"/>
        <v>0.05</v>
      </c>
      <c r="P13" s="3">
        <f t="shared" si="3"/>
        <v>6.1904761904761907E-2</v>
      </c>
      <c r="Q13" s="8">
        <f t="shared" si="8"/>
        <v>0.20756302521008405</v>
      </c>
      <c r="R13" s="8">
        <f t="shared" si="9"/>
        <v>0.21666666666666667</v>
      </c>
      <c r="S13" s="9">
        <f t="shared" si="4"/>
        <v>1.1904761904761904E-2</v>
      </c>
      <c r="T13" s="9">
        <f t="shared" si="10"/>
        <v>9.1036414565826285E-3</v>
      </c>
      <c r="U13" s="15">
        <f t="shared" si="11"/>
        <v>8.8499098557692353</v>
      </c>
    </row>
    <row r="14" spans="1:21" x14ac:dyDescent="0.6">
      <c r="F14" s="1"/>
      <c r="I14"/>
      <c r="J14"/>
      <c r="K14"/>
      <c r="U14" s="15"/>
    </row>
    <row r="15" spans="1:21" ht="15.9" thickBot="1" x14ac:dyDescent="0.65">
      <c r="A15" s="1">
        <v>11</v>
      </c>
      <c r="B15" s="1">
        <v>100</v>
      </c>
      <c r="C15" s="4">
        <v>10</v>
      </c>
      <c r="D15" s="1">
        <v>0.5</v>
      </c>
      <c r="E15" s="1">
        <v>40</v>
      </c>
      <c r="F15" s="1">
        <v>50</v>
      </c>
      <c r="G15" s="1">
        <v>190</v>
      </c>
      <c r="H15" s="1">
        <v>200</v>
      </c>
      <c r="I15" s="3">
        <f t="shared" ref="I15:I24" si="13">D15*E15/(B15+E15)</f>
        <v>0.14285714285714285</v>
      </c>
      <c r="J15" s="3">
        <f t="shared" ref="J15:J24" si="14">D15*F15/(B15+F15)</f>
        <v>0.16666666666666666</v>
      </c>
      <c r="K15" s="6">
        <f>J15-I15</f>
        <v>2.3809523809523808E-2</v>
      </c>
      <c r="L15" s="3">
        <f>D15*G15/(B15+G15)</f>
        <v>0.32758620689655171</v>
      </c>
      <c r="M15" s="3">
        <f>D15*H15/(B15+H15)</f>
        <v>0.33333333333333331</v>
      </c>
      <c r="N15" s="7">
        <f>M15-L15</f>
        <v>5.7471264367816022E-3</v>
      </c>
      <c r="O15" s="3">
        <f t="shared" ref="O15:O24" si="15">I15*C15</f>
        <v>1.4285714285714284</v>
      </c>
      <c r="P15" s="3">
        <f t="shared" ref="P15:P24" si="16">J15*C15</f>
        <v>1.6666666666666665</v>
      </c>
      <c r="Q15" s="8">
        <f>L15*C15</f>
        <v>3.2758620689655169</v>
      </c>
      <c r="R15" s="8">
        <f>C15*M15</f>
        <v>3.333333333333333</v>
      </c>
      <c r="S15" s="9">
        <f t="shared" ref="S15:S24" si="17">P15-O15</f>
        <v>0.23809523809523814</v>
      </c>
      <c r="T15" s="9">
        <f>R15-Q15</f>
        <v>5.7471264367816133E-2</v>
      </c>
      <c r="U15" s="15">
        <f>((20*3.3/4096)*10/T15)/2</f>
        <v>1.4018554687499991</v>
      </c>
    </row>
    <row r="16" spans="1:21" ht="15.9" thickBot="1" x14ac:dyDescent="0.65">
      <c r="A16" s="1">
        <v>12</v>
      </c>
      <c r="B16" s="1">
        <v>200</v>
      </c>
      <c r="C16" s="4">
        <v>10</v>
      </c>
      <c r="D16" s="1">
        <v>0.5</v>
      </c>
      <c r="E16" s="1">
        <v>40</v>
      </c>
      <c r="F16" s="1">
        <v>50</v>
      </c>
      <c r="G16" s="1">
        <v>190</v>
      </c>
      <c r="H16" s="1">
        <v>200</v>
      </c>
      <c r="I16" s="3">
        <f t="shared" si="13"/>
        <v>8.3333333333333329E-2</v>
      </c>
      <c r="J16" s="3">
        <f t="shared" si="14"/>
        <v>0.1</v>
      </c>
      <c r="K16" s="6">
        <f t="shared" ref="K16:K24" si="18">J16-I16</f>
        <v>1.6666666666666677E-2</v>
      </c>
      <c r="L16" s="3">
        <f t="shared" ref="L16:L24" si="19">D16*G16/(B16+G16)</f>
        <v>0.24358974358974358</v>
      </c>
      <c r="M16" s="3">
        <f t="shared" ref="M16:M24" si="20">D16*H16/(B16+H16)</f>
        <v>0.25</v>
      </c>
      <c r="N16" s="7">
        <f>M16-L16</f>
        <v>6.4102564102564152E-3</v>
      </c>
      <c r="O16" s="3">
        <f t="shared" si="15"/>
        <v>0.83333333333333326</v>
      </c>
      <c r="P16" s="3">
        <f t="shared" si="16"/>
        <v>1</v>
      </c>
      <c r="Q16" s="8">
        <f t="shared" ref="Q16:Q24" si="21">L16*C16</f>
        <v>2.4358974358974357</v>
      </c>
      <c r="R16" s="8">
        <f t="shared" ref="R16:R24" si="22">C16*M16</f>
        <v>2.5</v>
      </c>
      <c r="S16" s="9">
        <f t="shared" si="17"/>
        <v>0.16666666666666674</v>
      </c>
      <c r="T16" s="9">
        <f t="shared" ref="T16:T24" si="23">R16-Q16</f>
        <v>6.4102564102564319E-2</v>
      </c>
      <c r="U16" s="15">
        <f t="shared" ref="U16:U24" si="24">((20*3.3/4096)*10/T16)/2</f>
        <v>1.2568359374999958</v>
      </c>
    </row>
    <row r="17" spans="1:21" ht="15.9" thickBot="1" x14ac:dyDescent="0.65">
      <c r="A17" s="1">
        <v>13</v>
      </c>
      <c r="B17" s="1">
        <v>300</v>
      </c>
      <c r="C17" s="4">
        <v>10</v>
      </c>
      <c r="D17" s="1">
        <v>0.5</v>
      </c>
      <c r="E17" s="1">
        <v>40</v>
      </c>
      <c r="F17" s="1">
        <v>50</v>
      </c>
      <c r="G17" s="1">
        <v>190</v>
      </c>
      <c r="H17" s="1">
        <v>200</v>
      </c>
      <c r="I17" s="3">
        <f t="shared" si="13"/>
        <v>5.8823529411764705E-2</v>
      </c>
      <c r="J17" s="3">
        <f t="shared" si="14"/>
        <v>7.1428571428571425E-2</v>
      </c>
      <c r="K17" s="6">
        <f t="shared" si="18"/>
        <v>1.260504201680672E-2</v>
      </c>
      <c r="L17" s="3">
        <f t="shared" si="19"/>
        <v>0.19387755102040816</v>
      </c>
      <c r="M17" s="3">
        <f t="shared" si="20"/>
        <v>0.2</v>
      </c>
      <c r="N17" s="7">
        <f t="shared" ref="N17:N24" si="25">M17-L17</f>
        <v>6.1224489795918546E-3</v>
      </c>
      <c r="O17" s="3">
        <f t="shared" si="15"/>
        <v>0.58823529411764708</v>
      </c>
      <c r="P17" s="3">
        <f t="shared" si="16"/>
        <v>0.71428571428571419</v>
      </c>
      <c r="Q17" s="8">
        <f t="shared" si="21"/>
        <v>1.9387755102040816</v>
      </c>
      <c r="R17" s="8">
        <f t="shared" si="22"/>
        <v>2</v>
      </c>
      <c r="S17" s="9">
        <f t="shared" si="17"/>
        <v>0.12605042016806711</v>
      </c>
      <c r="T17" s="9">
        <f t="shared" si="23"/>
        <v>6.1224489795918435E-2</v>
      </c>
      <c r="U17" s="15">
        <f t="shared" si="24"/>
        <v>1.3159179687499984</v>
      </c>
    </row>
    <row r="18" spans="1:21" ht="15.9" thickBot="1" x14ac:dyDescent="0.65">
      <c r="A18" s="1">
        <v>14</v>
      </c>
      <c r="B18" s="1">
        <v>400</v>
      </c>
      <c r="C18" s="4">
        <v>10</v>
      </c>
      <c r="D18" s="1">
        <v>0.5</v>
      </c>
      <c r="E18" s="1">
        <v>40</v>
      </c>
      <c r="F18" s="1">
        <v>50</v>
      </c>
      <c r="G18" s="1">
        <v>190</v>
      </c>
      <c r="H18" s="1">
        <v>200</v>
      </c>
      <c r="I18" s="3">
        <f t="shared" si="13"/>
        <v>4.5454545454545456E-2</v>
      </c>
      <c r="J18" s="3">
        <f t="shared" si="14"/>
        <v>5.5555555555555552E-2</v>
      </c>
      <c r="K18" s="6">
        <f t="shared" si="18"/>
        <v>1.0101010101010097E-2</v>
      </c>
      <c r="L18" s="3">
        <f t="shared" si="19"/>
        <v>0.16101694915254236</v>
      </c>
      <c r="M18" s="3">
        <f t="shared" si="20"/>
        <v>0.16666666666666666</v>
      </c>
      <c r="N18" s="7">
        <f t="shared" si="25"/>
        <v>5.6497175141242972E-3</v>
      </c>
      <c r="O18" s="3">
        <f t="shared" si="15"/>
        <v>0.45454545454545459</v>
      </c>
      <c r="P18" s="3">
        <f t="shared" si="16"/>
        <v>0.55555555555555558</v>
      </c>
      <c r="Q18" s="8">
        <f t="shared" si="21"/>
        <v>1.6101694915254237</v>
      </c>
      <c r="R18" s="8">
        <f t="shared" si="22"/>
        <v>1.6666666666666665</v>
      </c>
      <c r="S18" s="9">
        <f t="shared" si="17"/>
        <v>0.10101010101010099</v>
      </c>
      <c r="T18" s="9">
        <f t="shared" si="23"/>
        <v>5.6497175141242861E-2</v>
      </c>
      <c r="U18" s="15">
        <f t="shared" si="24"/>
        <v>1.426025390625002</v>
      </c>
    </row>
    <row r="19" spans="1:21" ht="15.9" thickBot="1" x14ac:dyDescent="0.65">
      <c r="A19" s="1">
        <v>15</v>
      </c>
      <c r="B19" s="1">
        <v>500</v>
      </c>
      <c r="C19" s="4">
        <v>10</v>
      </c>
      <c r="D19" s="1">
        <v>0.5</v>
      </c>
      <c r="E19" s="1">
        <v>40</v>
      </c>
      <c r="F19" s="1">
        <v>50</v>
      </c>
      <c r="G19" s="1">
        <v>190</v>
      </c>
      <c r="H19" s="1">
        <v>200</v>
      </c>
      <c r="I19" s="3">
        <f t="shared" si="13"/>
        <v>3.7037037037037035E-2</v>
      </c>
      <c r="J19" s="3">
        <f t="shared" si="14"/>
        <v>4.5454545454545456E-2</v>
      </c>
      <c r="K19" s="6">
        <f t="shared" si="18"/>
        <v>8.4175084175084208E-3</v>
      </c>
      <c r="L19" s="3">
        <f t="shared" si="19"/>
        <v>0.13768115942028986</v>
      </c>
      <c r="M19" s="3">
        <f t="shared" si="20"/>
        <v>0.14285714285714285</v>
      </c>
      <c r="N19" s="7">
        <f t="shared" si="25"/>
        <v>5.1759834368529933E-3</v>
      </c>
      <c r="O19" s="3">
        <f t="shared" si="15"/>
        <v>0.37037037037037035</v>
      </c>
      <c r="P19" s="3">
        <f t="shared" si="16"/>
        <v>0.45454545454545459</v>
      </c>
      <c r="Q19" s="8">
        <f t="shared" si="21"/>
        <v>1.3768115942028984</v>
      </c>
      <c r="R19" s="8">
        <f t="shared" si="22"/>
        <v>1.4285714285714284</v>
      </c>
      <c r="S19" s="9">
        <f t="shared" si="17"/>
        <v>8.4175084175084236E-2</v>
      </c>
      <c r="T19" s="9">
        <f t="shared" si="23"/>
        <v>5.1759834368529933E-2</v>
      </c>
      <c r="U19" s="15">
        <f t="shared" si="24"/>
        <v>1.5565429687500025</v>
      </c>
    </row>
    <row r="20" spans="1:21" ht="15.9" thickBot="1" x14ac:dyDescent="0.65">
      <c r="A20" s="1">
        <v>16</v>
      </c>
      <c r="B20" s="1">
        <v>600</v>
      </c>
      <c r="C20" s="4">
        <v>10</v>
      </c>
      <c r="D20" s="1">
        <v>0.5</v>
      </c>
      <c r="E20" s="1">
        <v>40</v>
      </c>
      <c r="F20" s="1">
        <v>50</v>
      </c>
      <c r="G20" s="1">
        <v>190</v>
      </c>
      <c r="H20" s="1">
        <v>200</v>
      </c>
      <c r="I20" s="3">
        <f t="shared" si="13"/>
        <v>3.125E-2</v>
      </c>
      <c r="J20" s="3">
        <f t="shared" si="14"/>
        <v>3.8461538461538464E-2</v>
      </c>
      <c r="K20" s="6">
        <f t="shared" si="18"/>
        <v>7.2115384615384637E-3</v>
      </c>
      <c r="L20" s="3">
        <f t="shared" si="19"/>
        <v>0.12025316455696203</v>
      </c>
      <c r="M20" s="3">
        <f t="shared" si="20"/>
        <v>0.125</v>
      </c>
      <c r="N20" s="7">
        <f t="shared" si="25"/>
        <v>4.7468354430379722E-3</v>
      </c>
      <c r="O20" s="3">
        <f t="shared" si="15"/>
        <v>0.3125</v>
      </c>
      <c r="P20" s="3">
        <f t="shared" si="16"/>
        <v>0.38461538461538464</v>
      </c>
      <c r="Q20" s="8">
        <f t="shared" si="21"/>
        <v>1.2025316455696202</v>
      </c>
      <c r="R20" s="8">
        <f t="shared" si="22"/>
        <v>1.25</v>
      </c>
      <c r="S20" s="9">
        <f t="shared" si="17"/>
        <v>7.2115384615384637E-2</v>
      </c>
      <c r="T20" s="9">
        <f t="shared" si="23"/>
        <v>4.7468354430379778E-2</v>
      </c>
      <c r="U20" s="15">
        <f t="shared" si="24"/>
        <v>1.6972656249999989</v>
      </c>
    </row>
    <row r="21" spans="1:21" ht="15.9" thickBot="1" x14ac:dyDescent="0.65">
      <c r="A21" s="1">
        <v>17</v>
      </c>
      <c r="B21" s="1">
        <v>700</v>
      </c>
      <c r="C21" s="4">
        <v>10</v>
      </c>
      <c r="D21" s="1">
        <v>0.5</v>
      </c>
      <c r="E21" s="1">
        <v>40</v>
      </c>
      <c r="F21" s="1">
        <v>50</v>
      </c>
      <c r="G21" s="1">
        <v>190</v>
      </c>
      <c r="H21" s="1">
        <v>200</v>
      </c>
      <c r="I21" s="3">
        <f t="shared" si="13"/>
        <v>2.7027027027027029E-2</v>
      </c>
      <c r="J21" s="3">
        <f t="shared" si="14"/>
        <v>3.3333333333333333E-2</v>
      </c>
      <c r="K21" s="6">
        <f t="shared" si="18"/>
        <v>6.3063063063063043E-3</v>
      </c>
      <c r="L21" s="3">
        <f t="shared" si="19"/>
        <v>0.10674157303370786</v>
      </c>
      <c r="M21" s="3">
        <f t="shared" si="20"/>
        <v>0.1111111111111111</v>
      </c>
      <c r="N21" s="7">
        <f t="shared" si="25"/>
        <v>4.3695380774032427E-3</v>
      </c>
      <c r="O21" s="3">
        <f t="shared" si="15"/>
        <v>0.27027027027027029</v>
      </c>
      <c r="P21" s="3">
        <f t="shared" si="16"/>
        <v>0.33333333333333331</v>
      </c>
      <c r="Q21" s="8">
        <f t="shared" si="21"/>
        <v>1.0674157303370786</v>
      </c>
      <c r="R21" s="8">
        <f t="shared" si="22"/>
        <v>1.1111111111111112</v>
      </c>
      <c r="S21" s="9">
        <f t="shared" si="17"/>
        <v>6.306306306306303E-2</v>
      </c>
      <c r="T21" s="9">
        <f t="shared" si="23"/>
        <v>4.3695380774032566E-2</v>
      </c>
      <c r="U21" s="15">
        <f t="shared" si="24"/>
        <v>1.8438197544642811</v>
      </c>
    </row>
    <row r="22" spans="1:21" ht="15.9" thickBot="1" x14ac:dyDescent="0.65">
      <c r="A22" s="1">
        <v>18</v>
      </c>
      <c r="B22" s="1">
        <v>800</v>
      </c>
      <c r="C22" s="4">
        <v>10</v>
      </c>
      <c r="D22" s="1">
        <v>0.5</v>
      </c>
      <c r="E22" s="1">
        <v>40</v>
      </c>
      <c r="F22" s="1">
        <v>50</v>
      </c>
      <c r="G22" s="1">
        <v>190</v>
      </c>
      <c r="H22" s="1">
        <v>200</v>
      </c>
      <c r="I22" s="3">
        <f t="shared" si="13"/>
        <v>2.3809523809523808E-2</v>
      </c>
      <c r="J22" s="3">
        <f t="shared" si="14"/>
        <v>2.9411764705882353E-2</v>
      </c>
      <c r="K22" s="6">
        <f t="shared" si="18"/>
        <v>5.6022408963585443E-3</v>
      </c>
      <c r="L22" s="3">
        <f t="shared" si="19"/>
        <v>9.5959595959595953E-2</v>
      </c>
      <c r="M22" s="3">
        <f t="shared" si="20"/>
        <v>0.1</v>
      </c>
      <c r="N22" s="7">
        <f t="shared" si="25"/>
        <v>4.0404040404040525E-3</v>
      </c>
      <c r="O22" s="3">
        <f t="shared" si="15"/>
        <v>0.23809523809523808</v>
      </c>
      <c r="P22" s="3">
        <f t="shared" si="16"/>
        <v>0.29411764705882354</v>
      </c>
      <c r="Q22" s="8">
        <f t="shared" si="21"/>
        <v>0.95959595959595956</v>
      </c>
      <c r="R22" s="8">
        <f t="shared" si="22"/>
        <v>1</v>
      </c>
      <c r="S22" s="9">
        <f t="shared" si="17"/>
        <v>5.6022408963585457E-2</v>
      </c>
      <c r="T22" s="9">
        <f t="shared" si="23"/>
        <v>4.0404040404040442E-2</v>
      </c>
      <c r="U22" s="15">
        <f t="shared" si="24"/>
        <v>1.9940185546874982</v>
      </c>
    </row>
    <row r="23" spans="1:21" ht="15.9" thickBot="1" x14ac:dyDescent="0.65">
      <c r="A23" s="1">
        <v>19</v>
      </c>
      <c r="B23" s="1">
        <v>900</v>
      </c>
      <c r="C23" s="4">
        <v>10</v>
      </c>
      <c r="D23" s="1">
        <v>0.5</v>
      </c>
      <c r="E23" s="1">
        <v>40</v>
      </c>
      <c r="F23" s="1">
        <v>50</v>
      </c>
      <c r="G23" s="1">
        <v>190</v>
      </c>
      <c r="H23" s="1">
        <v>200</v>
      </c>
      <c r="I23" s="3">
        <f t="shared" si="13"/>
        <v>2.1276595744680851E-2</v>
      </c>
      <c r="J23" s="3">
        <f t="shared" si="14"/>
        <v>2.6315789473684209E-2</v>
      </c>
      <c r="K23" s="6">
        <f t="shared" si="18"/>
        <v>5.0391937290033585E-3</v>
      </c>
      <c r="L23" s="3">
        <f t="shared" si="19"/>
        <v>8.7155963302752298E-2</v>
      </c>
      <c r="M23" s="3">
        <f t="shared" si="20"/>
        <v>9.0909090909090912E-2</v>
      </c>
      <c r="N23" s="7">
        <f t="shared" si="25"/>
        <v>3.7531276063386132E-3</v>
      </c>
      <c r="O23" s="3">
        <f t="shared" si="15"/>
        <v>0.21276595744680851</v>
      </c>
      <c r="P23" s="3">
        <f t="shared" si="16"/>
        <v>0.26315789473684209</v>
      </c>
      <c r="Q23" s="8">
        <f t="shared" si="21"/>
        <v>0.87155963302752304</v>
      </c>
      <c r="R23" s="8">
        <f t="shared" si="22"/>
        <v>0.90909090909090917</v>
      </c>
      <c r="S23" s="9">
        <f t="shared" si="17"/>
        <v>5.0391937290033578E-2</v>
      </c>
      <c r="T23" s="9">
        <f t="shared" si="23"/>
        <v>3.7531276063386132E-2</v>
      </c>
      <c r="U23" s="15">
        <f t="shared" si="24"/>
        <v>2.1466471354166679</v>
      </c>
    </row>
    <row r="24" spans="1:21" ht="15.9" thickBot="1" x14ac:dyDescent="0.65">
      <c r="A24" s="1">
        <v>20</v>
      </c>
      <c r="B24" s="1">
        <v>1000</v>
      </c>
      <c r="C24" s="4">
        <v>10</v>
      </c>
      <c r="D24" s="1">
        <v>0.5</v>
      </c>
      <c r="E24" s="1">
        <v>40</v>
      </c>
      <c r="F24" s="1">
        <v>50</v>
      </c>
      <c r="G24" s="1">
        <v>190</v>
      </c>
      <c r="H24" s="1">
        <v>200</v>
      </c>
      <c r="I24" s="3">
        <f t="shared" si="13"/>
        <v>1.9230769230769232E-2</v>
      </c>
      <c r="J24" s="3">
        <f t="shared" si="14"/>
        <v>2.3809523809523808E-2</v>
      </c>
      <c r="K24" s="6">
        <f t="shared" si="18"/>
        <v>4.5787545787545764E-3</v>
      </c>
      <c r="L24" s="3">
        <f t="shared" si="19"/>
        <v>7.9831932773109238E-2</v>
      </c>
      <c r="M24" s="3">
        <f t="shared" si="20"/>
        <v>8.3333333333333329E-2</v>
      </c>
      <c r="N24" s="7">
        <f t="shared" si="25"/>
        <v>3.5014005602240911E-3</v>
      </c>
      <c r="O24" s="3">
        <f t="shared" si="15"/>
        <v>0.19230769230769232</v>
      </c>
      <c r="P24" s="3">
        <f t="shared" si="16"/>
        <v>0.23809523809523808</v>
      </c>
      <c r="Q24" s="8">
        <f t="shared" si="21"/>
        <v>0.79831932773109238</v>
      </c>
      <c r="R24" s="8">
        <f t="shared" si="22"/>
        <v>0.83333333333333326</v>
      </c>
      <c r="S24" s="9">
        <f t="shared" si="17"/>
        <v>4.5787545787545764E-2</v>
      </c>
      <c r="T24" s="9">
        <f t="shared" si="23"/>
        <v>3.5014005602240883E-2</v>
      </c>
      <c r="U24" s="15">
        <f t="shared" si="24"/>
        <v>2.3009765625000007</v>
      </c>
    </row>
    <row r="25" spans="1:21" x14ac:dyDescent="0.6">
      <c r="U25" s="15"/>
    </row>
    <row r="26" spans="1:21" ht="15.9" thickBot="1" x14ac:dyDescent="0.65">
      <c r="A26" s="1">
        <v>21</v>
      </c>
      <c r="B26" s="1">
        <v>100</v>
      </c>
      <c r="C26" s="4">
        <v>10</v>
      </c>
      <c r="D26" s="1">
        <v>1</v>
      </c>
      <c r="E26" s="1">
        <v>40</v>
      </c>
      <c r="F26" s="1">
        <v>50</v>
      </c>
      <c r="G26" s="1">
        <v>190</v>
      </c>
      <c r="H26" s="1">
        <v>200</v>
      </c>
      <c r="I26" s="3">
        <f t="shared" ref="I26:I35" si="26">D26*E26/(B26+E26)</f>
        <v>0.2857142857142857</v>
      </c>
      <c r="J26" s="3">
        <f t="shared" ref="J26:J35" si="27">D26*F26/(B26+F26)</f>
        <v>0.33333333333333331</v>
      </c>
      <c r="K26" s="6">
        <f>J26-I26</f>
        <v>4.7619047619047616E-2</v>
      </c>
      <c r="L26" s="3">
        <f>D26*G26/(B26+G26)</f>
        <v>0.65517241379310343</v>
      </c>
      <c r="M26" s="3">
        <f>D26*H26/(B26+H26)</f>
        <v>0.66666666666666663</v>
      </c>
      <c r="N26" s="7">
        <f>M26-L26</f>
        <v>1.1494252873563204E-2</v>
      </c>
      <c r="O26" s="3">
        <f t="shared" ref="O26:O35" si="28">I26*C26</f>
        <v>2.8571428571428568</v>
      </c>
      <c r="P26" s="3">
        <f t="shared" ref="P26:P35" si="29">J26*C26</f>
        <v>3.333333333333333</v>
      </c>
      <c r="Q26" s="8">
        <f>L26*C26</f>
        <v>6.5517241379310338</v>
      </c>
      <c r="R26" s="8">
        <f>C26*M26</f>
        <v>6.6666666666666661</v>
      </c>
      <c r="S26" s="9">
        <f t="shared" ref="S26:S35" si="30">P26-O26</f>
        <v>0.47619047619047628</v>
      </c>
      <c r="T26" s="9">
        <f>R26-Q26</f>
        <v>0.11494252873563227</v>
      </c>
      <c r="U26" s="15">
        <f>((20*3.3/4096)*10/T26)/2</f>
        <v>0.70092773437499956</v>
      </c>
    </row>
    <row r="27" spans="1:21" ht="15.9" thickBot="1" x14ac:dyDescent="0.65">
      <c r="A27" s="1">
        <v>22</v>
      </c>
      <c r="B27" s="1">
        <v>200</v>
      </c>
      <c r="C27" s="4">
        <v>10</v>
      </c>
      <c r="D27" s="1">
        <v>1</v>
      </c>
      <c r="E27" s="1">
        <v>40</v>
      </c>
      <c r="F27" s="1">
        <v>50</v>
      </c>
      <c r="G27" s="1">
        <v>190</v>
      </c>
      <c r="H27" s="1">
        <v>200</v>
      </c>
      <c r="I27" s="3">
        <f t="shared" si="26"/>
        <v>0.16666666666666666</v>
      </c>
      <c r="J27" s="3">
        <f t="shared" si="27"/>
        <v>0.2</v>
      </c>
      <c r="K27" s="6">
        <f t="shared" ref="K27:K35" si="31">J27-I27</f>
        <v>3.3333333333333354E-2</v>
      </c>
      <c r="L27" s="3">
        <f t="shared" ref="L27:L35" si="32">D27*G27/(B27+G27)</f>
        <v>0.48717948717948717</v>
      </c>
      <c r="M27" s="3">
        <f t="shared" ref="M27:M35" si="33">D27*H27/(B27+H27)</f>
        <v>0.5</v>
      </c>
      <c r="N27" s="7">
        <f>M27-L27</f>
        <v>1.282051282051283E-2</v>
      </c>
      <c r="O27" s="3">
        <f t="shared" si="28"/>
        <v>1.6666666666666665</v>
      </c>
      <c r="P27" s="3">
        <f t="shared" si="29"/>
        <v>2</v>
      </c>
      <c r="Q27" s="8">
        <f t="shared" ref="Q27:Q35" si="34">L27*C27</f>
        <v>4.8717948717948714</v>
      </c>
      <c r="R27" s="8">
        <f t="shared" ref="R27:R35" si="35">C27*M27</f>
        <v>5</v>
      </c>
      <c r="S27" s="9">
        <f t="shared" si="30"/>
        <v>0.33333333333333348</v>
      </c>
      <c r="T27" s="9">
        <f t="shared" ref="T27:T35" si="36">R27-Q27</f>
        <v>0.12820512820512864</v>
      </c>
      <c r="U27" s="15">
        <f t="shared" ref="U27:U35" si="37">((20*3.3/4096)*10/T27)/2</f>
        <v>0.62841796874999789</v>
      </c>
    </row>
    <row r="28" spans="1:21" ht="15.9" thickBot="1" x14ac:dyDescent="0.65">
      <c r="A28" s="1">
        <v>23</v>
      </c>
      <c r="B28" s="1">
        <v>300</v>
      </c>
      <c r="C28" s="4">
        <v>10</v>
      </c>
      <c r="D28" s="1">
        <v>1</v>
      </c>
      <c r="E28" s="1">
        <v>40</v>
      </c>
      <c r="F28" s="1">
        <v>50</v>
      </c>
      <c r="G28" s="1">
        <v>190</v>
      </c>
      <c r="H28" s="1">
        <v>200</v>
      </c>
      <c r="I28" s="3">
        <f t="shared" si="26"/>
        <v>0.11764705882352941</v>
      </c>
      <c r="J28" s="3">
        <f t="shared" si="27"/>
        <v>0.14285714285714285</v>
      </c>
      <c r="K28" s="6">
        <f t="shared" si="31"/>
        <v>2.5210084033613439E-2</v>
      </c>
      <c r="L28" s="3">
        <f t="shared" si="32"/>
        <v>0.38775510204081631</v>
      </c>
      <c r="M28" s="3">
        <f t="shared" si="33"/>
        <v>0.4</v>
      </c>
      <c r="N28" s="7">
        <f t="shared" ref="N28:N35" si="38">M28-L28</f>
        <v>1.2244897959183709E-2</v>
      </c>
      <c r="O28" s="3">
        <f t="shared" si="28"/>
        <v>1.1764705882352942</v>
      </c>
      <c r="P28" s="3">
        <f t="shared" si="29"/>
        <v>1.4285714285714284</v>
      </c>
      <c r="Q28" s="8">
        <f t="shared" si="34"/>
        <v>3.8775510204081631</v>
      </c>
      <c r="R28" s="8">
        <f t="shared" si="35"/>
        <v>4</v>
      </c>
      <c r="S28" s="9">
        <f t="shared" si="30"/>
        <v>0.25210084033613422</v>
      </c>
      <c r="T28" s="9">
        <f t="shared" si="36"/>
        <v>0.12244897959183687</v>
      </c>
      <c r="U28" s="15">
        <f t="shared" si="37"/>
        <v>0.65795898437499922</v>
      </c>
    </row>
    <row r="29" spans="1:21" ht="15.9" thickBot="1" x14ac:dyDescent="0.65">
      <c r="A29" s="1">
        <v>24</v>
      </c>
      <c r="B29" s="1">
        <v>400</v>
      </c>
      <c r="C29" s="4">
        <v>10</v>
      </c>
      <c r="D29" s="1">
        <v>1</v>
      </c>
      <c r="E29" s="1">
        <v>40</v>
      </c>
      <c r="F29" s="1">
        <v>50</v>
      </c>
      <c r="G29" s="1">
        <v>190</v>
      </c>
      <c r="H29" s="1">
        <v>200</v>
      </c>
      <c r="I29" s="3">
        <f t="shared" si="26"/>
        <v>9.0909090909090912E-2</v>
      </c>
      <c r="J29" s="3">
        <f t="shared" si="27"/>
        <v>0.1111111111111111</v>
      </c>
      <c r="K29" s="6">
        <f t="shared" si="31"/>
        <v>2.0202020202020193E-2</v>
      </c>
      <c r="L29" s="3">
        <f t="shared" si="32"/>
        <v>0.32203389830508472</v>
      </c>
      <c r="M29" s="3">
        <f t="shared" si="33"/>
        <v>0.33333333333333331</v>
      </c>
      <c r="N29" s="7">
        <f t="shared" si="38"/>
        <v>1.1299435028248594E-2</v>
      </c>
      <c r="O29" s="3">
        <f t="shared" si="28"/>
        <v>0.90909090909090917</v>
      </c>
      <c r="P29" s="3">
        <f t="shared" si="29"/>
        <v>1.1111111111111112</v>
      </c>
      <c r="Q29" s="8">
        <f t="shared" si="34"/>
        <v>3.2203389830508473</v>
      </c>
      <c r="R29" s="8">
        <f t="shared" si="35"/>
        <v>3.333333333333333</v>
      </c>
      <c r="S29" s="9">
        <f t="shared" si="30"/>
        <v>0.20202020202020199</v>
      </c>
      <c r="T29" s="9">
        <f t="shared" si="36"/>
        <v>0.11299435028248572</v>
      </c>
      <c r="U29" s="15">
        <f t="shared" si="37"/>
        <v>0.713012695312501</v>
      </c>
    </row>
    <row r="30" spans="1:21" ht="15.9" thickBot="1" x14ac:dyDescent="0.65">
      <c r="A30" s="1">
        <v>25</v>
      </c>
      <c r="B30" s="1">
        <v>500</v>
      </c>
      <c r="C30" s="4">
        <v>10</v>
      </c>
      <c r="D30" s="1">
        <v>1</v>
      </c>
      <c r="E30" s="1">
        <v>40</v>
      </c>
      <c r="F30" s="1">
        <v>50</v>
      </c>
      <c r="G30" s="1">
        <v>190</v>
      </c>
      <c r="H30" s="1">
        <v>200</v>
      </c>
      <c r="I30" s="3">
        <f t="shared" si="26"/>
        <v>7.407407407407407E-2</v>
      </c>
      <c r="J30" s="3">
        <f t="shared" si="27"/>
        <v>9.0909090909090912E-2</v>
      </c>
      <c r="K30" s="6">
        <f t="shared" si="31"/>
        <v>1.6835016835016842E-2</v>
      </c>
      <c r="L30" s="3">
        <f t="shared" si="32"/>
        <v>0.27536231884057971</v>
      </c>
      <c r="M30" s="3">
        <f t="shared" si="33"/>
        <v>0.2857142857142857</v>
      </c>
      <c r="N30" s="7">
        <f t="shared" si="38"/>
        <v>1.0351966873705987E-2</v>
      </c>
      <c r="O30" s="3">
        <f t="shared" si="28"/>
        <v>0.7407407407407407</v>
      </c>
      <c r="P30" s="3">
        <f t="shared" si="29"/>
        <v>0.90909090909090917</v>
      </c>
      <c r="Q30" s="8">
        <f t="shared" si="34"/>
        <v>2.7536231884057969</v>
      </c>
      <c r="R30" s="8">
        <f t="shared" si="35"/>
        <v>2.8571428571428568</v>
      </c>
      <c r="S30" s="9">
        <f t="shared" si="30"/>
        <v>0.16835016835016847</v>
      </c>
      <c r="T30" s="9">
        <f t="shared" si="36"/>
        <v>0.10351966873705987</v>
      </c>
      <c r="U30" s="15">
        <f t="shared" si="37"/>
        <v>0.77827148437500127</v>
      </c>
    </row>
    <row r="31" spans="1:21" ht="15.9" thickBot="1" x14ac:dyDescent="0.65">
      <c r="A31" s="1">
        <v>26</v>
      </c>
      <c r="B31" s="1">
        <v>600</v>
      </c>
      <c r="C31" s="4">
        <v>10</v>
      </c>
      <c r="D31" s="1">
        <v>1</v>
      </c>
      <c r="E31" s="1">
        <v>40</v>
      </c>
      <c r="F31" s="1">
        <v>50</v>
      </c>
      <c r="G31" s="1">
        <v>190</v>
      </c>
      <c r="H31" s="1">
        <v>200</v>
      </c>
      <c r="I31" s="3">
        <f t="shared" si="26"/>
        <v>6.25E-2</v>
      </c>
      <c r="J31" s="3">
        <f t="shared" si="27"/>
        <v>7.6923076923076927E-2</v>
      </c>
      <c r="K31" s="6">
        <f t="shared" si="31"/>
        <v>1.4423076923076927E-2</v>
      </c>
      <c r="L31" s="3">
        <f t="shared" si="32"/>
        <v>0.24050632911392406</v>
      </c>
      <c r="M31" s="3">
        <f t="shared" si="33"/>
        <v>0.25</v>
      </c>
      <c r="N31" s="7">
        <f t="shared" si="38"/>
        <v>9.4936708860759444E-3</v>
      </c>
      <c r="O31" s="3">
        <f t="shared" si="28"/>
        <v>0.625</v>
      </c>
      <c r="P31" s="3">
        <f t="shared" si="29"/>
        <v>0.76923076923076927</v>
      </c>
      <c r="Q31" s="8">
        <f t="shared" si="34"/>
        <v>2.4050632911392404</v>
      </c>
      <c r="R31" s="8">
        <f t="shared" si="35"/>
        <v>2.5</v>
      </c>
      <c r="S31" s="9">
        <f t="shared" si="30"/>
        <v>0.14423076923076927</v>
      </c>
      <c r="T31" s="9">
        <f t="shared" si="36"/>
        <v>9.4936708860759556E-2</v>
      </c>
      <c r="U31" s="15">
        <f t="shared" si="37"/>
        <v>0.84863281249999944</v>
      </c>
    </row>
    <row r="32" spans="1:21" ht="15.9" thickBot="1" x14ac:dyDescent="0.65">
      <c r="A32" s="1">
        <v>27</v>
      </c>
      <c r="B32" s="1">
        <v>700</v>
      </c>
      <c r="C32" s="4">
        <v>10</v>
      </c>
      <c r="D32" s="1">
        <v>1</v>
      </c>
      <c r="E32" s="1">
        <v>40</v>
      </c>
      <c r="F32" s="1">
        <v>50</v>
      </c>
      <c r="G32" s="1">
        <v>190</v>
      </c>
      <c r="H32" s="1">
        <v>200</v>
      </c>
      <c r="I32" s="3">
        <f t="shared" si="26"/>
        <v>5.4054054054054057E-2</v>
      </c>
      <c r="J32" s="3">
        <f t="shared" si="27"/>
        <v>6.6666666666666666E-2</v>
      </c>
      <c r="K32" s="6">
        <f t="shared" si="31"/>
        <v>1.2612612612612609E-2</v>
      </c>
      <c r="L32" s="3">
        <f t="shared" si="32"/>
        <v>0.21348314606741572</v>
      </c>
      <c r="M32" s="3">
        <f t="shared" si="33"/>
        <v>0.22222222222222221</v>
      </c>
      <c r="N32" s="7">
        <f t="shared" si="38"/>
        <v>8.7390761548064855E-3</v>
      </c>
      <c r="O32" s="3">
        <f t="shared" si="28"/>
        <v>0.54054054054054057</v>
      </c>
      <c r="P32" s="3">
        <f t="shared" si="29"/>
        <v>0.66666666666666663</v>
      </c>
      <c r="Q32" s="8">
        <f t="shared" si="34"/>
        <v>2.1348314606741572</v>
      </c>
      <c r="R32" s="8">
        <f t="shared" si="35"/>
        <v>2.2222222222222223</v>
      </c>
      <c r="S32" s="9">
        <f t="shared" si="30"/>
        <v>0.12612612612612606</v>
      </c>
      <c r="T32" s="9">
        <f t="shared" si="36"/>
        <v>8.7390761548065132E-2</v>
      </c>
      <c r="U32" s="15">
        <f t="shared" si="37"/>
        <v>0.92190987723214057</v>
      </c>
    </row>
    <row r="33" spans="1:21" ht="15.9" thickBot="1" x14ac:dyDescent="0.65">
      <c r="A33" s="1">
        <v>28</v>
      </c>
      <c r="B33" s="1">
        <v>800</v>
      </c>
      <c r="C33" s="4">
        <v>10</v>
      </c>
      <c r="D33" s="1">
        <v>1</v>
      </c>
      <c r="E33" s="1">
        <v>40</v>
      </c>
      <c r="F33" s="1">
        <v>50</v>
      </c>
      <c r="G33" s="1">
        <v>190</v>
      </c>
      <c r="H33" s="1">
        <v>200</v>
      </c>
      <c r="I33" s="3">
        <f t="shared" si="26"/>
        <v>4.7619047619047616E-2</v>
      </c>
      <c r="J33" s="3">
        <f t="shared" si="27"/>
        <v>5.8823529411764705E-2</v>
      </c>
      <c r="K33" s="6">
        <f t="shared" si="31"/>
        <v>1.1204481792717089E-2</v>
      </c>
      <c r="L33" s="3">
        <f t="shared" si="32"/>
        <v>0.19191919191919191</v>
      </c>
      <c r="M33" s="3">
        <f t="shared" si="33"/>
        <v>0.2</v>
      </c>
      <c r="N33" s="7">
        <f t="shared" si="38"/>
        <v>8.0808080808081051E-3</v>
      </c>
      <c r="O33" s="3">
        <f t="shared" si="28"/>
        <v>0.47619047619047616</v>
      </c>
      <c r="P33" s="3">
        <f t="shared" si="29"/>
        <v>0.58823529411764708</v>
      </c>
      <c r="Q33" s="8">
        <f t="shared" si="34"/>
        <v>1.9191919191919191</v>
      </c>
      <c r="R33" s="8">
        <f t="shared" si="35"/>
        <v>2</v>
      </c>
      <c r="S33" s="9">
        <f t="shared" si="30"/>
        <v>0.11204481792717091</v>
      </c>
      <c r="T33" s="9">
        <f t="shared" si="36"/>
        <v>8.0808080808080884E-2</v>
      </c>
      <c r="U33" s="15">
        <f t="shared" si="37"/>
        <v>0.99700927734374911</v>
      </c>
    </row>
    <row r="34" spans="1:21" ht="15.9" thickBot="1" x14ac:dyDescent="0.65">
      <c r="A34" s="1">
        <v>29</v>
      </c>
      <c r="B34" s="1">
        <v>900</v>
      </c>
      <c r="C34" s="4">
        <v>10</v>
      </c>
      <c r="D34" s="1">
        <v>1</v>
      </c>
      <c r="E34" s="1">
        <v>40</v>
      </c>
      <c r="F34" s="1">
        <v>50</v>
      </c>
      <c r="G34" s="1">
        <v>190</v>
      </c>
      <c r="H34" s="1">
        <v>200</v>
      </c>
      <c r="I34" s="3">
        <f t="shared" si="26"/>
        <v>4.2553191489361701E-2</v>
      </c>
      <c r="J34" s="3">
        <f t="shared" si="27"/>
        <v>5.2631578947368418E-2</v>
      </c>
      <c r="K34" s="6">
        <f t="shared" si="31"/>
        <v>1.0078387458006717E-2</v>
      </c>
      <c r="L34" s="3">
        <f t="shared" si="32"/>
        <v>0.1743119266055046</v>
      </c>
      <c r="M34" s="3">
        <f t="shared" si="33"/>
        <v>0.18181818181818182</v>
      </c>
      <c r="N34" s="7">
        <f t="shared" si="38"/>
        <v>7.5062552126772264E-3</v>
      </c>
      <c r="O34" s="3">
        <f t="shared" si="28"/>
        <v>0.42553191489361702</v>
      </c>
      <c r="P34" s="3">
        <f t="shared" si="29"/>
        <v>0.52631578947368418</v>
      </c>
      <c r="Q34" s="8">
        <f t="shared" si="34"/>
        <v>1.7431192660550461</v>
      </c>
      <c r="R34" s="8">
        <f t="shared" si="35"/>
        <v>1.8181818181818183</v>
      </c>
      <c r="S34" s="9">
        <f t="shared" si="30"/>
        <v>0.10078387458006716</v>
      </c>
      <c r="T34" s="9">
        <f t="shared" si="36"/>
        <v>7.5062552126772264E-2</v>
      </c>
      <c r="U34" s="15">
        <f t="shared" si="37"/>
        <v>1.0733235677083339</v>
      </c>
    </row>
    <row r="35" spans="1:21" ht="15.9" thickBot="1" x14ac:dyDescent="0.65">
      <c r="A35" s="1">
        <v>30</v>
      </c>
      <c r="B35" s="1">
        <v>1000</v>
      </c>
      <c r="C35" s="4">
        <v>10</v>
      </c>
      <c r="D35" s="1">
        <v>1</v>
      </c>
      <c r="E35" s="1">
        <v>40</v>
      </c>
      <c r="F35" s="1">
        <v>50</v>
      </c>
      <c r="G35" s="1">
        <v>190</v>
      </c>
      <c r="H35" s="1">
        <v>200</v>
      </c>
      <c r="I35" s="3">
        <f t="shared" si="26"/>
        <v>3.8461538461538464E-2</v>
      </c>
      <c r="J35" s="3">
        <f t="shared" si="27"/>
        <v>4.7619047619047616E-2</v>
      </c>
      <c r="K35" s="6">
        <f t="shared" si="31"/>
        <v>9.1575091575091527E-3</v>
      </c>
      <c r="L35" s="3">
        <f t="shared" si="32"/>
        <v>0.15966386554621848</v>
      </c>
      <c r="M35" s="3">
        <f t="shared" si="33"/>
        <v>0.16666666666666666</v>
      </c>
      <c r="N35" s="7">
        <f t="shared" si="38"/>
        <v>7.0028011204481821E-3</v>
      </c>
      <c r="O35" s="3">
        <f t="shared" si="28"/>
        <v>0.38461538461538464</v>
      </c>
      <c r="P35" s="3">
        <f t="shared" si="29"/>
        <v>0.47619047619047616</v>
      </c>
      <c r="Q35" s="8">
        <f t="shared" si="34"/>
        <v>1.5966386554621848</v>
      </c>
      <c r="R35" s="8">
        <f t="shared" si="35"/>
        <v>1.6666666666666665</v>
      </c>
      <c r="S35" s="9">
        <f t="shared" si="30"/>
        <v>9.1575091575091527E-2</v>
      </c>
      <c r="T35" s="9">
        <f t="shared" si="36"/>
        <v>7.0028011204481766E-2</v>
      </c>
      <c r="U35" s="15">
        <f t="shared" si="37"/>
        <v>1.1504882812500004</v>
      </c>
    </row>
    <row r="36" spans="1:21" x14ac:dyDescent="0.6">
      <c r="U36" s="15"/>
    </row>
    <row r="37" spans="1:21" ht="15.9" thickBot="1" x14ac:dyDescent="0.65">
      <c r="A37" s="1">
        <v>31</v>
      </c>
      <c r="B37" s="1">
        <v>100</v>
      </c>
      <c r="C37" s="4">
        <v>10</v>
      </c>
      <c r="D37" s="1">
        <v>1.25</v>
      </c>
      <c r="E37" s="1">
        <v>40</v>
      </c>
      <c r="F37" s="1">
        <v>50</v>
      </c>
      <c r="G37" s="1">
        <v>240</v>
      </c>
      <c r="H37" s="1">
        <v>250</v>
      </c>
      <c r="I37" s="3">
        <f t="shared" ref="I37:I47" si="39">D37*E37/(B37+E37)</f>
        <v>0.35714285714285715</v>
      </c>
      <c r="J37" s="3">
        <f t="shared" ref="J37:J47" si="40">D37*F37/(B37+F37)</f>
        <v>0.41666666666666669</v>
      </c>
      <c r="K37" s="6">
        <f>J37-I37</f>
        <v>5.9523809523809534E-2</v>
      </c>
      <c r="L37" s="3">
        <f>D37*G37/(B37+G37)</f>
        <v>0.88235294117647056</v>
      </c>
      <c r="M37" s="3">
        <f>D37*H37/(B37+H37)</f>
        <v>0.8928571428571429</v>
      </c>
      <c r="N37" s="7">
        <f>M37-L37</f>
        <v>1.0504201680672343E-2</v>
      </c>
      <c r="O37" s="3">
        <f t="shared" ref="O37:O47" si="41">I37*C37</f>
        <v>3.5714285714285716</v>
      </c>
      <c r="P37" s="3">
        <f t="shared" ref="P37:P47" si="42">J37*C37</f>
        <v>4.166666666666667</v>
      </c>
      <c r="Q37" s="8">
        <f>L37*C37</f>
        <v>8.8235294117647065</v>
      </c>
      <c r="R37" s="8">
        <f>C37*M37</f>
        <v>8.9285714285714288</v>
      </c>
      <c r="S37" s="9">
        <f t="shared" ref="S37:S47" si="43">P37-O37</f>
        <v>0.59523809523809534</v>
      </c>
      <c r="T37" s="9">
        <f>R37-Q37</f>
        <v>0.10504201680672232</v>
      </c>
      <c r="U37" s="15">
        <f>((20*3.3/4096)*10/T37)/2</f>
        <v>0.76699218750000275</v>
      </c>
    </row>
    <row r="38" spans="1:21" ht="15.9" thickBot="1" x14ac:dyDescent="0.65">
      <c r="A38" s="1">
        <v>32</v>
      </c>
      <c r="B38" s="1">
        <v>200</v>
      </c>
      <c r="C38" s="4">
        <v>10</v>
      </c>
      <c r="D38" s="1">
        <v>1.25</v>
      </c>
      <c r="E38" s="1">
        <v>40</v>
      </c>
      <c r="F38" s="1">
        <v>50</v>
      </c>
      <c r="G38" s="1">
        <v>240</v>
      </c>
      <c r="H38" s="1">
        <v>250</v>
      </c>
      <c r="I38" s="3">
        <f t="shared" si="39"/>
        <v>0.20833333333333334</v>
      </c>
      <c r="J38" s="3">
        <f t="shared" si="40"/>
        <v>0.25</v>
      </c>
      <c r="K38" s="6">
        <f t="shared" ref="K38:K47" si="44">J38-I38</f>
        <v>4.1666666666666657E-2</v>
      </c>
      <c r="L38" s="3">
        <f t="shared" ref="L38:L47" si="45">D38*G38/(B38+G38)</f>
        <v>0.68181818181818177</v>
      </c>
      <c r="M38" s="3">
        <f t="shared" ref="M38:M47" si="46">D38*H38/(B38+H38)</f>
        <v>0.69444444444444442</v>
      </c>
      <c r="N38" s="7">
        <f>M38-L38</f>
        <v>1.2626262626262652E-2</v>
      </c>
      <c r="O38" s="3">
        <f t="shared" si="41"/>
        <v>2.0833333333333335</v>
      </c>
      <c r="P38" s="3">
        <f t="shared" si="42"/>
        <v>2.5</v>
      </c>
      <c r="Q38" s="8">
        <f t="shared" ref="Q38:Q47" si="47">L38*C38</f>
        <v>6.8181818181818175</v>
      </c>
      <c r="R38" s="8">
        <f t="shared" ref="R38:R47" si="48">C38*M38</f>
        <v>6.9444444444444446</v>
      </c>
      <c r="S38" s="9">
        <f t="shared" si="43"/>
        <v>0.41666666666666652</v>
      </c>
      <c r="T38" s="9">
        <f t="shared" ref="T38:T47" si="49">R38-Q38</f>
        <v>0.12626262626262719</v>
      </c>
      <c r="U38" s="15">
        <f t="shared" ref="U38:U47" si="50">((20*3.3/4096)*10/T38)/2</f>
        <v>0.63808593749999531</v>
      </c>
    </row>
    <row r="39" spans="1:21" ht="15.9" thickBot="1" x14ac:dyDescent="0.65">
      <c r="A39" s="1">
        <v>33</v>
      </c>
      <c r="B39" s="1">
        <v>300</v>
      </c>
      <c r="C39" s="4">
        <v>10</v>
      </c>
      <c r="D39" s="1">
        <v>1.2</v>
      </c>
      <c r="E39" s="1">
        <v>40</v>
      </c>
      <c r="F39" s="1">
        <v>50</v>
      </c>
      <c r="G39" s="1">
        <v>240</v>
      </c>
      <c r="H39" s="1">
        <v>250</v>
      </c>
      <c r="I39" s="3">
        <f t="shared" si="39"/>
        <v>0.14117647058823529</v>
      </c>
      <c r="J39" s="3">
        <f t="shared" si="40"/>
        <v>0.17142857142857143</v>
      </c>
      <c r="K39" s="6">
        <f t="shared" si="44"/>
        <v>3.0252100840336138E-2</v>
      </c>
      <c r="L39" s="3">
        <f t="shared" si="45"/>
        <v>0.53333333333333333</v>
      </c>
      <c r="M39" s="3">
        <f t="shared" si="46"/>
        <v>0.54545454545454541</v>
      </c>
      <c r="N39" s="7">
        <f t="shared" ref="N39:N47" si="51">M39-L39</f>
        <v>1.2121212121212088E-2</v>
      </c>
      <c r="O39" s="3">
        <f t="shared" si="41"/>
        <v>1.4117647058823528</v>
      </c>
      <c r="P39" s="3">
        <f t="shared" si="42"/>
        <v>1.7142857142857144</v>
      </c>
      <c r="Q39" s="8">
        <f t="shared" si="47"/>
        <v>5.333333333333333</v>
      </c>
      <c r="R39" s="8">
        <f t="shared" si="48"/>
        <v>5.4545454545454541</v>
      </c>
      <c r="S39" s="9">
        <f t="shared" si="43"/>
        <v>0.3025210084033616</v>
      </c>
      <c r="T39" s="9">
        <f t="shared" si="49"/>
        <v>0.1212121212121211</v>
      </c>
      <c r="U39" s="15">
        <f t="shared" si="50"/>
        <v>0.66467285156250056</v>
      </c>
    </row>
    <row r="40" spans="1:21" ht="15.9" thickBot="1" x14ac:dyDescent="0.65">
      <c r="A40" s="1">
        <v>34</v>
      </c>
      <c r="B40" s="1">
        <v>400</v>
      </c>
      <c r="C40" s="4">
        <v>10</v>
      </c>
      <c r="D40" s="1">
        <v>1.2</v>
      </c>
      <c r="E40" s="1">
        <v>40</v>
      </c>
      <c r="F40" s="1">
        <v>50</v>
      </c>
      <c r="G40" s="1">
        <v>240</v>
      </c>
      <c r="H40" s="1">
        <v>250</v>
      </c>
      <c r="I40" s="3">
        <f t="shared" si="39"/>
        <v>0.10909090909090909</v>
      </c>
      <c r="J40" s="3">
        <f t="shared" si="40"/>
        <v>0.13333333333333333</v>
      </c>
      <c r="K40" s="6">
        <f t="shared" si="44"/>
        <v>2.4242424242424246E-2</v>
      </c>
      <c r="L40" s="3">
        <f t="shared" si="45"/>
        <v>0.45</v>
      </c>
      <c r="M40" s="3">
        <f t="shared" si="46"/>
        <v>0.46153846153846156</v>
      </c>
      <c r="N40" s="7">
        <f t="shared" si="51"/>
        <v>1.1538461538461553E-2</v>
      </c>
      <c r="O40" s="3">
        <f t="shared" si="41"/>
        <v>1.0909090909090908</v>
      </c>
      <c r="P40" s="3">
        <f t="shared" si="42"/>
        <v>1.3333333333333333</v>
      </c>
      <c r="Q40" s="8">
        <f t="shared" si="47"/>
        <v>4.5</v>
      </c>
      <c r="R40" s="8">
        <f t="shared" si="48"/>
        <v>4.6153846153846159</v>
      </c>
      <c r="S40" s="9">
        <f t="shared" si="43"/>
        <v>0.24242424242424243</v>
      </c>
      <c r="T40" s="9">
        <f t="shared" si="49"/>
        <v>0.11538461538461586</v>
      </c>
      <c r="U40" s="15">
        <f t="shared" si="50"/>
        <v>0.69824218749999711</v>
      </c>
    </row>
    <row r="41" spans="1:21" ht="15.9" thickBot="1" x14ac:dyDescent="0.65">
      <c r="A41" s="1">
        <v>35</v>
      </c>
      <c r="B41" s="1">
        <v>500</v>
      </c>
      <c r="C41" s="4">
        <v>10</v>
      </c>
      <c r="D41" s="1">
        <v>1.2</v>
      </c>
      <c r="E41" s="1">
        <v>40</v>
      </c>
      <c r="F41" s="1">
        <v>50</v>
      </c>
      <c r="G41" s="1">
        <v>240</v>
      </c>
      <c r="H41" s="1">
        <v>250</v>
      </c>
      <c r="I41" s="3">
        <f t="shared" si="39"/>
        <v>8.8888888888888892E-2</v>
      </c>
      <c r="J41" s="3">
        <f t="shared" si="40"/>
        <v>0.10909090909090909</v>
      </c>
      <c r="K41" s="6">
        <f t="shared" si="44"/>
        <v>2.0202020202020193E-2</v>
      </c>
      <c r="L41" s="3">
        <f t="shared" si="45"/>
        <v>0.38918918918918921</v>
      </c>
      <c r="M41" s="3">
        <f t="shared" si="46"/>
        <v>0.4</v>
      </c>
      <c r="N41" s="7">
        <f t="shared" si="51"/>
        <v>1.0810810810810811E-2</v>
      </c>
      <c r="O41" s="3">
        <f t="shared" si="41"/>
        <v>0.88888888888888895</v>
      </c>
      <c r="P41" s="3">
        <f t="shared" si="42"/>
        <v>1.0909090909090908</v>
      </c>
      <c r="Q41" s="8">
        <f t="shared" si="47"/>
        <v>3.8918918918918921</v>
      </c>
      <c r="R41" s="8">
        <f t="shared" si="48"/>
        <v>4</v>
      </c>
      <c r="S41" s="9">
        <f t="shared" si="43"/>
        <v>0.20202020202020188</v>
      </c>
      <c r="T41" s="9">
        <f t="shared" si="49"/>
        <v>0.10810810810810789</v>
      </c>
      <c r="U41" s="15">
        <f t="shared" si="50"/>
        <v>0.74523925781250144</v>
      </c>
    </row>
    <row r="42" spans="1:21" ht="15.9" thickBot="1" x14ac:dyDescent="0.65">
      <c r="A42" s="1">
        <v>36</v>
      </c>
      <c r="B42" s="1">
        <v>600</v>
      </c>
      <c r="C42" s="4">
        <v>10</v>
      </c>
      <c r="D42" s="1">
        <v>1.2</v>
      </c>
      <c r="E42" s="1">
        <v>40</v>
      </c>
      <c r="F42" s="1">
        <v>50</v>
      </c>
      <c r="G42" s="1">
        <v>240</v>
      </c>
      <c r="H42" s="1">
        <v>250</v>
      </c>
      <c r="I42" s="3">
        <f t="shared" si="39"/>
        <v>7.4999999999999997E-2</v>
      </c>
      <c r="J42" s="3">
        <f t="shared" si="40"/>
        <v>9.2307692307692313E-2</v>
      </c>
      <c r="K42" s="6">
        <f t="shared" si="44"/>
        <v>1.7307692307692316E-2</v>
      </c>
      <c r="L42" s="3">
        <f t="shared" si="45"/>
        <v>0.34285714285714286</v>
      </c>
      <c r="M42" s="3">
        <f t="shared" si="46"/>
        <v>0.35294117647058826</v>
      </c>
      <c r="N42" s="7">
        <f t="shared" si="51"/>
        <v>1.0084033613445398E-2</v>
      </c>
      <c r="O42" s="3">
        <f t="shared" si="41"/>
        <v>0.75</v>
      </c>
      <c r="P42" s="3">
        <f t="shared" si="42"/>
        <v>0.92307692307692313</v>
      </c>
      <c r="Q42" s="8">
        <f t="shared" si="47"/>
        <v>3.4285714285714288</v>
      </c>
      <c r="R42" s="8">
        <f t="shared" si="48"/>
        <v>3.5294117647058827</v>
      </c>
      <c r="S42" s="9">
        <f t="shared" si="43"/>
        <v>0.17307692307692313</v>
      </c>
      <c r="T42" s="9">
        <f t="shared" si="49"/>
        <v>0.10084033613445387</v>
      </c>
      <c r="U42" s="15">
        <f t="shared" si="50"/>
        <v>0.79895019531249933</v>
      </c>
    </row>
    <row r="43" spans="1:21" ht="15.9" thickBot="1" x14ac:dyDescent="0.65">
      <c r="A43" s="10">
        <v>37</v>
      </c>
      <c r="B43" s="10">
        <v>750</v>
      </c>
      <c r="C43" s="11">
        <v>8.9250000000000007</v>
      </c>
      <c r="D43" s="10">
        <v>1.25</v>
      </c>
      <c r="E43" s="10">
        <v>40</v>
      </c>
      <c r="F43" s="10">
        <v>50</v>
      </c>
      <c r="G43" s="10">
        <v>104</v>
      </c>
      <c r="H43" s="10">
        <v>114</v>
      </c>
      <c r="I43" s="12">
        <f t="shared" si="39"/>
        <v>6.3291139240506333E-2</v>
      </c>
      <c r="J43" s="12">
        <f t="shared" si="40"/>
        <v>7.8125E-2</v>
      </c>
      <c r="K43" s="13">
        <f t="shared" si="44"/>
        <v>1.4833860759493667E-2</v>
      </c>
      <c r="L43" s="12">
        <f t="shared" si="45"/>
        <v>0.1522248243559719</v>
      </c>
      <c r="M43" s="12">
        <f t="shared" si="46"/>
        <v>0.16493055555555555</v>
      </c>
      <c r="N43" s="13">
        <f t="shared" si="51"/>
        <v>1.2705731199583653E-2</v>
      </c>
      <c r="O43" s="12">
        <f t="shared" si="41"/>
        <v>0.56487341772151911</v>
      </c>
      <c r="P43" s="12">
        <f t="shared" si="42"/>
        <v>0.697265625</v>
      </c>
      <c r="Q43" s="12">
        <f t="shared" si="47"/>
        <v>1.3586065573770494</v>
      </c>
      <c r="R43" s="12">
        <f t="shared" si="48"/>
        <v>1.4720052083333335</v>
      </c>
      <c r="S43" s="13">
        <f t="shared" si="43"/>
        <v>0.13239220727848089</v>
      </c>
      <c r="T43" s="13">
        <f t="shared" si="49"/>
        <v>0.1133986509562841</v>
      </c>
      <c r="U43" s="12">
        <f t="shared" si="50"/>
        <v>0.71047058823529452</v>
      </c>
    </row>
    <row r="44" spans="1:21" ht="15.9" thickBot="1" x14ac:dyDescent="0.65">
      <c r="A44" s="10">
        <v>38</v>
      </c>
      <c r="B44" s="10">
        <v>2200</v>
      </c>
      <c r="C44" s="11">
        <v>16</v>
      </c>
      <c r="D44" s="10">
        <v>1.2</v>
      </c>
      <c r="E44" s="10">
        <v>40</v>
      </c>
      <c r="F44" s="10">
        <v>50</v>
      </c>
      <c r="G44" s="10">
        <v>40</v>
      </c>
      <c r="H44" s="10">
        <v>50</v>
      </c>
      <c r="I44" s="12">
        <f t="shared" si="39"/>
        <v>2.1428571428571429E-2</v>
      </c>
      <c r="J44" s="12">
        <f t="shared" si="40"/>
        <v>2.6666666666666668E-2</v>
      </c>
      <c r="K44" s="13">
        <f t="shared" si="44"/>
        <v>5.2380952380952396E-3</v>
      </c>
      <c r="L44" s="12">
        <f t="shared" si="45"/>
        <v>2.1428571428571429E-2</v>
      </c>
      <c r="M44" s="12">
        <f t="shared" si="46"/>
        <v>2.6666666666666668E-2</v>
      </c>
      <c r="N44" s="13">
        <f t="shared" si="51"/>
        <v>5.2380952380952396E-3</v>
      </c>
      <c r="O44" s="12">
        <f t="shared" si="41"/>
        <v>0.34285714285714286</v>
      </c>
      <c r="P44" s="12">
        <f t="shared" si="42"/>
        <v>0.42666666666666669</v>
      </c>
      <c r="Q44" s="12">
        <f t="shared" si="47"/>
        <v>0.34285714285714286</v>
      </c>
      <c r="R44" s="12">
        <f t="shared" si="48"/>
        <v>0.42666666666666669</v>
      </c>
      <c r="S44" s="13">
        <f t="shared" si="43"/>
        <v>8.3809523809523834E-2</v>
      </c>
      <c r="T44" s="13">
        <f t="shared" si="49"/>
        <v>8.3809523809523834E-2</v>
      </c>
      <c r="U44" s="12">
        <f t="shared" si="50"/>
        <v>0.96130371093749967</v>
      </c>
    </row>
    <row r="45" spans="1:21" ht="15.9" thickBot="1" x14ac:dyDescent="0.65">
      <c r="A45" s="1">
        <v>39</v>
      </c>
      <c r="B45" s="1">
        <v>900</v>
      </c>
      <c r="C45" s="4">
        <v>10</v>
      </c>
      <c r="D45" s="1">
        <v>1.2</v>
      </c>
      <c r="E45" s="1">
        <v>40</v>
      </c>
      <c r="F45" s="1">
        <v>50</v>
      </c>
      <c r="G45" s="1">
        <v>240</v>
      </c>
      <c r="H45" s="1">
        <v>250</v>
      </c>
      <c r="I45" s="3">
        <f t="shared" si="39"/>
        <v>5.106382978723404E-2</v>
      </c>
      <c r="J45" s="3">
        <f t="shared" si="40"/>
        <v>6.3157894736842107E-2</v>
      </c>
      <c r="K45" s="6">
        <f t="shared" si="44"/>
        <v>1.2094064949608067E-2</v>
      </c>
      <c r="L45" s="3">
        <f t="shared" si="45"/>
        <v>0.25263157894736843</v>
      </c>
      <c r="M45" s="3">
        <f t="shared" si="46"/>
        <v>0.2608695652173913</v>
      </c>
      <c r="N45" s="7">
        <f t="shared" si="51"/>
        <v>8.2379862700228679E-3</v>
      </c>
      <c r="O45" s="3">
        <f t="shared" si="41"/>
        <v>0.51063829787234039</v>
      </c>
      <c r="P45" s="3">
        <f t="shared" si="42"/>
        <v>0.63157894736842102</v>
      </c>
      <c r="Q45" s="8">
        <f t="shared" si="47"/>
        <v>2.5263157894736841</v>
      </c>
      <c r="R45" s="8">
        <f t="shared" si="48"/>
        <v>2.6086956521739131</v>
      </c>
      <c r="S45" s="9">
        <f t="shared" si="43"/>
        <v>0.12094064949608063</v>
      </c>
      <c r="T45" s="9">
        <f t="shared" si="49"/>
        <v>8.2379862700229012E-2</v>
      </c>
      <c r="U45" s="15">
        <f t="shared" si="50"/>
        <v>0.97798665364583126</v>
      </c>
    </row>
    <row r="46" spans="1:21" ht="15.9" thickBot="1" x14ac:dyDescent="0.65">
      <c r="A46" s="1">
        <v>40</v>
      </c>
      <c r="B46" s="1">
        <v>1000</v>
      </c>
      <c r="C46" s="4">
        <v>10</v>
      </c>
      <c r="D46" s="1">
        <v>1.2</v>
      </c>
      <c r="E46" s="1">
        <v>40</v>
      </c>
      <c r="F46" s="1">
        <v>50</v>
      </c>
      <c r="G46" s="1">
        <v>240</v>
      </c>
      <c r="H46" s="1">
        <v>250</v>
      </c>
      <c r="I46" s="3">
        <f t="shared" si="39"/>
        <v>4.6153846153846156E-2</v>
      </c>
      <c r="J46" s="3">
        <f t="shared" si="40"/>
        <v>5.7142857142857141E-2</v>
      </c>
      <c r="K46" s="6">
        <f t="shared" si="44"/>
        <v>1.0989010989010985E-2</v>
      </c>
      <c r="L46" s="3">
        <f t="shared" si="45"/>
        <v>0.23225806451612904</v>
      </c>
      <c r="M46" s="3">
        <f t="shared" si="46"/>
        <v>0.24</v>
      </c>
      <c r="N46" s="7">
        <f t="shared" si="51"/>
        <v>7.7419354838709487E-3</v>
      </c>
      <c r="O46" s="3">
        <f t="shared" si="41"/>
        <v>0.46153846153846156</v>
      </c>
      <c r="P46" s="3">
        <f t="shared" si="42"/>
        <v>0.5714285714285714</v>
      </c>
      <c r="Q46" s="8">
        <f t="shared" si="47"/>
        <v>2.3225806451612905</v>
      </c>
      <c r="R46" s="8">
        <f t="shared" si="48"/>
        <v>2.4</v>
      </c>
      <c r="S46" s="9">
        <f t="shared" si="43"/>
        <v>0.10989010989010983</v>
      </c>
      <c r="T46" s="9">
        <f t="shared" si="49"/>
        <v>7.7419354838709431E-2</v>
      </c>
      <c r="U46" s="15">
        <f t="shared" si="50"/>
        <v>1.0406494140625033</v>
      </c>
    </row>
    <row r="47" spans="1:21" ht="15.9" thickBot="1" x14ac:dyDescent="0.65">
      <c r="A47" s="1">
        <v>41</v>
      </c>
      <c r="B47" s="1">
        <v>7500</v>
      </c>
      <c r="C47" s="1">
        <v>12</v>
      </c>
      <c r="D47" s="1">
        <v>1.2</v>
      </c>
      <c r="E47" s="1">
        <v>40</v>
      </c>
      <c r="F47">
        <v>50</v>
      </c>
      <c r="G47" s="1">
        <v>1990</v>
      </c>
      <c r="H47" s="1">
        <v>2000</v>
      </c>
      <c r="I47" s="3">
        <f t="shared" si="39"/>
        <v>6.36604774535809E-3</v>
      </c>
      <c r="J47" s="3">
        <f t="shared" si="40"/>
        <v>7.9470198675496689E-3</v>
      </c>
      <c r="K47" s="6">
        <f t="shared" si="44"/>
        <v>1.5809721221915788E-3</v>
      </c>
      <c r="L47" s="3">
        <f t="shared" si="45"/>
        <v>0.25163329820864067</v>
      </c>
      <c r="M47" s="3">
        <f t="shared" si="46"/>
        <v>0.25263157894736843</v>
      </c>
      <c r="N47" s="7">
        <f t="shared" si="51"/>
        <v>9.9828073872776368E-4</v>
      </c>
      <c r="O47" s="3">
        <f t="shared" si="41"/>
        <v>7.6392572944297077E-2</v>
      </c>
      <c r="P47" s="3">
        <f t="shared" si="42"/>
        <v>9.5364238410596019E-2</v>
      </c>
      <c r="Q47" s="8">
        <f t="shared" si="47"/>
        <v>3.019599578503688</v>
      </c>
      <c r="R47" s="8">
        <f t="shared" si="48"/>
        <v>3.0315789473684212</v>
      </c>
      <c r="S47" s="9">
        <f t="shared" si="43"/>
        <v>1.8971665466298943E-2</v>
      </c>
      <c r="T47" s="9">
        <f t="shared" si="49"/>
        <v>1.1979368864733164E-2</v>
      </c>
      <c r="U47" s="15">
        <f t="shared" si="50"/>
        <v>6.7254299587672461</v>
      </c>
    </row>
    <row r="48" spans="1:21" ht="15.9" thickBot="1" x14ac:dyDescent="0.65">
      <c r="A48" s="1">
        <v>42</v>
      </c>
      <c r="B48" s="1">
        <v>6800</v>
      </c>
      <c r="C48" s="1">
        <v>12</v>
      </c>
      <c r="D48" s="1">
        <v>1.2</v>
      </c>
      <c r="E48" s="1">
        <v>40</v>
      </c>
      <c r="F48">
        <v>50</v>
      </c>
      <c r="G48" s="1">
        <v>1990</v>
      </c>
      <c r="H48" s="1">
        <v>2000</v>
      </c>
      <c r="I48" s="3">
        <f t="shared" ref="I48:I53" si="52">D48*E48/(B48+E48)</f>
        <v>7.0175438596491229E-3</v>
      </c>
      <c r="J48" s="3">
        <f t="shared" ref="J48:J53" si="53">D48*F48/(B48+F48)</f>
        <v>8.7591240875912416E-3</v>
      </c>
      <c r="K48" s="6">
        <f t="shared" ref="K48:K53" si="54">J48-I48</f>
        <v>1.7415802279421187E-3</v>
      </c>
      <c r="L48" s="3">
        <f t="shared" ref="L48:L53" si="55">D48*G48/(B48+G48)</f>
        <v>0.27167235494880548</v>
      </c>
      <c r="M48" s="3">
        <f t="shared" ref="M48:M53" si="56">D48*H48/(B48+H48)</f>
        <v>0.27272727272727271</v>
      </c>
      <c r="N48" s="7">
        <f t="shared" ref="N48:N53" si="57">M48-L48</f>
        <v>1.0549177784672237E-3</v>
      </c>
      <c r="O48" s="3">
        <f t="shared" ref="O48:O53" si="58">I48*C48</f>
        <v>8.4210526315789472E-2</v>
      </c>
      <c r="P48" s="3">
        <f t="shared" ref="P48:P53" si="59">J48*C48</f>
        <v>0.10510948905109491</v>
      </c>
      <c r="Q48" s="8">
        <f t="shared" ref="Q48:Q53" si="60">L48*C48</f>
        <v>3.2600682593856658</v>
      </c>
      <c r="R48" s="8">
        <f t="shared" ref="R48:R53" si="61">C48*M48</f>
        <v>3.2727272727272725</v>
      </c>
      <c r="S48" s="9">
        <f t="shared" ref="S48:S53" si="62">P48-O48</f>
        <v>2.0898962735305435E-2</v>
      </c>
      <c r="T48" s="9">
        <f t="shared" ref="T48:T53" si="63">R48-Q48</f>
        <v>1.2659013341606684E-2</v>
      </c>
      <c r="U48" s="15">
        <f t="shared" ref="U48:U53" si="64">((20*3.3/4096)*10/T48)/2</f>
        <v>6.3643511603862875</v>
      </c>
    </row>
    <row r="49" spans="1:21" ht="15.9" thickBot="1" x14ac:dyDescent="0.65">
      <c r="A49" s="1">
        <v>43</v>
      </c>
      <c r="B49" s="1">
        <v>6200</v>
      </c>
      <c r="C49" s="1">
        <v>12</v>
      </c>
      <c r="D49" s="1">
        <v>1.2</v>
      </c>
      <c r="E49" s="1">
        <v>40</v>
      </c>
      <c r="F49">
        <v>50</v>
      </c>
      <c r="G49" s="1">
        <v>1990</v>
      </c>
      <c r="H49" s="1">
        <v>2000</v>
      </c>
      <c r="I49" s="3">
        <f t="shared" si="52"/>
        <v>7.6923076923076927E-3</v>
      </c>
      <c r="J49" s="3">
        <f t="shared" si="53"/>
        <v>9.5999999999999992E-3</v>
      </c>
      <c r="K49" s="6">
        <f t="shared" si="54"/>
        <v>1.9076923076923064E-3</v>
      </c>
      <c r="L49" s="3">
        <f t="shared" si="55"/>
        <v>0.29157509157509159</v>
      </c>
      <c r="M49" s="3">
        <f t="shared" si="56"/>
        <v>0.29268292682926828</v>
      </c>
      <c r="N49" s="7">
        <f t="shared" si="57"/>
        <v>1.1078352541766812E-3</v>
      </c>
      <c r="O49" s="3">
        <f t="shared" si="58"/>
        <v>9.2307692307692313E-2</v>
      </c>
      <c r="P49" s="3">
        <f t="shared" si="59"/>
        <v>0.1152</v>
      </c>
      <c r="Q49" s="8">
        <f t="shared" si="60"/>
        <v>3.4989010989010989</v>
      </c>
      <c r="R49" s="8">
        <f t="shared" si="61"/>
        <v>3.5121951219512191</v>
      </c>
      <c r="S49" s="9">
        <f t="shared" si="62"/>
        <v>2.2892307692307684E-2</v>
      </c>
      <c r="T49" s="9">
        <f t="shared" si="63"/>
        <v>1.3294023050120174E-2</v>
      </c>
      <c r="U49" s="15">
        <f t="shared" si="64"/>
        <v>6.0603480185233849</v>
      </c>
    </row>
    <row r="50" spans="1:21" ht="15.9" thickBot="1" x14ac:dyDescent="0.65">
      <c r="A50" s="1">
        <v>45</v>
      </c>
      <c r="B50" s="1">
        <v>5600</v>
      </c>
      <c r="C50" s="1">
        <v>12</v>
      </c>
      <c r="D50" s="1">
        <v>1.2</v>
      </c>
      <c r="E50" s="1">
        <v>40</v>
      </c>
      <c r="F50">
        <v>50</v>
      </c>
      <c r="G50" s="1">
        <v>1990</v>
      </c>
      <c r="H50" s="1">
        <v>2000</v>
      </c>
      <c r="I50" s="3">
        <f t="shared" si="52"/>
        <v>8.5106382978723406E-3</v>
      </c>
      <c r="J50" s="3">
        <f t="shared" si="53"/>
        <v>1.0619469026548672E-2</v>
      </c>
      <c r="K50" s="6">
        <f t="shared" si="54"/>
        <v>2.1088307286763319E-3</v>
      </c>
      <c r="L50" s="3">
        <f t="shared" si="55"/>
        <v>0.31462450592885377</v>
      </c>
      <c r="M50" s="3">
        <f t="shared" si="56"/>
        <v>0.31578947368421051</v>
      </c>
      <c r="N50" s="7">
        <f t="shared" si="57"/>
        <v>1.1649677553567384E-3</v>
      </c>
      <c r="O50" s="3">
        <f t="shared" si="58"/>
        <v>0.10212765957446809</v>
      </c>
      <c r="P50" s="3">
        <f t="shared" si="59"/>
        <v>0.12743362831858407</v>
      </c>
      <c r="Q50" s="8">
        <f t="shared" si="60"/>
        <v>3.7754940711462455</v>
      </c>
      <c r="R50" s="8">
        <f t="shared" si="61"/>
        <v>3.7894736842105261</v>
      </c>
      <c r="S50" s="9">
        <f t="shared" si="62"/>
        <v>2.5305968744115975E-2</v>
      </c>
      <c r="T50" s="9">
        <f t="shared" si="63"/>
        <v>1.3979613064280638E-2</v>
      </c>
      <c r="U50" s="15">
        <f t="shared" si="64"/>
        <v>5.7631356375560587</v>
      </c>
    </row>
    <row r="51" spans="1:21" ht="15.9" thickBot="1" x14ac:dyDescent="0.65">
      <c r="A51" s="1">
        <v>46</v>
      </c>
      <c r="B51" s="1">
        <v>5100</v>
      </c>
      <c r="C51" s="1">
        <v>12</v>
      </c>
      <c r="D51" s="1">
        <v>1.2</v>
      </c>
      <c r="E51" s="1">
        <v>40</v>
      </c>
      <c r="F51">
        <v>50</v>
      </c>
      <c r="G51" s="1">
        <v>1990</v>
      </c>
      <c r="H51" s="1">
        <v>2000</v>
      </c>
      <c r="I51" s="3">
        <f t="shared" si="52"/>
        <v>9.3385214007782099E-3</v>
      </c>
      <c r="J51" s="3">
        <f t="shared" si="53"/>
        <v>1.1650485436893204E-2</v>
      </c>
      <c r="K51" s="6">
        <f t="shared" si="54"/>
        <v>2.3119640361149944E-3</v>
      </c>
      <c r="L51" s="3">
        <f t="shared" si="55"/>
        <v>0.3368124118476728</v>
      </c>
      <c r="M51" s="3">
        <f t="shared" si="56"/>
        <v>0.3380281690140845</v>
      </c>
      <c r="N51" s="7">
        <f t="shared" si="57"/>
        <v>1.2157571664117017E-3</v>
      </c>
      <c r="O51" s="3">
        <f t="shared" si="58"/>
        <v>0.11206225680933851</v>
      </c>
      <c r="P51" s="3">
        <f t="shared" si="59"/>
        <v>0.13980582524271845</v>
      </c>
      <c r="Q51" s="8">
        <f t="shared" si="60"/>
        <v>4.0417489421720738</v>
      </c>
      <c r="R51" s="8">
        <f t="shared" si="61"/>
        <v>4.056338028169014</v>
      </c>
      <c r="S51" s="9">
        <f t="shared" si="62"/>
        <v>2.7743568433379939E-2</v>
      </c>
      <c r="T51" s="9">
        <f t="shared" si="63"/>
        <v>1.4589085996940199E-2</v>
      </c>
      <c r="U51" s="15">
        <f t="shared" si="64"/>
        <v>5.522375169143384</v>
      </c>
    </row>
    <row r="52" spans="1:21" ht="15.9" thickBot="1" x14ac:dyDescent="0.65">
      <c r="A52" s="1">
        <v>47</v>
      </c>
      <c r="B52" s="1">
        <v>4700</v>
      </c>
      <c r="C52" s="1">
        <v>12</v>
      </c>
      <c r="D52" s="1">
        <v>1.2</v>
      </c>
      <c r="E52" s="1">
        <v>40</v>
      </c>
      <c r="F52">
        <v>50</v>
      </c>
      <c r="G52" s="1">
        <v>1990</v>
      </c>
      <c r="H52" s="1">
        <v>2000</v>
      </c>
      <c r="I52" s="3">
        <f t="shared" si="52"/>
        <v>1.0126582278481013E-2</v>
      </c>
      <c r="J52" s="3">
        <f t="shared" si="53"/>
        <v>1.2631578947368421E-2</v>
      </c>
      <c r="K52" s="6">
        <f t="shared" si="54"/>
        <v>2.5049966688874079E-3</v>
      </c>
      <c r="L52" s="3">
        <f t="shared" si="55"/>
        <v>0.35695067264573993</v>
      </c>
      <c r="M52" s="3">
        <f t="shared" si="56"/>
        <v>0.35820895522388058</v>
      </c>
      <c r="N52" s="7">
        <f t="shared" si="57"/>
        <v>1.2582825781406459E-3</v>
      </c>
      <c r="O52" s="3">
        <f t="shared" si="58"/>
        <v>0.12151898734177216</v>
      </c>
      <c r="P52" s="3">
        <f t="shared" si="59"/>
        <v>0.15157894736842104</v>
      </c>
      <c r="Q52" s="8">
        <f t="shared" si="60"/>
        <v>4.2834080717488794</v>
      </c>
      <c r="R52" s="8">
        <f t="shared" si="61"/>
        <v>4.2985074626865671</v>
      </c>
      <c r="S52" s="9">
        <f t="shared" si="62"/>
        <v>3.0059960026648874E-2</v>
      </c>
      <c r="T52" s="9">
        <f t="shared" si="63"/>
        <v>1.5099390937687751E-2</v>
      </c>
      <c r="U52" s="15">
        <f t="shared" si="64"/>
        <v>5.3357388110872739</v>
      </c>
    </row>
    <row r="53" spans="1:21" ht="15.9" thickBot="1" x14ac:dyDescent="0.65">
      <c r="A53" s="1">
        <v>48</v>
      </c>
      <c r="B53" s="1">
        <v>4100</v>
      </c>
      <c r="C53" s="1">
        <v>12</v>
      </c>
      <c r="D53" s="1">
        <v>1.2</v>
      </c>
      <c r="E53" s="1">
        <v>40</v>
      </c>
      <c r="F53">
        <v>50</v>
      </c>
      <c r="G53" s="1">
        <v>1990</v>
      </c>
      <c r="H53" s="1">
        <v>2000</v>
      </c>
      <c r="I53" s="3">
        <f t="shared" si="52"/>
        <v>1.1594202898550725E-2</v>
      </c>
      <c r="J53" s="3">
        <f t="shared" si="53"/>
        <v>1.4457831325301205E-2</v>
      </c>
      <c r="K53" s="6">
        <f t="shared" si="54"/>
        <v>2.8636284267504804E-3</v>
      </c>
      <c r="L53" s="3">
        <f t="shared" si="55"/>
        <v>0.39211822660098522</v>
      </c>
      <c r="M53" s="3">
        <f t="shared" si="56"/>
        <v>0.39344262295081966</v>
      </c>
      <c r="N53" s="7">
        <f t="shared" si="57"/>
        <v>1.3243963498344447E-3</v>
      </c>
      <c r="O53" s="3">
        <f t="shared" si="58"/>
        <v>0.1391304347826087</v>
      </c>
      <c r="P53" s="3">
        <f t="shared" si="59"/>
        <v>0.17349397590361446</v>
      </c>
      <c r="Q53" s="8">
        <f t="shared" si="60"/>
        <v>4.7054187192118224</v>
      </c>
      <c r="R53" s="8">
        <f t="shared" si="61"/>
        <v>4.721311475409836</v>
      </c>
      <c r="S53" s="9">
        <f t="shared" si="62"/>
        <v>3.4363541121005758E-2</v>
      </c>
      <c r="T53" s="9">
        <f t="shared" si="63"/>
        <v>1.5892756198013558E-2</v>
      </c>
      <c r="U53" s="15">
        <f t="shared" si="64"/>
        <v>5.0693791087080307</v>
      </c>
    </row>
    <row r="54" spans="1:21" ht="15.9" thickBot="1" x14ac:dyDescent="0.65">
      <c r="B54" s="1">
        <v>7500</v>
      </c>
      <c r="C54" s="1">
        <v>14</v>
      </c>
      <c r="D54" s="1">
        <v>1.2</v>
      </c>
      <c r="E54" s="1">
        <v>40</v>
      </c>
      <c r="F54">
        <v>50</v>
      </c>
      <c r="G54" s="1">
        <v>1990</v>
      </c>
      <c r="H54" s="1">
        <v>2000</v>
      </c>
      <c r="I54" s="3">
        <f t="shared" ref="I54:I60" si="65">D54*E54/(B54+E54)</f>
        <v>6.36604774535809E-3</v>
      </c>
      <c r="J54" s="3">
        <f t="shared" ref="J54:J60" si="66">D54*F54/(B54+F54)</f>
        <v>7.9470198675496689E-3</v>
      </c>
      <c r="K54" s="6">
        <f t="shared" ref="K54:K60" si="67">J54-I54</f>
        <v>1.5809721221915788E-3</v>
      </c>
      <c r="L54" s="3">
        <f t="shared" ref="L54:L60" si="68">D54*G54/(B54+G54)</f>
        <v>0.25163329820864067</v>
      </c>
      <c r="M54" s="3">
        <f t="shared" ref="M54:M60" si="69">D54*H54/(B54+H54)</f>
        <v>0.25263157894736843</v>
      </c>
      <c r="N54" s="7">
        <f t="shared" ref="N54:N60" si="70">M54-L54</f>
        <v>9.9828073872776368E-4</v>
      </c>
      <c r="O54" s="3">
        <f t="shared" ref="O54:O60" si="71">I54*C54</f>
        <v>8.9124668435013266E-2</v>
      </c>
      <c r="P54" s="3">
        <f t="shared" ref="P54:P60" si="72">J54*C54</f>
        <v>0.11125827814569536</v>
      </c>
      <c r="Q54" s="8">
        <f t="shared" ref="Q54:Q60" si="73">L54*C54</f>
        <v>3.5228661749209693</v>
      </c>
      <c r="R54" s="8">
        <f t="shared" ref="R54:R60" si="74">C54*M54</f>
        <v>3.5368421052631582</v>
      </c>
      <c r="S54" s="9">
        <f t="shared" ref="S54:S60" si="75">P54-O54</f>
        <v>2.2133609710682095E-2</v>
      </c>
      <c r="T54" s="9">
        <f t="shared" ref="T54:T60" si="76">R54-Q54</f>
        <v>1.3975930342188914E-2</v>
      </c>
      <c r="U54" s="15">
        <f t="shared" ref="U54:U60" si="77">((20*3.3/4096)*10/T54)/2</f>
        <v>5.7646542503718337</v>
      </c>
    </row>
    <row r="55" spans="1:21" ht="15.9" thickBot="1" x14ac:dyDescent="0.65">
      <c r="B55" s="1">
        <v>6800</v>
      </c>
      <c r="C55" s="1">
        <v>14</v>
      </c>
      <c r="D55" s="1">
        <v>1.2</v>
      </c>
      <c r="E55" s="1">
        <v>40</v>
      </c>
      <c r="F55">
        <v>50</v>
      </c>
      <c r="G55" s="1">
        <v>1990</v>
      </c>
      <c r="H55" s="1">
        <v>2000</v>
      </c>
      <c r="I55" s="3">
        <f t="shared" si="65"/>
        <v>7.0175438596491229E-3</v>
      </c>
      <c r="J55" s="3">
        <f t="shared" si="66"/>
        <v>8.7591240875912416E-3</v>
      </c>
      <c r="K55" s="6">
        <f t="shared" si="67"/>
        <v>1.7415802279421187E-3</v>
      </c>
      <c r="L55" s="3">
        <f t="shared" si="68"/>
        <v>0.27167235494880548</v>
      </c>
      <c r="M55" s="3">
        <f t="shared" si="69"/>
        <v>0.27272727272727271</v>
      </c>
      <c r="N55" s="7">
        <f t="shared" si="70"/>
        <v>1.0549177784672237E-3</v>
      </c>
      <c r="O55" s="3">
        <f t="shared" si="71"/>
        <v>9.8245614035087719E-2</v>
      </c>
      <c r="P55" s="3">
        <f t="shared" si="72"/>
        <v>0.12262773722627739</v>
      </c>
      <c r="Q55" s="8">
        <f t="shared" si="73"/>
        <v>3.8034129692832765</v>
      </c>
      <c r="R55" s="8">
        <f t="shared" si="74"/>
        <v>3.8181818181818179</v>
      </c>
      <c r="S55" s="9">
        <f t="shared" si="75"/>
        <v>2.4382123191189667E-2</v>
      </c>
      <c r="T55" s="9">
        <f t="shared" si="76"/>
        <v>1.4768848898541354E-2</v>
      </c>
      <c r="U55" s="15">
        <f t="shared" si="77"/>
        <v>5.4551581374738793</v>
      </c>
    </row>
    <row r="56" spans="1:21" ht="15.9" thickBot="1" x14ac:dyDescent="0.65">
      <c r="B56" s="1">
        <v>6200</v>
      </c>
      <c r="C56" s="1">
        <v>14</v>
      </c>
      <c r="D56" s="1">
        <v>1.2</v>
      </c>
      <c r="E56" s="1">
        <v>40</v>
      </c>
      <c r="F56">
        <v>50</v>
      </c>
      <c r="G56" s="1">
        <v>1990</v>
      </c>
      <c r="H56" s="1">
        <v>2000</v>
      </c>
      <c r="I56" s="3">
        <f t="shared" si="65"/>
        <v>7.6923076923076927E-3</v>
      </c>
      <c r="J56" s="3">
        <f t="shared" si="66"/>
        <v>9.5999999999999992E-3</v>
      </c>
      <c r="K56" s="6">
        <f t="shared" si="67"/>
        <v>1.9076923076923064E-3</v>
      </c>
      <c r="L56" s="3">
        <f t="shared" si="68"/>
        <v>0.29157509157509159</v>
      </c>
      <c r="M56" s="3">
        <f t="shared" si="69"/>
        <v>0.29268292682926828</v>
      </c>
      <c r="N56" s="7">
        <f t="shared" si="70"/>
        <v>1.1078352541766812E-3</v>
      </c>
      <c r="O56" s="3">
        <f t="shared" si="71"/>
        <v>0.1076923076923077</v>
      </c>
      <c r="P56" s="3">
        <f t="shared" si="72"/>
        <v>0.13439999999999999</v>
      </c>
      <c r="Q56" s="8">
        <f t="shared" si="73"/>
        <v>4.0820512820512826</v>
      </c>
      <c r="R56" s="8">
        <f t="shared" si="74"/>
        <v>4.0975609756097562</v>
      </c>
      <c r="S56" s="9">
        <f t="shared" si="75"/>
        <v>2.6707692307692293E-2</v>
      </c>
      <c r="T56" s="9">
        <f t="shared" si="76"/>
        <v>1.5509693558473536E-2</v>
      </c>
      <c r="U56" s="15">
        <f t="shared" si="77"/>
        <v>5.1945840158771865</v>
      </c>
    </row>
    <row r="57" spans="1:21" ht="15.9" thickBot="1" x14ac:dyDescent="0.65">
      <c r="B57" s="1">
        <v>5600</v>
      </c>
      <c r="C57" s="1">
        <v>14</v>
      </c>
      <c r="D57" s="1">
        <v>1.2</v>
      </c>
      <c r="E57" s="1">
        <v>40</v>
      </c>
      <c r="F57">
        <v>50</v>
      </c>
      <c r="G57" s="1">
        <v>1990</v>
      </c>
      <c r="H57" s="1">
        <v>2000</v>
      </c>
      <c r="I57" s="3">
        <f t="shared" si="65"/>
        <v>8.5106382978723406E-3</v>
      </c>
      <c r="J57" s="3">
        <f t="shared" si="66"/>
        <v>1.0619469026548672E-2</v>
      </c>
      <c r="K57" s="6">
        <f t="shared" si="67"/>
        <v>2.1088307286763319E-3</v>
      </c>
      <c r="L57" s="3">
        <f t="shared" si="68"/>
        <v>0.31462450592885377</v>
      </c>
      <c r="M57" s="3">
        <f t="shared" si="69"/>
        <v>0.31578947368421051</v>
      </c>
      <c r="N57" s="7">
        <f t="shared" si="70"/>
        <v>1.1649677553567384E-3</v>
      </c>
      <c r="O57" s="3">
        <f t="shared" si="71"/>
        <v>0.11914893617021277</v>
      </c>
      <c r="P57" s="3">
        <f t="shared" si="72"/>
        <v>0.14867256637168141</v>
      </c>
      <c r="Q57" s="8">
        <f t="shared" si="73"/>
        <v>4.4047430830039529</v>
      </c>
      <c r="R57" s="8">
        <f t="shared" si="74"/>
        <v>4.4210526315789469</v>
      </c>
      <c r="S57" s="9">
        <f t="shared" si="75"/>
        <v>2.9523630201468642E-2</v>
      </c>
      <c r="T57" s="9">
        <f t="shared" si="76"/>
        <v>1.6309548574994004E-2</v>
      </c>
      <c r="U57" s="15">
        <f t="shared" si="77"/>
        <v>4.9398305464766441</v>
      </c>
    </row>
    <row r="58" spans="1:21" ht="15.9" thickBot="1" x14ac:dyDescent="0.65">
      <c r="B58" s="1">
        <v>5100</v>
      </c>
      <c r="C58" s="1">
        <v>14</v>
      </c>
      <c r="D58" s="1">
        <v>1.2</v>
      </c>
      <c r="E58" s="1">
        <v>40</v>
      </c>
      <c r="F58">
        <v>50</v>
      </c>
      <c r="G58" s="1">
        <v>1990</v>
      </c>
      <c r="H58" s="1">
        <v>2000</v>
      </c>
      <c r="I58" s="3">
        <f t="shared" si="65"/>
        <v>9.3385214007782099E-3</v>
      </c>
      <c r="J58" s="3">
        <f t="shared" si="66"/>
        <v>1.1650485436893204E-2</v>
      </c>
      <c r="K58" s="6">
        <f t="shared" si="67"/>
        <v>2.3119640361149944E-3</v>
      </c>
      <c r="L58" s="3">
        <f t="shared" si="68"/>
        <v>0.3368124118476728</v>
      </c>
      <c r="M58" s="3">
        <f t="shared" si="69"/>
        <v>0.3380281690140845</v>
      </c>
      <c r="N58" s="7">
        <f t="shared" si="70"/>
        <v>1.2157571664117017E-3</v>
      </c>
      <c r="O58" s="3">
        <f t="shared" si="71"/>
        <v>0.13073929961089495</v>
      </c>
      <c r="P58" s="3">
        <f t="shared" si="72"/>
        <v>0.16310679611650486</v>
      </c>
      <c r="Q58" s="8">
        <f t="shared" si="73"/>
        <v>4.7153737658674189</v>
      </c>
      <c r="R58" s="8">
        <f t="shared" si="74"/>
        <v>4.732394366197183</v>
      </c>
      <c r="S58" s="9">
        <f t="shared" si="75"/>
        <v>3.2367496505609911E-2</v>
      </c>
      <c r="T58" s="9">
        <f t="shared" si="76"/>
        <v>1.7020600329764157E-2</v>
      </c>
      <c r="U58" s="15">
        <f t="shared" si="77"/>
        <v>4.7334644306941644</v>
      </c>
    </row>
    <row r="59" spans="1:21" ht="15.9" thickBot="1" x14ac:dyDescent="0.65">
      <c r="B59" s="1">
        <v>4700</v>
      </c>
      <c r="C59" s="1">
        <v>14</v>
      </c>
      <c r="D59" s="1">
        <v>1.2</v>
      </c>
      <c r="E59" s="1">
        <v>40</v>
      </c>
      <c r="F59">
        <v>50</v>
      </c>
      <c r="G59" s="1">
        <v>1990</v>
      </c>
      <c r="H59" s="1">
        <v>2000</v>
      </c>
      <c r="I59" s="3">
        <f t="shared" si="65"/>
        <v>1.0126582278481013E-2</v>
      </c>
      <c r="J59" s="3">
        <f t="shared" si="66"/>
        <v>1.2631578947368421E-2</v>
      </c>
      <c r="K59" s="6">
        <f t="shared" si="67"/>
        <v>2.5049966688874079E-3</v>
      </c>
      <c r="L59" s="3">
        <f t="shared" si="68"/>
        <v>0.35695067264573993</v>
      </c>
      <c r="M59" s="3">
        <f t="shared" si="69"/>
        <v>0.35820895522388058</v>
      </c>
      <c r="N59" s="7">
        <f t="shared" si="70"/>
        <v>1.2582825781406459E-3</v>
      </c>
      <c r="O59" s="3">
        <f t="shared" si="71"/>
        <v>0.14177215189873418</v>
      </c>
      <c r="P59" s="3">
        <f t="shared" si="72"/>
        <v>0.17684210526315788</v>
      </c>
      <c r="Q59" s="8">
        <f t="shared" si="73"/>
        <v>4.9973094170403591</v>
      </c>
      <c r="R59" s="8">
        <f t="shared" si="74"/>
        <v>5.0149253731343277</v>
      </c>
      <c r="S59" s="9">
        <f t="shared" si="75"/>
        <v>3.50699533644237E-2</v>
      </c>
      <c r="T59" s="9">
        <f t="shared" si="76"/>
        <v>1.7615956093968599E-2</v>
      </c>
      <c r="U59" s="15">
        <f t="shared" si="77"/>
        <v>4.5734904095034929</v>
      </c>
    </row>
    <row r="60" spans="1:21" ht="15.9" thickBot="1" x14ac:dyDescent="0.65">
      <c r="B60" s="1">
        <v>4100</v>
      </c>
      <c r="C60" s="1">
        <v>14</v>
      </c>
      <c r="D60" s="1">
        <v>1.2</v>
      </c>
      <c r="E60" s="1">
        <v>40</v>
      </c>
      <c r="F60">
        <v>50</v>
      </c>
      <c r="G60" s="1">
        <v>1990</v>
      </c>
      <c r="H60" s="1">
        <v>2000</v>
      </c>
      <c r="I60" s="3">
        <f t="shared" si="65"/>
        <v>1.1594202898550725E-2</v>
      </c>
      <c r="J60" s="3">
        <f t="shared" si="66"/>
        <v>1.4457831325301205E-2</v>
      </c>
      <c r="K60" s="6">
        <f t="shared" si="67"/>
        <v>2.8636284267504804E-3</v>
      </c>
      <c r="L60" s="3">
        <f t="shared" si="68"/>
        <v>0.39211822660098522</v>
      </c>
      <c r="M60" s="3">
        <f t="shared" si="69"/>
        <v>0.39344262295081966</v>
      </c>
      <c r="N60" s="7">
        <f t="shared" si="70"/>
        <v>1.3243963498344447E-3</v>
      </c>
      <c r="O60" s="3">
        <f t="shared" si="71"/>
        <v>0.16231884057971013</v>
      </c>
      <c r="P60" s="3">
        <f t="shared" si="72"/>
        <v>0.20240963855421687</v>
      </c>
      <c r="Q60" s="8">
        <f t="shared" si="73"/>
        <v>5.4896551724137934</v>
      </c>
      <c r="R60" s="8">
        <f t="shared" si="74"/>
        <v>5.5081967213114753</v>
      </c>
      <c r="S60" s="9">
        <f t="shared" si="75"/>
        <v>4.0090797974506737E-2</v>
      </c>
      <c r="T60" s="9">
        <f t="shared" si="76"/>
        <v>1.8541548897681892E-2</v>
      </c>
      <c r="U60" s="15">
        <f t="shared" si="77"/>
        <v>4.3451820931784511</v>
      </c>
    </row>
    <row r="61" spans="1:21" ht="15.9" thickBot="1" x14ac:dyDescent="0.65">
      <c r="B61" s="1">
        <v>3800</v>
      </c>
      <c r="C61" s="1">
        <v>12</v>
      </c>
      <c r="D61" s="1">
        <v>1.2</v>
      </c>
      <c r="E61" s="1">
        <v>40</v>
      </c>
      <c r="F61">
        <v>50</v>
      </c>
      <c r="G61" s="1">
        <v>1990</v>
      </c>
      <c r="H61" s="1">
        <v>2000</v>
      </c>
      <c r="I61" s="3">
        <f t="shared" ref="I61:I73" si="78">D61*E61/(B61+E61)</f>
        <v>1.2500000000000001E-2</v>
      </c>
      <c r="J61" s="3">
        <f t="shared" ref="J61:J73" si="79">D61*F61/(B61+F61)</f>
        <v>1.5584415584415584E-2</v>
      </c>
      <c r="K61" s="6">
        <f t="shared" ref="K61:K73" si="80">J61-I61</f>
        <v>3.0844155844155837E-3</v>
      </c>
      <c r="L61" s="3">
        <f t="shared" ref="L61:L73" si="81">D61*G61/(B61+G61)</f>
        <v>0.41243523316062175</v>
      </c>
      <c r="M61" s="3">
        <f t="shared" ref="M61:M73" si="82">D61*H61/(B61+H61)</f>
        <v>0.41379310344827586</v>
      </c>
      <c r="N61" s="7">
        <f t="shared" ref="N61:N73" si="83">M61-L61</f>
        <v>1.357870287654106E-3</v>
      </c>
      <c r="O61" s="3">
        <f t="shared" ref="O61:O73" si="84">I61*C61</f>
        <v>0.15000000000000002</v>
      </c>
      <c r="P61" s="3">
        <f t="shared" ref="P61:P73" si="85">J61*C61</f>
        <v>0.18701298701298702</v>
      </c>
      <c r="Q61" s="8">
        <f t="shared" ref="Q61:Q73" si="86">L61*C61</f>
        <v>4.9492227979274608</v>
      </c>
      <c r="R61" s="8">
        <f t="shared" ref="R61:R73" si="87">C61*M61</f>
        <v>4.9655172413793105</v>
      </c>
      <c r="S61" s="9">
        <f t="shared" ref="S61:S73" si="88">P61-O61</f>
        <v>3.7012987012986998E-2</v>
      </c>
      <c r="T61" s="9">
        <f t="shared" ref="T61:T73" si="89">R61-Q61</f>
        <v>1.6294443451849716E-2</v>
      </c>
      <c r="U61" s="15">
        <f t="shared" ref="U61:U73" si="90">((20*3.3/4096)*10/T61)/2</f>
        <v>4.9444098221626742</v>
      </c>
    </row>
    <row r="62" spans="1:21" ht="15.9" thickBot="1" x14ac:dyDescent="0.65">
      <c r="B62" s="1">
        <v>3900</v>
      </c>
      <c r="C62" s="1">
        <v>12</v>
      </c>
      <c r="D62" s="1">
        <v>1.2</v>
      </c>
      <c r="E62" s="1">
        <v>40</v>
      </c>
      <c r="F62">
        <v>50</v>
      </c>
      <c r="G62" s="1">
        <v>1990</v>
      </c>
      <c r="H62" s="1">
        <v>2000</v>
      </c>
      <c r="I62" s="3">
        <f t="shared" si="78"/>
        <v>1.2182741116751269E-2</v>
      </c>
      <c r="J62" s="3">
        <f t="shared" si="79"/>
        <v>1.5189873417721518E-2</v>
      </c>
      <c r="K62" s="6">
        <f t="shared" si="80"/>
        <v>3.0071323009702496E-3</v>
      </c>
      <c r="L62" s="3">
        <f t="shared" si="81"/>
        <v>0.40543293718166384</v>
      </c>
      <c r="M62" s="3">
        <f t="shared" si="82"/>
        <v>0.40677966101694918</v>
      </c>
      <c r="N62" s="7">
        <f t="shared" si="83"/>
        <v>1.346723835285335E-3</v>
      </c>
      <c r="O62" s="3">
        <f t="shared" si="84"/>
        <v>0.14619289340101521</v>
      </c>
      <c r="P62" s="3">
        <f t="shared" si="85"/>
        <v>0.18227848101265823</v>
      </c>
      <c r="Q62" s="8">
        <f t="shared" si="86"/>
        <v>4.8651952461799661</v>
      </c>
      <c r="R62" s="8">
        <f t="shared" si="87"/>
        <v>4.8813559322033901</v>
      </c>
      <c r="S62" s="9">
        <f t="shared" si="88"/>
        <v>3.6085587611643016E-2</v>
      </c>
      <c r="T62" s="9">
        <f t="shared" si="89"/>
        <v>1.616068602342402E-2</v>
      </c>
      <c r="U62" s="15">
        <f t="shared" si="90"/>
        <v>4.9853333041198526</v>
      </c>
    </row>
    <row r="63" spans="1:21" ht="15.9" thickBot="1" x14ac:dyDescent="0.65">
      <c r="B63" s="1">
        <v>4000</v>
      </c>
      <c r="C63" s="1">
        <v>12</v>
      </c>
      <c r="D63" s="1">
        <v>1.2</v>
      </c>
      <c r="E63" s="1">
        <v>40</v>
      </c>
      <c r="F63">
        <v>50</v>
      </c>
      <c r="G63" s="1">
        <v>1990</v>
      </c>
      <c r="H63" s="1">
        <v>2000</v>
      </c>
      <c r="I63" s="3">
        <f t="shared" si="78"/>
        <v>1.1881188118811881E-2</v>
      </c>
      <c r="J63" s="3">
        <f t="shared" si="79"/>
        <v>1.4814814814814815E-2</v>
      </c>
      <c r="K63" s="6">
        <f t="shared" si="80"/>
        <v>2.933626696002934E-3</v>
      </c>
      <c r="L63" s="3">
        <f t="shared" si="81"/>
        <v>0.39866444073455759</v>
      </c>
      <c r="M63" s="3">
        <f t="shared" si="82"/>
        <v>0.4</v>
      </c>
      <c r="N63" s="7">
        <f t="shared" si="83"/>
        <v>1.335559265442432E-3</v>
      </c>
      <c r="O63" s="3">
        <f t="shared" si="84"/>
        <v>0.14257425742574259</v>
      </c>
      <c r="P63" s="3">
        <f t="shared" si="85"/>
        <v>0.17777777777777778</v>
      </c>
      <c r="Q63" s="8">
        <f t="shared" si="86"/>
        <v>4.7839732888146909</v>
      </c>
      <c r="R63" s="8">
        <f t="shared" si="87"/>
        <v>4.8000000000000007</v>
      </c>
      <c r="S63" s="9">
        <f t="shared" si="88"/>
        <v>3.5203520352035195E-2</v>
      </c>
      <c r="T63" s="9">
        <f t="shared" si="89"/>
        <v>1.602671118530985E-2</v>
      </c>
      <c r="U63" s="15">
        <f t="shared" si="90"/>
        <v>5.0270080566403106</v>
      </c>
    </row>
    <row r="64" spans="1:21" ht="15.9" thickBot="1" x14ac:dyDescent="0.65">
      <c r="B64" s="1">
        <v>4100</v>
      </c>
      <c r="C64" s="1">
        <v>12</v>
      </c>
      <c r="D64" s="1">
        <v>1.2</v>
      </c>
      <c r="E64" s="1">
        <v>40</v>
      </c>
      <c r="F64">
        <v>50</v>
      </c>
      <c r="G64" s="1">
        <v>1990</v>
      </c>
      <c r="H64" s="1">
        <v>2000</v>
      </c>
      <c r="I64" s="3">
        <f t="shared" si="78"/>
        <v>1.1594202898550725E-2</v>
      </c>
      <c r="J64" s="3">
        <f t="shared" si="79"/>
        <v>1.4457831325301205E-2</v>
      </c>
      <c r="K64" s="6">
        <f t="shared" si="80"/>
        <v>2.8636284267504804E-3</v>
      </c>
      <c r="L64" s="3">
        <f t="shared" si="81"/>
        <v>0.39211822660098522</v>
      </c>
      <c r="M64" s="3">
        <f t="shared" si="82"/>
        <v>0.39344262295081966</v>
      </c>
      <c r="N64" s="7">
        <f t="shared" si="83"/>
        <v>1.3243963498344447E-3</v>
      </c>
      <c r="O64" s="3">
        <f t="shared" si="84"/>
        <v>0.1391304347826087</v>
      </c>
      <c r="P64" s="3">
        <f t="shared" si="85"/>
        <v>0.17349397590361446</v>
      </c>
      <c r="Q64" s="8">
        <f t="shared" si="86"/>
        <v>4.7054187192118224</v>
      </c>
      <c r="R64" s="8">
        <f t="shared" si="87"/>
        <v>4.721311475409836</v>
      </c>
      <c r="S64" s="9">
        <f t="shared" si="88"/>
        <v>3.4363541121005758E-2</v>
      </c>
      <c r="T64" s="9">
        <f t="shared" si="89"/>
        <v>1.5892756198013558E-2</v>
      </c>
      <c r="U64" s="15">
        <f t="shared" si="90"/>
        <v>5.0693791087080307</v>
      </c>
    </row>
    <row r="65" spans="2:21" ht="15.9" thickBot="1" x14ac:dyDescent="0.65">
      <c r="B65" s="1">
        <v>4200</v>
      </c>
      <c r="C65" s="1">
        <v>12</v>
      </c>
      <c r="D65" s="1">
        <v>1.2</v>
      </c>
      <c r="E65" s="1">
        <v>40</v>
      </c>
      <c r="F65">
        <v>50</v>
      </c>
      <c r="G65" s="1">
        <v>1990</v>
      </c>
      <c r="H65" s="1">
        <v>2000</v>
      </c>
      <c r="I65" s="3">
        <f t="shared" si="78"/>
        <v>1.1320754716981131E-2</v>
      </c>
      <c r="J65" s="3">
        <f t="shared" si="79"/>
        <v>1.411764705882353E-2</v>
      </c>
      <c r="K65" s="6">
        <f t="shared" si="80"/>
        <v>2.7968923418423986E-3</v>
      </c>
      <c r="L65" s="3">
        <f t="shared" si="81"/>
        <v>0.38578352180936998</v>
      </c>
      <c r="M65" s="3">
        <f t="shared" si="82"/>
        <v>0.38709677419354838</v>
      </c>
      <c r="N65" s="7">
        <f t="shared" si="83"/>
        <v>1.3132523841783983E-3</v>
      </c>
      <c r="O65" s="3">
        <f t="shared" si="84"/>
        <v>0.13584905660377358</v>
      </c>
      <c r="P65" s="3">
        <f t="shared" si="85"/>
        <v>0.16941176470588237</v>
      </c>
      <c r="Q65" s="8">
        <f t="shared" si="86"/>
        <v>4.62940226171244</v>
      </c>
      <c r="R65" s="8">
        <f t="shared" si="87"/>
        <v>4.6451612903225801</v>
      </c>
      <c r="S65" s="9">
        <f t="shared" si="88"/>
        <v>3.356270810210879E-2</v>
      </c>
      <c r="T65" s="9">
        <f t="shared" si="89"/>
        <v>1.5759028610140113E-2</v>
      </c>
      <c r="U65" s="15">
        <f t="shared" si="90"/>
        <v>5.112396724640738</v>
      </c>
    </row>
    <row r="66" spans="2:21" ht="15.9" thickBot="1" x14ac:dyDescent="0.65">
      <c r="B66" s="1">
        <v>4300</v>
      </c>
      <c r="C66" s="1">
        <v>12</v>
      </c>
      <c r="D66" s="1">
        <v>1.2</v>
      </c>
      <c r="E66" s="1">
        <v>40</v>
      </c>
      <c r="F66">
        <v>50</v>
      </c>
      <c r="G66" s="1">
        <v>1990</v>
      </c>
      <c r="H66" s="1">
        <v>2000</v>
      </c>
      <c r="I66" s="3">
        <f t="shared" si="78"/>
        <v>1.1059907834101382E-2</v>
      </c>
      <c r="J66" s="3">
        <f t="shared" si="79"/>
        <v>1.3793103448275862E-2</v>
      </c>
      <c r="K66" s="6">
        <f t="shared" si="80"/>
        <v>2.7331956141744794E-3</v>
      </c>
      <c r="L66" s="3">
        <f t="shared" si="81"/>
        <v>0.37965023847376789</v>
      </c>
      <c r="M66" s="3">
        <f t="shared" si="82"/>
        <v>0.38095238095238093</v>
      </c>
      <c r="N66" s="7">
        <f t="shared" si="83"/>
        <v>1.3021424786130442E-3</v>
      </c>
      <c r="O66" s="3">
        <f t="shared" si="84"/>
        <v>0.1327188940092166</v>
      </c>
      <c r="P66" s="3">
        <f t="shared" si="85"/>
        <v>0.16551724137931034</v>
      </c>
      <c r="Q66" s="8">
        <f t="shared" si="86"/>
        <v>4.5558028616852146</v>
      </c>
      <c r="R66" s="8">
        <f t="shared" si="87"/>
        <v>4.5714285714285712</v>
      </c>
      <c r="S66" s="9">
        <f t="shared" si="88"/>
        <v>3.2798347370093739E-2</v>
      </c>
      <c r="T66" s="9">
        <f t="shared" si="89"/>
        <v>1.5625709743356531E-2</v>
      </c>
      <c r="U66" s="15">
        <f t="shared" si="90"/>
        <v>5.1560157953307586</v>
      </c>
    </row>
    <row r="67" spans="2:21" ht="15.9" thickBot="1" x14ac:dyDescent="0.65">
      <c r="B67" s="1">
        <v>4400</v>
      </c>
      <c r="C67" s="1">
        <v>12</v>
      </c>
      <c r="D67" s="1">
        <v>1.2</v>
      </c>
      <c r="E67" s="1">
        <v>40</v>
      </c>
      <c r="F67">
        <v>50</v>
      </c>
      <c r="G67" s="1">
        <v>1990</v>
      </c>
      <c r="H67" s="1">
        <v>2000</v>
      </c>
      <c r="I67" s="3">
        <f t="shared" si="78"/>
        <v>1.0810810810810811E-2</v>
      </c>
      <c r="J67" s="3">
        <f t="shared" si="79"/>
        <v>1.3483146067415731E-2</v>
      </c>
      <c r="K67" s="6">
        <f t="shared" si="80"/>
        <v>2.6723352566049192E-3</v>
      </c>
      <c r="L67" s="3">
        <f t="shared" si="81"/>
        <v>0.37370892018779345</v>
      </c>
      <c r="M67" s="3">
        <f t="shared" si="82"/>
        <v>0.375</v>
      </c>
      <c r="N67" s="7">
        <f t="shared" si="83"/>
        <v>1.2910798122065525E-3</v>
      </c>
      <c r="O67" s="3">
        <f t="shared" si="84"/>
        <v>0.12972972972972974</v>
      </c>
      <c r="P67" s="3">
        <f t="shared" si="85"/>
        <v>0.16179775280898878</v>
      </c>
      <c r="Q67" s="8">
        <f t="shared" si="86"/>
        <v>4.4845070422535214</v>
      </c>
      <c r="R67" s="8">
        <f t="shared" si="87"/>
        <v>4.5</v>
      </c>
      <c r="S67" s="9">
        <f t="shared" si="88"/>
        <v>3.2068023079259045E-2</v>
      </c>
      <c r="T67" s="9">
        <f t="shared" si="89"/>
        <v>1.5492957746478631E-2</v>
      </c>
      <c r="U67" s="15">
        <f t="shared" si="90"/>
        <v>5.2001953125000817</v>
      </c>
    </row>
    <row r="68" spans="2:21" ht="15.9" thickBot="1" x14ac:dyDescent="0.65">
      <c r="B68" s="1">
        <v>4500</v>
      </c>
      <c r="C68" s="1">
        <v>12</v>
      </c>
      <c r="D68" s="1">
        <v>1.2</v>
      </c>
      <c r="E68" s="1">
        <v>40</v>
      </c>
      <c r="F68">
        <v>50</v>
      </c>
      <c r="G68" s="1">
        <v>1990</v>
      </c>
      <c r="H68" s="1">
        <v>2000</v>
      </c>
      <c r="I68" s="3">
        <f t="shared" si="78"/>
        <v>1.0572687224669603E-2</v>
      </c>
      <c r="J68" s="3">
        <f t="shared" si="79"/>
        <v>1.3186813186813187E-2</v>
      </c>
      <c r="K68" s="6">
        <f t="shared" si="80"/>
        <v>2.6141259621435837E-3</v>
      </c>
      <c r="L68" s="3">
        <f t="shared" si="81"/>
        <v>0.36795069337442221</v>
      </c>
      <c r="M68" s="3">
        <f t="shared" si="82"/>
        <v>0.36923076923076925</v>
      </c>
      <c r="N68" s="7">
        <f t="shared" si="83"/>
        <v>1.2800758563470405E-3</v>
      </c>
      <c r="O68" s="3">
        <f t="shared" si="84"/>
        <v>0.12687224669603525</v>
      </c>
      <c r="P68" s="3">
        <f t="shared" si="85"/>
        <v>0.15824175824175823</v>
      </c>
      <c r="Q68" s="8">
        <f t="shared" si="86"/>
        <v>4.4154083204930661</v>
      </c>
      <c r="R68" s="8">
        <f t="shared" si="87"/>
        <v>4.430769230769231</v>
      </c>
      <c r="S68" s="9">
        <f t="shared" si="88"/>
        <v>3.1369511545722983E-2</v>
      </c>
      <c r="T68" s="9">
        <f t="shared" si="89"/>
        <v>1.536091027616493E-2</v>
      </c>
      <c r="U68" s="15">
        <f t="shared" si="90"/>
        <v>5.244897913049626</v>
      </c>
    </row>
    <row r="69" spans="2:21" ht="15.9" thickBot="1" x14ac:dyDescent="0.65">
      <c r="B69" s="1">
        <v>4600</v>
      </c>
      <c r="C69" s="1">
        <v>12</v>
      </c>
      <c r="D69" s="1">
        <v>1.2</v>
      </c>
      <c r="E69" s="1">
        <v>40</v>
      </c>
      <c r="F69">
        <v>50</v>
      </c>
      <c r="G69" s="1">
        <v>1990</v>
      </c>
      <c r="H69" s="1">
        <v>2000</v>
      </c>
      <c r="I69" s="3">
        <f t="shared" si="78"/>
        <v>1.0344827586206896E-2</v>
      </c>
      <c r="J69" s="3">
        <f t="shared" si="79"/>
        <v>1.2903225806451613E-2</v>
      </c>
      <c r="K69" s="6">
        <f t="shared" si="80"/>
        <v>2.5583982202447165E-3</v>
      </c>
      <c r="L69" s="3">
        <f t="shared" si="81"/>
        <v>0.36236722306525038</v>
      </c>
      <c r="M69" s="3">
        <f t="shared" si="82"/>
        <v>0.36363636363636365</v>
      </c>
      <c r="N69" s="7">
        <f t="shared" si="83"/>
        <v>1.2691405711132697E-3</v>
      </c>
      <c r="O69" s="3">
        <f t="shared" si="84"/>
        <v>0.12413793103448276</v>
      </c>
      <c r="P69" s="3">
        <f t="shared" si="85"/>
        <v>0.15483870967741936</v>
      </c>
      <c r="Q69" s="8">
        <f t="shared" si="86"/>
        <v>4.3484066767830045</v>
      </c>
      <c r="R69" s="8">
        <f t="shared" si="87"/>
        <v>4.3636363636363633</v>
      </c>
      <c r="S69" s="9">
        <f t="shared" si="88"/>
        <v>3.0700778642936605E-2</v>
      </c>
      <c r="T69" s="9">
        <f t="shared" si="89"/>
        <v>1.5229686853358793E-2</v>
      </c>
      <c r="U69" s="15">
        <f t="shared" si="90"/>
        <v>5.290089482846569</v>
      </c>
    </row>
    <row r="70" spans="2:21" ht="15.9" thickBot="1" x14ac:dyDescent="0.65">
      <c r="B70" s="1">
        <v>4700</v>
      </c>
      <c r="C70" s="1">
        <v>12</v>
      </c>
      <c r="D70" s="1">
        <v>1.2</v>
      </c>
      <c r="E70" s="1">
        <v>40</v>
      </c>
      <c r="F70">
        <v>50</v>
      </c>
      <c r="G70" s="1">
        <v>1990</v>
      </c>
      <c r="H70" s="1">
        <v>2000</v>
      </c>
      <c r="I70" s="3">
        <f t="shared" si="78"/>
        <v>1.0126582278481013E-2</v>
      </c>
      <c r="J70" s="3">
        <f t="shared" si="79"/>
        <v>1.2631578947368421E-2</v>
      </c>
      <c r="K70" s="6">
        <f t="shared" si="80"/>
        <v>2.5049966688874079E-3</v>
      </c>
      <c r="L70" s="3">
        <f t="shared" si="81"/>
        <v>0.35695067264573993</v>
      </c>
      <c r="M70" s="3">
        <f t="shared" si="82"/>
        <v>0.35820895522388058</v>
      </c>
      <c r="N70" s="7">
        <f t="shared" si="83"/>
        <v>1.2582825781406459E-3</v>
      </c>
      <c r="O70" s="3">
        <f t="shared" si="84"/>
        <v>0.12151898734177216</v>
      </c>
      <c r="P70" s="3">
        <f t="shared" si="85"/>
        <v>0.15157894736842104</v>
      </c>
      <c r="Q70" s="8">
        <f t="shared" si="86"/>
        <v>4.2834080717488794</v>
      </c>
      <c r="R70" s="8">
        <f t="shared" si="87"/>
        <v>4.2985074626865671</v>
      </c>
      <c r="S70" s="9">
        <f t="shared" si="88"/>
        <v>3.0059960026648874E-2</v>
      </c>
      <c r="T70" s="9">
        <f t="shared" si="89"/>
        <v>1.5099390937687751E-2</v>
      </c>
      <c r="U70" s="15">
        <f t="shared" si="90"/>
        <v>5.3357388110872739</v>
      </c>
    </row>
    <row r="71" spans="2:21" ht="15.9" thickBot="1" x14ac:dyDescent="0.65">
      <c r="B71" s="1">
        <v>4800</v>
      </c>
      <c r="C71" s="1">
        <v>12</v>
      </c>
      <c r="D71" s="1">
        <v>1.2</v>
      </c>
      <c r="E71" s="1">
        <v>40</v>
      </c>
      <c r="F71">
        <v>50</v>
      </c>
      <c r="G71" s="1">
        <v>1990</v>
      </c>
      <c r="H71" s="1">
        <v>2000</v>
      </c>
      <c r="I71" s="3">
        <f t="shared" si="78"/>
        <v>9.9173553719008271E-3</v>
      </c>
      <c r="J71" s="3">
        <f t="shared" si="79"/>
        <v>1.2371134020618556E-2</v>
      </c>
      <c r="K71" s="6">
        <f t="shared" si="80"/>
        <v>2.453778648717729E-3</v>
      </c>
      <c r="L71" s="3">
        <f t="shared" si="81"/>
        <v>0.35169366715758471</v>
      </c>
      <c r="M71" s="3">
        <f t="shared" si="82"/>
        <v>0.35294117647058826</v>
      </c>
      <c r="N71" s="7">
        <f t="shared" si="83"/>
        <v>1.2475093130035475E-3</v>
      </c>
      <c r="O71" s="3">
        <f t="shared" si="84"/>
        <v>0.11900826446280993</v>
      </c>
      <c r="P71" s="3">
        <f t="shared" si="85"/>
        <v>0.14845360824742268</v>
      </c>
      <c r="Q71" s="8">
        <f t="shared" si="86"/>
        <v>4.2203240058910163</v>
      </c>
      <c r="R71" s="8">
        <f t="shared" si="87"/>
        <v>4.2352941176470589</v>
      </c>
      <c r="S71" s="9">
        <f t="shared" si="88"/>
        <v>2.9445343784612749E-2</v>
      </c>
      <c r="T71" s="9">
        <f t="shared" si="89"/>
        <v>1.497011175604257E-2</v>
      </c>
      <c r="U71" s="15">
        <f t="shared" si="90"/>
        <v>5.3818172878689428</v>
      </c>
    </row>
    <row r="72" spans="2:21" ht="15.9" thickBot="1" x14ac:dyDescent="0.65">
      <c r="B72" s="1">
        <v>4900</v>
      </c>
      <c r="C72" s="1">
        <v>12</v>
      </c>
      <c r="D72" s="1">
        <v>1.2</v>
      </c>
      <c r="E72" s="1">
        <v>40</v>
      </c>
      <c r="F72">
        <v>50</v>
      </c>
      <c r="G72" s="1">
        <v>1990</v>
      </c>
      <c r="H72" s="1">
        <v>2000</v>
      </c>
      <c r="I72" s="3">
        <f t="shared" si="78"/>
        <v>9.7165991902834013E-3</v>
      </c>
      <c r="J72" s="3">
        <f t="shared" si="79"/>
        <v>1.2121212121212121E-2</v>
      </c>
      <c r="K72" s="6">
        <f t="shared" si="80"/>
        <v>2.4046129309287199E-3</v>
      </c>
      <c r="L72" s="3">
        <f t="shared" si="81"/>
        <v>0.34658925979680699</v>
      </c>
      <c r="M72" s="3">
        <f t="shared" si="82"/>
        <v>0.34782608695652173</v>
      </c>
      <c r="N72" s="7">
        <f t="shared" si="83"/>
        <v>1.2368271597147373E-3</v>
      </c>
      <c r="O72" s="3">
        <f t="shared" si="84"/>
        <v>0.11659919028340082</v>
      </c>
      <c r="P72" s="3">
        <f t="shared" si="85"/>
        <v>0.14545454545454545</v>
      </c>
      <c r="Q72" s="8">
        <f t="shared" si="86"/>
        <v>4.1590711175616839</v>
      </c>
      <c r="R72" s="8">
        <f t="shared" si="87"/>
        <v>4.1739130434782608</v>
      </c>
      <c r="S72" s="9">
        <f t="shared" si="88"/>
        <v>2.8855355171144625E-2</v>
      </c>
      <c r="T72" s="9">
        <f t="shared" si="89"/>
        <v>1.4841925916576848E-2</v>
      </c>
      <c r="U72" s="15">
        <f t="shared" si="90"/>
        <v>5.4282986387916088</v>
      </c>
    </row>
    <row r="73" spans="2:21" ht="15.9" thickBot="1" x14ac:dyDescent="0.65">
      <c r="B73" s="1">
        <v>5000</v>
      </c>
      <c r="C73" s="1">
        <v>12</v>
      </c>
      <c r="D73" s="1">
        <v>1.2</v>
      </c>
      <c r="E73" s="1">
        <v>40</v>
      </c>
      <c r="F73">
        <v>50</v>
      </c>
      <c r="G73" s="1">
        <v>1990</v>
      </c>
      <c r="H73" s="1">
        <v>2000</v>
      </c>
      <c r="I73" s="3">
        <f t="shared" si="78"/>
        <v>9.5238095238095247E-3</v>
      </c>
      <c r="J73" s="3">
        <f t="shared" si="79"/>
        <v>1.1881188118811881E-2</v>
      </c>
      <c r="K73" s="6">
        <f t="shared" si="80"/>
        <v>2.3573785950023567E-3</v>
      </c>
      <c r="L73" s="3">
        <f t="shared" si="81"/>
        <v>0.34163090128755363</v>
      </c>
      <c r="M73" s="3">
        <f t="shared" si="82"/>
        <v>0.34285714285714286</v>
      </c>
      <c r="N73" s="7">
        <f t="shared" si="83"/>
        <v>1.2262415695892259E-3</v>
      </c>
      <c r="O73" s="3">
        <f t="shared" si="84"/>
        <v>0.1142857142857143</v>
      </c>
      <c r="P73" s="3">
        <f t="shared" si="85"/>
        <v>0.14257425742574259</v>
      </c>
      <c r="Q73" s="8">
        <f t="shared" si="86"/>
        <v>4.0995708154506438</v>
      </c>
      <c r="R73" s="8">
        <f t="shared" si="87"/>
        <v>4.1142857142857139</v>
      </c>
      <c r="S73" s="9">
        <f t="shared" si="88"/>
        <v>2.8288543140028294E-2</v>
      </c>
      <c r="T73" s="9">
        <f t="shared" si="89"/>
        <v>1.4714898835070045E-2</v>
      </c>
      <c r="U73" s="15">
        <f t="shared" si="90"/>
        <v>5.4751586914064223</v>
      </c>
    </row>
    <row r="74" spans="2:21" ht="15.9" thickBot="1" x14ac:dyDescent="0.65">
      <c r="B74" s="1">
        <v>3800</v>
      </c>
      <c r="C74" s="1">
        <v>10</v>
      </c>
      <c r="D74" s="1">
        <v>1.2</v>
      </c>
      <c r="E74" s="1">
        <v>40</v>
      </c>
      <c r="F74">
        <v>50</v>
      </c>
      <c r="G74" s="1">
        <v>1990</v>
      </c>
      <c r="H74" s="1">
        <v>2000</v>
      </c>
      <c r="I74" s="3">
        <f t="shared" ref="I74:I86" si="91">D74*E74/(B74+E74)</f>
        <v>1.2500000000000001E-2</v>
      </c>
      <c r="J74" s="3">
        <f t="shared" ref="J74:J86" si="92">D74*F74/(B74+F74)</f>
        <v>1.5584415584415584E-2</v>
      </c>
      <c r="K74" s="6">
        <f t="shared" ref="K74:K86" si="93">J74-I74</f>
        <v>3.0844155844155837E-3</v>
      </c>
      <c r="L74" s="3">
        <f t="shared" ref="L74:L86" si="94">D74*G74/(B74+G74)</f>
        <v>0.41243523316062175</v>
      </c>
      <c r="M74" s="3">
        <f t="shared" ref="M74:M86" si="95">D74*H74/(B74+H74)</f>
        <v>0.41379310344827586</v>
      </c>
      <c r="N74" s="7">
        <f t="shared" ref="N74:N86" si="96">M74-L74</f>
        <v>1.357870287654106E-3</v>
      </c>
      <c r="O74" s="3">
        <f t="shared" ref="O74:O86" si="97">I74*C74</f>
        <v>0.125</v>
      </c>
      <c r="P74" s="3">
        <f t="shared" ref="P74:P86" si="98">J74*C74</f>
        <v>0.15584415584415584</v>
      </c>
      <c r="Q74" s="8">
        <f t="shared" ref="Q74:Q86" si="99">L74*C74</f>
        <v>4.1243523316062172</v>
      </c>
      <c r="R74" s="8">
        <f t="shared" ref="R74:R86" si="100">C74*M74</f>
        <v>4.1379310344827589</v>
      </c>
      <c r="S74" s="9">
        <f t="shared" ref="S74:S86" si="101">P74-O74</f>
        <v>3.0844155844155841E-2</v>
      </c>
      <c r="T74" s="9">
        <f t="shared" ref="T74:T86" si="102">R74-Q74</f>
        <v>1.3578702876541726E-2</v>
      </c>
      <c r="U74" s="15">
        <f t="shared" ref="U74:U86" si="103">((20*3.3/4096)*10/T74)/2</f>
        <v>5.9332917865950794</v>
      </c>
    </row>
    <row r="75" spans="2:21" ht="15.9" thickBot="1" x14ac:dyDescent="0.65">
      <c r="B75" s="1">
        <v>3900</v>
      </c>
      <c r="C75" s="1">
        <v>10</v>
      </c>
      <c r="D75" s="1">
        <v>1.2</v>
      </c>
      <c r="E75" s="1">
        <v>40</v>
      </c>
      <c r="F75">
        <v>50</v>
      </c>
      <c r="G75" s="1">
        <v>1990</v>
      </c>
      <c r="H75" s="1">
        <v>2000</v>
      </c>
      <c r="I75" s="3">
        <f t="shared" si="91"/>
        <v>1.2182741116751269E-2</v>
      </c>
      <c r="J75" s="3">
        <f t="shared" si="92"/>
        <v>1.5189873417721518E-2</v>
      </c>
      <c r="K75" s="6">
        <f t="shared" si="93"/>
        <v>3.0071323009702496E-3</v>
      </c>
      <c r="L75" s="3">
        <f t="shared" si="94"/>
        <v>0.40543293718166384</v>
      </c>
      <c r="M75" s="3">
        <f t="shared" si="95"/>
        <v>0.40677966101694918</v>
      </c>
      <c r="N75" s="7">
        <f t="shared" si="96"/>
        <v>1.346723835285335E-3</v>
      </c>
      <c r="O75" s="3">
        <f t="shared" si="97"/>
        <v>0.12182741116751269</v>
      </c>
      <c r="P75" s="3">
        <f t="shared" si="98"/>
        <v>0.15189873417721519</v>
      </c>
      <c r="Q75" s="8">
        <f t="shared" si="99"/>
        <v>4.0543293718166389</v>
      </c>
      <c r="R75" s="8">
        <f t="shared" si="100"/>
        <v>4.0677966101694913</v>
      </c>
      <c r="S75" s="9">
        <f t="shared" si="101"/>
        <v>3.00713230097025E-2</v>
      </c>
      <c r="T75" s="9">
        <f t="shared" si="102"/>
        <v>1.3467238352852462E-2</v>
      </c>
      <c r="U75" s="15">
        <f t="shared" si="103"/>
        <v>5.9823999649442179</v>
      </c>
    </row>
    <row r="76" spans="2:21" ht="15.9" thickBot="1" x14ac:dyDescent="0.65">
      <c r="B76" s="1">
        <v>4000</v>
      </c>
      <c r="C76" s="1">
        <v>10</v>
      </c>
      <c r="D76" s="1">
        <v>1.2</v>
      </c>
      <c r="E76" s="1">
        <v>40</v>
      </c>
      <c r="F76">
        <v>50</v>
      </c>
      <c r="G76" s="1">
        <v>1990</v>
      </c>
      <c r="H76" s="1">
        <v>2000</v>
      </c>
      <c r="I76" s="3">
        <f t="shared" si="91"/>
        <v>1.1881188118811881E-2</v>
      </c>
      <c r="J76" s="3">
        <f t="shared" si="92"/>
        <v>1.4814814814814815E-2</v>
      </c>
      <c r="K76" s="6">
        <f t="shared" si="93"/>
        <v>2.933626696002934E-3</v>
      </c>
      <c r="L76" s="3">
        <f t="shared" si="94"/>
        <v>0.39866444073455759</v>
      </c>
      <c r="M76" s="3">
        <f t="shared" si="95"/>
        <v>0.4</v>
      </c>
      <c r="N76" s="7">
        <f t="shared" si="96"/>
        <v>1.335559265442432E-3</v>
      </c>
      <c r="O76" s="3">
        <f t="shared" si="97"/>
        <v>0.11881188118811881</v>
      </c>
      <c r="P76" s="3">
        <f t="shared" si="98"/>
        <v>0.14814814814814814</v>
      </c>
      <c r="Q76" s="8">
        <f t="shared" si="99"/>
        <v>3.986644407345576</v>
      </c>
      <c r="R76" s="8">
        <f t="shared" si="100"/>
        <v>4</v>
      </c>
      <c r="S76" s="9">
        <f t="shared" si="101"/>
        <v>2.9336266960029334E-2</v>
      </c>
      <c r="T76" s="9">
        <f t="shared" si="102"/>
        <v>1.3355592654423987E-2</v>
      </c>
      <c r="U76" s="15">
        <f t="shared" si="103"/>
        <v>6.032409667968774</v>
      </c>
    </row>
    <row r="77" spans="2:21" ht="15.9" thickBot="1" x14ac:dyDescent="0.65">
      <c r="B77" s="1">
        <v>4100</v>
      </c>
      <c r="C77" s="1">
        <v>10</v>
      </c>
      <c r="D77" s="1">
        <v>1.2</v>
      </c>
      <c r="E77" s="1">
        <v>40</v>
      </c>
      <c r="F77">
        <v>50</v>
      </c>
      <c r="G77" s="1">
        <v>1990</v>
      </c>
      <c r="H77" s="1">
        <v>2000</v>
      </c>
      <c r="I77" s="3">
        <f t="shared" si="91"/>
        <v>1.1594202898550725E-2</v>
      </c>
      <c r="J77" s="3">
        <f t="shared" si="92"/>
        <v>1.4457831325301205E-2</v>
      </c>
      <c r="K77" s="6">
        <f t="shared" si="93"/>
        <v>2.8636284267504804E-3</v>
      </c>
      <c r="L77" s="3">
        <f t="shared" si="94"/>
        <v>0.39211822660098522</v>
      </c>
      <c r="M77" s="3">
        <f t="shared" si="95"/>
        <v>0.39344262295081966</v>
      </c>
      <c r="N77" s="7">
        <f t="shared" si="96"/>
        <v>1.3243963498344447E-3</v>
      </c>
      <c r="O77" s="3">
        <f t="shared" si="97"/>
        <v>0.11594202898550725</v>
      </c>
      <c r="P77" s="3">
        <f t="shared" si="98"/>
        <v>0.14457831325301204</v>
      </c>
      <c r="Q77" s="8">
        <f t="shared" si="99"/>
        <v>3.9211822660098523</v>
      </c>
      <c r="R77" s="8">
        <f t="shared" si="100"/>
        <v>3.9344262295081966</v>
      </c>
      <c r="S77" s="9">
        <f t="shared" si="101"/>
        <v>2.8636284267504794E-2</v>
      </c>
      <c r="T77" s="9">
        <f t="shared" si="102"/>
        <v>1.3243963498344336E-2</v>
      </c>
      <c r="U77" s="15">
        <f t="shared" si="103"/>
        <v>6.0832549304497725</v>
      </c>
    </row>
    <row r="78" spans="2:21" ht="15.9" thickBot="1" x14ac:dyDescent="0.65">
      <c r="B78" s="1">
        <v>4200</v>
      </c>
      <c r="C78" s="1">
        <v>10</v>
      </c>
      <c r="D78" s="1">
        <v>1.2</v>
      </c>
      <c r="E78" s="1">
        <v>40</v>
      </c>
      <c r="F78">
        <v>50</v>
      </c>
      <c r="G78" s="1">
        <v>1990</v>
      </c>
      <c r="H78" s="1">
        <v>2000</v>
      </c>
      <c r="I78" s="3">
        <f t="shared" si="91"/>
        <v>1.1320754716981131E-2</v>
      </c>
      <c r="J78" s="3">
        <f t="shared" si="92"/>
        <v>1.411764705882353E-2</v>
      </c>
      <c r="K78" s="6">
        <f t="shared" si="93"/>
        <v>2.7968923418423986E-3</v>
      </c>
      <c r="L78" s="3">
        <f t="shared" si="94"/>
        <v>0.38578352180936998</v>
      </c>
      <c r="M78" s="3">
        <f t="shared" si="95"/>
        <v>0.38709677419354838</v>
      </c>
      <c r="N78" s="7">
        <f t="shared" si="96"/>
        <v>1.3132523841783983E-3</v>
      </c>
      <c r="O78" s="3">
        <f t="shared" si="97"/>
        <v>0.11320754716981131</v>
      </c>
      <c r="P78" s="3">
        <f t="shared" si="98"/>
        <v>0.14117647058823529</v>
      </c>
      <c r="Q78" s="8">
        <f t="shared" si="99"/>
        <v>3.8578352180936997</v>
      </c>
      <c r="R78" s="8">
        <f t="shared" si="100"/>
        <v>3.870967741935484</v>
      </c>
      <c r="S78" s="9">
        <f t="shared" si="101"/>
        <v>2.7968923418423983E-2</v>
      </c>
      <c r="T78" s="9">
        <f t="shared" si="102"/>
        <v>1.3132523841784316E-2</v>
      </c>
      <c r="U78" s="15">
        <f t="shared" si="103"/>
        <v>6.1348760695684712</v>
      </c>
    </row>
    <row r="79" spans="2:21" ht="15.9" thickBot="1" x14ac:dyDescent="0.65">
      <c r="B79" s="1">
        <v>4300</v>
      </c>
      <c r="C79" s="1">
        <v>10</v>
      </c>
      <c r="D79" s="1">
        <v>1.2</v>
      </c>
      <c r="E79" s="1">
        <v>40</v>
      </c>
      <c r="F79">
        <v>50</v>
      </c>
      <c r="G79" s="1">
        <v>1990</v>
      </c>
      <c r="H79" s="1">
        <v>2000</v>
      </c>
      <c r="I79" s="3">
        <f t="shared" si="91"/>
        <v>1.1059907834101382E-2</v>
      </c>
      <c r="J79" s="3">
        <f t="shared" si="92"/>
        <v>1.3793103448275862E-2</v>
      </c>
      <c r="K79" s="6">
        <f t="shared" si="93"/>
        <v>2.7331956141744794E-3</v>
      </c>
      <c r="L79" s="3">
        <f t="shared" si="94"/>
        <v>0.37965023847376789</v>
      </c>
      <c r="M79" s="3">
        <f t="shared" si="95"/>
        <v>0.38095238095238093</v>
      </c>
      <c r="N79" s="7">
        <f t="shared" si="96"/>
        <v>1.3021424786130442E-3</v>
      </c>
      <c r="O79" s="3">
        <f t="shared" si="97"/>
        <v>0.11059907834101382</v>
      </c>
      <c r="P79" s="3">
        <f t="shared" si="98"/>
        <v>0.13793103448275862</v>
      </c>
      <c r="Q79" s="8">
        <f t="shared" si="99"/>
        <v>3.7965023847376789</v>
      </c>
      <c r="R79" s="8">
        <f t="shared" si="100"/>
        <v>3.8095238095238093</v>
      </c>
      <c r="S79" s="9">
        <f t="shared" si="101"/>
        <v>2.7331956141744801E-2</v>
      </c>
      <c r="T79" s="9">
        <f t="shared" si="102"/>
        <v>1.3021424786130442E-2</v>
      </c>
      <c r="U79" s="15">
        <f t="shared" si="103"/>
        <v>6.1872189543969096</v>
      </c>
    </row>
    <row r="80" spans="2:21" ht="15.9" thickBot="1" x14ac:dyDescent="0.65">
      <c r="B80" s="1">
        <v>4400</v>
      </c>
      <c r="C80" s="1">
        <v>10</v>
      </c>
      <c r="D80" s="1">
        <v>1.2</v>
      </c>
      <c r="E80" s="1">
        <v>40</v>
      </c>
      <c r="F80">
        <v>50</v>
      </c>
      <c r="G80" s="1">
        <v>1990</v>
      </c>
      <c r="H80" s="1">
        <v>2000</v>
      </c>
      <c r="I80" s="3">
        <f t="shared" si="91"/>
        <v>1.0810810810810811E-2</v>
      </c>
      <c r="J80" s="3">
        <f t="shared" si="92"/>
        <v>1.3483146067415731E-2</v>
      </c>
      <c r="K80" s="6">
        <f t="shared" si="93"/>
        <v>2.6723352566049192E-3</v>
      </c>
      <c r="L80" s="3">
        <f t="shared" si="94"/>
        <v>0.37370892018779345</v>
      </c>
      <c r="M80" s="3">
        <f t="shared" si="95"/>
        <v>0.375</v>
      </c>
      <c r="N80" s="7">
        <f t="shared" si="96"/>
        <v>1.2910798122065525E-3</v>
      </c>
      <c r="O80" s="3">
        <f t="shared" si="97"/>
        <v>0.10810810810810811</v>
      </c>
      <c r="P80" s="3">
        <f t="shared" si="98"/>
        <v>0.1348314606741573</v>
      </c>
      <c r="Q80" s="8">
        <f t="shared" si="99"/>
        <v>3.7370892018779345</v>
      </c>
      <c r="R80" s="8">
        <f t="shared" si="100"/>
        <v>3.75</v>
      </c>
      <c r="S80" s="9">
        <f t="shared" si="101"/>
        <v>2.6723352566049186E-2</v>
      </c>
      <c r="T80" s="9">
        <f t="shared" si="102"/>
        <v>1.2910798122065525E-2</v>
      </c>
      <c r="U80" s="15">
        <f t="shared" si="103"/>
        <v>6.2402343750000977</v>
      </c>
    </row>
    <row r="81" spans="2:21" ht="15.9" thickBot="1" x14ac:dyDescent="0.65">
      <c r="B81" s="1">
        <v>4500</v>
      </c>
      <c r="C81" s="1">
        <v>10</v>
      </c>
      <c r="D81" s="1">
        <v>1.2</v>
      </c>
      <c r="E81" s="1">
        <v>40</v>
      </c>
      <c r="F81">
        <v>50</v>
      </c>
      <c r="G81" s="1">
        <v>1990</v>
      </c>
      <c r="H81" s="1">
        <v>2000</v>
      </c>
      <c r="I81" s="3">
        <f t="shared" si="91"/>
        <v>1.0572687224669603E-2</v>
      </c>
      <c r="J81" s="3">
        <f t="shared" si="92"/>
        <v>1.3186813186813187E-2</v>
      </c>
      <c r="K81" s="6">
        <f t="shared" si="93"/>
        <v>2.6141259621435837E-3</v>
      </c>
      <c r="L81" s="3">
        <f t="shared" si="94"/>
        <v>0.36795069337442221</v>
      </c>
      <c r="M81" s="3">
        <f t="shared" si="95"/>
        <v>0.36923076923076925</v>
      </c>
      <c r="N81" s="7">
        <f t="shared" si="96"/>
        <v>1.2800758563470405E-3</v>
      </c>
      <c r="O81" s="3">
        <f t="shared" si="97"/>
        <v>0.10572687224669602</v>
      </c>
      <c r="P81" s="3">
        <f t="shared" si="98"/>
        <v>0.13186813186813187</v>
      </c>
      <c r="Q81" s="8">
        <f t="shared" si="99"/>
        <v>3.6795069337442223</v>
      </c>
      <c r="R81" s="8">
        <f t="shared" si="100"/>
        <v>3.6923076923076925</v>
      </c>
      <c r="S81" s="9">
        <f t="shared" si="101"/>
        <v>2.6141259621435847E-2</v>
      </c>
      <c r="T81" s="9">
        <f t="shared" si="102"/>
        <v>1.2800758563470183E-2</v>
      </c>
      <c r="U81" s="15">
        <f t="shared" si="103"/>
        <v>6.2938774956598431</v>
      </c>
    </row>
    <row r="82" spans="2:21" ht="15.9" thickBot="1" x14ac:dyDescent="0.65">
      <c r="B82" s="1">
        <v>4600</v>
      </c>
      <c r="C82" s="1">
        <v>10</v>
      </c>
      <c r="D82" s="1">
        <v>1.2</v>
      </c>
      <c r="E82" s="1">
        <v>40</v>
      </c>
      <c r="F82">
        <v>50</v>
      </c>
      <c r="G82" s="1">
        <v>1990</v>
      </c>
      <c r="H82" s="1">
        <v>2000</v>
      </c>
      <c r="I82" s="3">
        <f t="shared" si="91"/>
        <v>1.0344827586206896E-2</v>
      </c>
      <c r="J82" s="3">
        <f t="shared" si="92"/>
        <v>1.2903225806451613E-2</v>
      </c>
      <c r="K82" s="6">
        <f t="shared" si="93"/>
        <v>2.5583982202447165E-3</v>
      </c>
      <c r="L82" s="3">
        <f t="shared" si="94"/>
        <v>0.36236722306525038</v>
      </c>
      <c r="M82" s="3">
        <f t="shared" si="95"/>
        <v>0.36363636363636365</v>
      </c>
      <c r="N82" s="7">
        <f t="shared" si="96"/>
        <v>1.2691405711132697E-3</v>
      </c>
      <c r="O82" s="3">
        <f t="shared" si="97"/>
        <v>0.10344827586206896</v>
      </c>
      <c r="P82" s="3">
        <f t="shared" si="98"/>
        <v>0.12903225806451613</v>
      </c>
      <c r="Q82" s="8">
        <f t="shared" si="99"/>
        <v>3.6236722306525038</v>
      </c>
      <c r="R82" s="8">
        <f t="shared" si="100"/>
        <v>3.6363636363636367</v>
      </c>
      <c r="S82" s="9">
        <f t="shared" si="101"/>
        <v>2.5583982202447161E-2</v>
      </c>
      <c r="T82" s="9">
        <f t="shared" si="102"/>
        <v>1.2691405711132919E-2</v>
      </c>
      <c r="U82" s="15">
        <f t="shared" si="103"/>
        <v>6.3481073794155858</v>
      </c>
    </row>
    <row r="83" spans="2:21" ht="15.9" thickBot="1" x14ac:dyDescent="0.65">
      <c r="B83" s="1">
        <v>4700</v>
      </c>
      <c r="C83" s="1">
        <v>10</v>
      </c>
      <c r="D83" s="1">
        <v>1.2</v>
      </c>
      <c r="E83" s="1">
        <v>40</v>
      </c>
      <c r="F83">
        <v>50</v>
      </c>
      <c r="G83" s="1">
        <v>1990</v>
      </c>
      <c r="H83" s="1">
        <v>2000</v>
      </c>
      <c r="I83" s="3">
        <f t="shared" si="91"/>
        <v>1.0126582278481013E-2</v>
      </c>
      <c r="J83" s="3">
        <f t="shared" si="92"/>
        <v>1.2631578947368421E-2</v>
      </c>
      <c r="K83" s="6">
        <f t="shared" si="93"/>
        <v>2.5049966688874079E-3</v>
      </c>
      <c r="L83" s="3">
        <f t="shared" si="94"/>
        <v>0.35695067264573993</v>
      </c>
      <c r="M83" s="3">
        <f t="shared" si="95"/>
        <v>0.35820895522388058</v>
      </c>
      <c r="N83" s="7">
        <f t="shared" si="96"/>
        <v>1.2582825781406459E-3</v>
      </c>
      <c r="O83" s="3">
        <f t="shared" si="97"/>
        <v>0.10126582278481013</v>
      </c>
      <c r="P83" s="3">
        <f t="shared" si="98"/>
        <v>0.12631578947368421</v>
      </c>
      <c r="Q83" s="8">
        <f t="shared" si="99"/>
        <v>3.5695067264573992</v>
      </c>
      <c r="R83" s="8">
        <f t="shared" si="100"/>
        <v>3.5820895522388057</v>
      </c>
      <c r="S83" s="9">
        <f t="shared" si="101"/>
        <v>2.504996668887409E-2</v>
      </c>
      <c r="T83" s="9">
        <f t="shared" si="102"/>
        <v>1.2582825781406459E-2</v>
      </c>
      <c r="U83" s="15">
        <f t="shared" si="103"/>
        <v>6.4028865733047287</v>
      </c>
    </row>
    <row r="84" spans="2:21" ht="15.9" thickBot="1" x14ac:dyDescent="0.65">
      <c r="B84" s="1">
        <v>4800</v>
      </c>
      <c r="C84" s="1">
        <v>10</v>
      </c>
      <c r="D84" s="1">
        <v>1.2</v>
      </c>
      <c r="E84" s="1">
        <v>40</v>
      </c>
      <c r="F84">
        <v>50</v>
      </c>
      <c r="G84" s="1">
        <v>1990</v>
      </c>
      <c r="H84" s="1">
        <v>2000</v>
      </c>
      <c r="I84" s="3">
        <f t="shared" si="91"/>
        <v>9.9173553719008271E-3</v>
      </c>
      <c r="J84" s="3">
        <f t="shared" si="92"/>
        <v>1.2371134020618556E-2</v>
      </c>
      <c r="K84" s="6">
        <f t="shared" si="93"/>
        <v>2.453778648717729E-3</v>
      </c>
      <c r="L84" s="3">
        <f t="shared" si="94"/>
        <v>0.35169366715758471</v>
      </c>
      <c r="M84" s="3">
        <f t="shared" si="95"/>
        <v>0.35294117647058826</v>
      </c>
      <c r="N84" s="7">
        <f t="shared" si="96"/>
        <v>1.2475093130035475E-3</v>
      </c>
      <c r="O84" s="3">
        <f t="shared" si="97"/>
        <v>9.9173553719008267E-2</v>
      </c>
      <c r="P84" s="3">
        <f t="shared" si="98"/>
        <v>0.12371134020618556</v>
      </c>
      <c r="Q84" s="8">
        <f t="shared" si="99"/>
        <v>3.5169366715758472</v>
      </c>
      <c r="R84" s="8">
        <f t="shared" si="100"/>
        <v>3.5294117647058827</v>
      </c>
      <c r="S84" s="9">
        <f t="shared" si="101"/>
        <v>2.453778648717729E-2</v>
      </c>
      <c r="T84" s="9">
        <f t="shared" si="102"/>
        <v>1.2475093130035475E-2</v>
      </c>
      <c r="U84" s="15">
        <f t="shared" si="103"/>
        <v>6.4581807454427311</v>
      </c>
    </row>
    <row r="85" spans="2:21" ht="15.9" thickBot="1" x14ac:dyDescent="0.65">
      <c r="B85" s="1">
        <v>4900</v>
      </c>
      <c r="C85" s="1">
        <v>10</v>
      </c>
      <c r="D85" s="1">
        <v>1.2</v>
      </c>
      <c r="E85" s="1">
        <v>40</v>
      </c>
      <c r="F85">
        <v>50</v>
      </c>
      <c r="G85" s="1">
        <v>1990</v>
      </c>
      <c r="H85" s="1">
        <v>2000</v>
      </c>
      <c r="I85" s="3">
        <f t="shared" si="91"/>
        <v>9.7165991902834013E-3</v>
      </c>
      <c r="J85" s="3">
        <f t="shared" si="92"/>
        <v>1.2121212121212121E-2</v>
      </c>
      <c r="K85" s="6">
        <f t="shared" si="93"/>
        <v>2.4046129309287199E-3</v>
      </c>
      <c r="L85" s="3">
        <f t="shared" si="94"/>
        <v>0.34658925979680699</v>
      </c>
      <c r="M85" s="3">
        <f t="shared" si="95"/>
        <v>0.34782608695652173</v>
      </c>
      <c r="N85" s="7">
        <f t="shared" si="96"/>
        <v>1.2368271597147373E-3</v>
      </c>
      <c r="O85" s="3">
        <f t="shared" si="97"/>
        <v>9.7165991902834009E-2</v>
      </c>
      <c r="P85" s="3">
        <f t="shared" si="98"/>
        <v>0.12121212121212122</v>
      </c>
      <c r="Q85" s="8">
        <f t="shared" si="99"/>
        <v>3.4658925979680699</v>
      </c>
      <c r="R85" s="8">
        <f t="shared" si="100"/>
        <v>3.4782608695652173</v>
      </c>
      <c r="S85" s="9">
        <f t="shared" si="101"/>
        <v>2.4046129309287206E-2</v>
      </c>
      <c r="T85" s="9">
        <f t="shared" si="102"/>
        <v>1.2368271597147373E-2</v>
      </c>
      <c r="U85" s="15">
        <f t="shared" si="103"/>
        <v>6.5139583665499305</v>
      </c>
    </row>
    <row r="86" spans="2:21" ht="15.9" thickBot="1" x14ac:dyDescent="0.65">
      <c r="B86" s="1">
        <v>5000</v>
      </c>
      <c r="C86" s="1">
        <v>10</v>
      </c>
      <c r="D86" s="1">
        <v>1.2</v>
      </c>
      <c r="E86" s="1">
        <v>40</v>
      </c>
      <c r="F86">
        <v>50</v>
      </c>
      <c r="G86" s="1">
        <v>1990</v>
      </c>
      <c r="H86" s="1">
        <v>2000</v>
      </c>
      <c r="I86" s="3">
        <f t="shared" si="91"/>
        <v>9.5238095238095247E-3</v>
      </c>
      <c r="J86" s="3">
        <f t="shared" si="92"/>
        <v>1.1881188118811881E-2</v>
      </c>
      <c r="K86" s="6">
        <f t="shared" si="93"/>
        <v>2.3573785950023567E-3</v>
      </c>
      <c r="L86" s="3">
        <f t="shared" si="94"/>
        <v>0.34163090128755363</v>
      </c>
      <c r="M86" s="3">
        <f t="shared" si="95"/>
        <v>0.34285714285714286</v>
      </c>
      <c r="N86" s="7">
        <f t="shared" si="96"/>
        <v>1.2262415695892259E-3</v>
      </c>
      <c r="O86" s="3">
        <f t="shared" si="97"/>
        <v>9.5238095238095247E-2</v>
      </c>
      <c r="P86" s="3">
        <f t="shared" si="98"/>
        <v>0.11881188118811881</v>
      </c>
      <c r="Q86" s="8">
        <f t="shared" si="99"/>
        <v>3.4163090128755362</v>
      </c>
      <c r="R86" s="8">
        <f t="shared" si="100"/>
        <v>3.4285714285714288</v>
      </c>
      <c r="S86" s="9">
        <f t="shared" si="101"/>
        <v>2.357378595002356E-2</v>
      </c>
      <c r="T86" s="9">
        <f t="shared" si="102"/>
        <v>1.2262415695892592E-2</v>
      </c>
      <c r="U86" s="15">
        <f t="shared" si="103"/>
        <v>6.5701904296872309</v>
      </c>
    </row>
    <row r="87" spans="2:21" ht="15.9" thickBot="1" x14ac:dyDescent="0.65">
      <c r="B87" s="1">
        <v>3800</v>
      </c>
      <c r="C87" s="1">
        <v>7.5</v>
      </c>
      <c r="D87" s="1">
        <v>1.2</v>
      </c>
      <c r="E87" s="1">
        <v>40</v>
      </c>
      <c r="F87">
        <v>50</v>
      </c>
      <c r="G87" s="1">
        <v>1990</v>
      </c>
      <c r="H87" s="1">
        <v>2000</v>
      </c>
      <c r="I87" s="3">
        <f t="shared" ref="I87:I99" si="104">D87*E87/(B87+E87)</f>
        <v>1.2500000000000001E-2</v>
      </c>
      <c r="J87" s="3">
        <f t="shared" ref="J87:J99" si="105">D87*F87/(B87+F87)</f>
        <v>1.5584415584415584E-2</v>
      </c>
      <c r="K87" s="6">
        <f t="shared" ref="K87:K99" si="106">J87-I87</f>
        <v>3.0844155844155837E-3</v>
      </c>
      <c r="L87" s="3">
        <f t="shared" ref="L87:L99" si="107">D87*G87/(B87+G87)</f>
        <v>0.41243523316062175</v>
      </c>
      <c r="M87" s="3">
        <f t="shared" ref="M87:M99" si="108">D87*H87/(B87+H87)</f>
        <v>0.41379310344827586</v>
      </c>
      <c r="N87" s="7">
        <f t="shared" ref="N87:N99" si="109">M87-L87</f>
        <v>1.357870287654106E-3</v>
      </c>
      <c r="O87" s="3">
        <f t="shared" ref="O87:O99" si="110">I87*C87</f>
        <v>9.375E-2</v>
      </c>
      <c r="P87" s="3">
        <f t="shared" ref="P87:P99" si="111">J87*C87</f>
        <v>0.11688311688311688</v>
      </c>
      <c r="Q87" s="8">
        <f t="shared" ref="Q87:Q99" si="112">L87*C87</f>
        <v>3.0932642487046631</v>
      </c>
      <c r="R87" s="8">
        <f t="shared" ref="R87:R99" si="113">C87*M87</f>
        <v>3.103448275862069</v>
      </c>
      <c r="S87" s="9">
        <f t="shared" ref="S87:S99" si="114">P87-O87</f>
        <v>2.313311688311688E-2</v>
      </c>
      <c r="T87" s="9">
        <f t="shared" ref="T87:T99" si="115">R87-Q87</f>
        <v>1.0184027157405851E-2</v>
      </c>
      <c r="U87" s="15">
        <f t="shared" ref="U87:U99" si="116">((20*3.3/4096)*10/T87)/2</f>
        <v>7.9110557154604511</v>
      </c>
    </row>
    <row r="88" spans="2:21" ht="15.9" thickBot="1" x14ac:dyDescent="0.65">
      <c r="B88" s="1">
        <v>3900</v>
      </c>
      <c r="C88" s="1">
        <v>7.5</v>
      </c>
      <c r="D88" s="1">
        <v>1.2</v>
      </c>
      <c r="E88" s="1">
        <v>40</v>
      </c>
      <c r="F88">
        <v>50</v>
      </c>
      <c r="G88" s="1">
        <v>1990</v>
      </c>
      <c r="H88" s="1">
        <v>2000</v>
      </c>
      <c r="I88" s="3">
        <f t="shared" si="104"/>
        <v>1.2182741116751269E-2</v>
      </c>
      <c r="J88" s="3">
        <f t="shared" si="105"/>
        <v>1.5189873417721518E-2</v>
      </c>
      <c r="K88" s="6">
        <f t="shared" si="106"/>
        <v>3.0071323009702496E-3</v>
      </c>
      <c r="L88" s="3">
        <f t="shared" si="107"/>
        <v>0.40543293718166384</v>
      </c>
      <c r="M88" s="3">
        <f t="shared" si="108"/>
        <v>0.40677966101694918</v>
      </c>
      <c r="N88" s="7">
        <f t="shared" si="109"/>
        <v>1.346723835285335E-3</v>
      </c>
      <c r="O88" s="3">
        <f t="shared" si="110"/>
        <v>9.1370558375634514E-2</v>
      </c>
      <c r="P88" s="3">
        <f t="shared" si="111"/>
        <v>0.11392405063291139</v>
      </c>
      <c r="Q88" s="8">
        <f t="shared" si="112"/>
        <v>3.0407470288624787</v>
      </c>
      <c r="R88" s="8">
        <f t="shared" si="113"/>
        <v>3.050847457627119</v>
      </c>
      <c r="S88" s="9">
        <f t="shared" si="114"/>
        <v>2.2553492257276875E-2</v>
      </c>
      <c r="T88" s="9">
        <f t="shared" si="115"/>
        <v>1.0100428764640235E-2</v>
      </c>
      <c r="U88" s="15">
        <f t="shared" si="116"/>
        <v>7.9765332865915894</v>
      </c>
    </row>
    <row r="89" spans="2:21" ht="15.9" thickBot="1" x14ac:dyDescent="0.65">
      <c r="B89" s="1">
        <v>4000</v>
      </c>
      <c r="C89" s="1">
        <v>7.5</v>
      </c>
      <c r="D89" s="1">
        <v>1.2</v>
      </c>
      <c r="E89" s="1">
        <v>40</v>
      </c>
      <c r="F89">
        <v>50</v>
      </c>
      <c r="G89" s="1">
        <v>1990</v>
      </c>
      <c r="H89" s="1">
        <v>2000</v>
      </c>
      <c r="I89" s="3">
        <f t="shared" si="104"/>
        <v>1.1881188118811881E-2</v>
      </c>
      <c r="J89" s="3">
        <f t="shared" si="105"/>
        <v>1.4814814814814815E-2</v>
      </c>
      <c r="K89" s="6">
        <f t="shared" si="106"/>
        <v>2.933626696002934E-3</v>
      </c>
      <c r="L89" s="3">
        <f t="shared" si="107"/>
        <v>0.39866444073455759</v>
      </c>
      <c r="M89" s="3">
        <f t="shared" si="108"/>
        <v>0.4</v>
      </c>
      <c r="N89" s="7">
        <f t="shared" si="109"/>
        <v>1.335559265442432E-3</v>
      </c>
      <c r="O89" s="3">
        <f t="shared" si="110"/>
        <v>8.9108910891089105E-2</v>
      </c>
      <c r="P89" s="3">
        <f t="shared" si="111"/>
        <v>0.11111111111111112</v>
      </c>
      <c r="Q89" s="8">
        <f t="shared" si="112"/>
        <v>2.989983305509182</v>
      </c>
      <c r="R89" s="8">
        <f t="shared" si="113"/>
        <v>3</v>
      </c>
      <c r="S89" s="9">
        <f t="shared" si="114"/>
        <v>2.2002200220022014E-2</v>
      </c>
      <c r="T89" s="9">
        <f t="shared" si="115"/>
        <v>1.001669449081799E-2</v>
      </c>
      <c r="U89" s="15">
        <f t="shared" si="116"/>
        <v>8.043212890625032</v>
      </c>
    </row>
    <row r="90" spans="2:21" ht="15.9" thickBot="1" x14ac:dyDescent="0.65">
      <c r="B90" s="1">
        <v>2000</v>
      </c>
      <c r="C90" s="1">
        <v>5</v>
      </c>
      <c r="D90" s="1">
        <v>1.2</v>
      </c>
      <c r="E90" s="1">
        <v>40</v>
      </c>
      <c r="F90">
        <v>50</v>
      </c>
      <c r="G90" s="1">
        <v>1990</v>
      </c>
      <c r="H90" s="1">
        <v>2000</v>
      </c>
      <c r="I90" s="3">
        <f t="shared" si="104"/>
        <v>2.3529411764705882E-2</v>
      </c>
      <c r="J90" s="3">
        <f t="shared" si="105"/>
        <v>2.9268292682926831E-2</v>
      </c>
      <c r="K90" s="6">
        <f t="shared" si="106"/>
        <v>5.738880918220949E-3</v>
      </c>
      <c r="L90" s="3">
        <f t="shared" si="107"/>
        <v>0.59849624060150375</v>
      </c>
      <c r="M90" s="3">
        <f t="shared" si="108"/>
        <v>0.6</v>
      </c>
      <c r="N90" s="7">
        <f t="shared" si="109"/>
        <v>1.5037593984962294E-3</v>
      </c>
      <c r="O90" s="3">
        <f t="shared" si="110"/>
        <v>0.11764705882352941</v>
      </c>
      <c r="P90" s="3">
        <f t="shared" si="111"/>
        <v>0.14634146341463417</v>
      </c>
      <c r="Q90" s="8">
        <f t="shared" si="112"/>
        <v>2.992481203007519</v>
      </c>
      <c r="R90" s="8">
        <f t="shared" si="113"/>
        <v>3</v>
      </c>
      <c r="S90" s="9">
        <f t="shared" si="114"/>
        <v>2.8694404591104755E-2</v>
      </c>
      <c r="T90" s="9">
        <f t="shared" si="115"/>
        <v>7.5187969924810361E-3</v>
      </c>
      <c r="U90" s="15">
        <f t="shared" si="116"/>
        <v>10.715332031250238</v>
      </c>
    </row>
    <row r="91" spans="2:21" ht="15.9" thickBot="1" x14ac:dyDescent="0.65">
      <c r="B91" s="1">
        <v>2100</v>
      </c>
      <c r="C91" s="1">
        <v>5</v>
      </c>
      <c r="D91" s="1">
        <v>1.2</v>
      </c>
      <c r="E91" s="1">
        <v>40</v>
      </c>
      <c r="F91">
        <v>50</v>
      </c>
      <c r="G91" s="1">
        <v>1990</v>
      </c>
      <c r="H91" s="1">
        <v>2000</v>
      </c>
      <c r="I91" s="3">
        <f t="shared" si="104"/>
        <v>2.2429906542056073E-2</v>
      </c>
      <c r="J91" s="3">
        <f t="shared" si="105"/>
        <v>2.7906976744186046E-2</v>
      </c>
      <c r="K91" s="6">
        <f t="shared" si="106"/>
        <v>5.477070202129973E-3</v>
      </c>
      <c r="L91" s="3">
        <f t="shared" si="107"/>
        <v>0.58386308068459658</v>
      </c>
      <c r="M91" s="3">
        <f t="shared" si="108"/>
        <v>0.58536585365853655</v>
      </c>
      <c r="N91" s="7">
        <f t="shared" si="109"/>
        <v>1.5027729739399698E-3</v>
      </c>
      <c r="O91" s="3">
        <f t="shared" si="110"/>
        <v>0.11214953271028036</v>
      </c>
      <c r="P91" s="3">
        <f t="shared" si="111"/>
        <v>0.13953488372093023</v>
      </c>
      <c r="Q91" s="8">
        <f t="shared" si="112"/>
        <v>2.9193154034229831</v>
      </c>
      <c r="R91" s="8">
        <f t="shared" si="113"/>
        <v>2.9268292682926829</v>
      </c>
      <c r="S91" s="9">
        <f t="shared" si="114"/>
        <v>2.7385351010649872E-2</v>
      </c>
      <c r="T91" s="9">
        <f t="shared" si="115"/>
        <v>7.5138648696997379E-3</v>
      </c>
      <c r="U91" s="15">
        <f t="shared" si="116"/>
        <v>10.722365606399244</v>
      </c>
    </row>
    <row r="92" spans="2:21" ht="15.9" thickBot="1" x14ac:dyDescent="0.65">
      <c r="B92" s="1">
        <v>2200</v>
      </c>
      <c r="C92" s="1">
        <v>5</v>
      </c>
      <c r="D92" s="1">
        <v>1.2</v>
      </c>
      <c r="E92" s="1">
        <v>40</v>
      </c>
      <c r="F92">
        <v>50</v>
      </c>
      <c r="G92" s="1">
        <v>1990</v>
      </c>
      <c r="H92" s="1">
        <v>2000</v>
      </c>
      <c r="I92" s="3">
        <f t="shared" si="104"/>
        <v>2.1428571428571429E-2</v>
      </c>
      <c r="J92" s="3">
        <f t="shared" si="105"/>
        <v>2.6666666666666668E-2</v>
      </c>
      <c r="K92" s="6">
        <f t="shared" si="106"/>
        <v>5.2380952380952396E-3</v>
      </c>
      <c r="L92" s="3">
        <f t="shared" si="107"/>
        <v>0.56992840095465391</v>
      </c>
      <c r="M92" s="3">
        <f t="shared" si="108"/>
        <v>0.5714285714285714</v>
      </c>
      <c r="N92" s="7">
        <f t="shared" si="109"/>
        <v>1.5001704739174837E-3</v>
      </c>
      <c r="O92" s="3">
        <f t="shared" si="110"/>
        <v>0.10714285714285715</v>
      </c>
      <c r="P92" s="3">
        <f t="shared" si="111"/>
        <v>0.13333333333333333</v>
      </c>
      <c r="Q92" s="8">
        <f t="shared" si="112"/>
        <v>2.8496420047732696</v>
      </c>
      <c r="R92" s="8">
        <f t="shared" si="113"/>
        <v>2.8571428571428568</v>
      </c>
      <c r="S92" s="9">
        <f t="shared" si="114"/>
        <v>2.6190476190476181E-2</v>
      </c>
      <c r="T92" s="9">
        <f t="shared" si="115"/>
        <v>7.5008523695871965E-3</v>
      </c>
      <c r="U92" s="15">
        <f t="shared" si="116"/>
        <v>10.740966796875368</v>
      </c>
    </row>
    <row r="93" spans="2:21" ht="15.9" thickBot="1" x14ac:dyDescent="0.65">
      <c r="B93" s="1">
        <v>2300</v>
      </c>
      <c r="C93" s="1">
        <v>5</v>
      </c>
      <c r="D93" s="1">
        <v>1.2</v>
      </c>
      <c r="E93" s="1">
        <v>40</v>
      </c>
      <c r="F93">
        <v>50</v>
      </c>
      <c r="G93" s="1">
        <v>1990</v>
      </c>
      <c r="H93" s="1">
        <v>2000</v>
      </c>
      <c r="I93" s="3">
        <f t="shared" si="104"/>
        <v>2.0512820512820513E-2</v>
      </c>
      <c r="J93" s="3">
        <f t="shared" si="105"/>
        <v>2.553191489361702E-2</v>
      </c>
      <c r="K93" s="6">
        <f t="shared" si="106"/>
        <v>5.0190943807965072E-3</v>
      </c>
      <c r="L93" s="3">
        <f t="shared" si="107"/>
        <v>0.55664335664335662</v>
      </c>
      <c r="M93" s="3">
        <f t="shared" si="108"/>
        <v>0.55813953488372092</v>
      </c>
      <c r="N93" s="7">
        <f t="shared" si="109"/>
        <v>1.4961782403642987E-3</v>
      </c>
      <c r="O93" s="3">
        <f t="shared" si="110"/>
        <v>0.10256410256410256</v>
      </c>
      <c r="P93" s="3">
        <f t="shared" si="111"/>
        <v>0.1276595744680851</v>
      </c>
      <c r="Q93" s="8">
        <f t="shared" si="112"/>
        <v>2.7832167832167833</v>
      </c>
      <c r="R93" s="8">
        <f t="shared" si="113"/>
        <v>2.7906976744186047</v>
      </c>
      <c r="S93" s="9">
        <f t="shared" si="114"/>
        <v>2.5095471903982536E-2</v>
      </c>
      <c r="T93" s="9">
        <f t="shared" si="115"/>
        <v>7.4808912018213825E-3</v>
      </c>
      <c r="U93" s="15">
        <f t="shared" si="116"/>
        <v>10.769626783288118</v>
      </c>
    </row>
    <row r="94" spans="2:21" ht="15.9" thickBot="1" x14ac:dyDescent="0.65">
      <c r="B94" s="1">
        <v>2400</v>
      </c>
      <c r="C94" s="1">
        <v>5</v>
      </c>
      <c r="D94" s="1">
        <v>1.2</v>
      </c>
      <c r="E94" s="1">
        <v>40</v>
      </c>
      <c r="F94">
        <v>50</v>
      </c>
      <c r="G94" s="1">
        <v>1990</v>
      </c>
      <c r="H94" s="1">
        <v>2000</v>
      </c>
      <c r="I94" s="3">
        <f t="shared" si="104"/>
        <v>1.9672131147540985E-2</v>
      </c>
      <c r="J94" s="3">
        <f t="shared" si="105"/>
        <v>2.4489795918367346E-2</v>
      </c>
      <c r="K94" s="6">
        <f t="shared" si="106"/>
        <v>4.8176647708263604E-3</v>
      </c>
      <c r="L94" s="3">
        <f t="shared" si="107"/>
        <v>0.54396355353075165</v>
      </c>
      <c r="M94" s="3">
        <f t="shared" si="108"/>
        <v>0.54545454545454541</v>
      </c>
      <c r="N94" s="7">
        <f t="shared" si="109"/>
        <v>1.4909919237937608E-3</v>
      </c>
      <c r="O94" s="3">
        <f t="shared" si="110"/>
        <v>9.836065573770493E-2</v>
      </c>
      <c r="P94" s="3">
        <f t="shared" si="111"/>
        <v>0.12244897959183673</v>
      </c>
      <c r="Q94" s="8">
        <f t="shared" si="112"/>
        <v>2.7198177676537583</v>
      </c>
      <c r="R94" s="8">
        <f t="shared" si="113"/>
        <v>2.7272727272727271</v>
      </c>
      <c r="S94" s="9">
        <f t="shared" si="114"/>
        <v>2.4088323854131802E-2</v>
      </c>
      <c r="T94" s="9">
        <f t="shared" si="115"/>
        <v>7.4549596189688039E-3</v>
      </c>
      <c r="U94" s="15">
        <f t="shared" si="116"/>
        <v>10.807088216145727</v>
      </c>
    </row>
    <row r="95" spans="2:21" ht="15.9" thickBot="1" x14ac:dyDescent="0.65">
      <c r="B95" s="1">
        <v>2500</v>
      </c>
      <c r="C95" s="1">
        <v>5</v>
      </c>
      <c r="D95" s="1">
        <v>1.2</v>
      </c>
      <c r="E95" s="1">
        <v>40</v>
      </c>
      <c r="F95">
        <v>50</v>
      </c>
      <c r="G95" s="1">
        <v>1990</v>
      </c>
      <c r="H95" s="1">
        <v>2000</v>
      </c>
      <c r="I95" s="3">
        <f t="shared" si="104"/>
        <v>1.889763779527559E-2</v>
      </c>
      <c r="J95" s="3">
        <f t="shared" si="105"/>
        <v>2.3529411764705882E-2</v>
      </c>
      <c r="K95" s="6">
        <f t="shared" si="106"/>
        <v>4.6317739694302917E-3</v>
      </c>
      <c r="L95" s="3">
        <f t="shared" si="107"/>
        <v>0.53184855233853001</v>
      </c>
      <c r="M95" s="3">
        <f t="shared" si="108"/>
        <v>0.53333333333333333</v>
      </c>
      <c r="N95" s="7">
        <f t="shared" si="109"/>
        <v>1.4847809948033142E-3</v>
      </c>
      <c r="O95" s="3">
        <f t="shared" si="110"/>
        <v>9.4488188976377951E-2</v>
      </c>
      <c r="P95" s="3">
        <f t="shared" si="111"/>
        <v>0.11764705882352941</v>
      </c>
      <c r="Q95" s="8">
        <f t="shared" si="112"/>
        <v>2.6592427616926502</v>
      </c>
      <c r="R95" s="8">
        <f t="shared" si="113"/>
        <v>2.6666666666666665</v>
      </c>
      <c r="S95" s="9">
        <f t="shared" si="114"/>
        <v>2.3158869847151459E-2</v>
      </c>
      <c r="T95" s="9">
        <f t="shared" si="115"/>
        <v>7.4239049740163487E-3</v>
      </c>
      <c r="U95" s="15">
        <f t="shared" si="116"/>
        <v>10.852294921874977</v>
      </c>
    </row>
    <row r="96" spans="2:21" ht="15.9" thickBot="1" x14ac:dyDescent="0.65">
      <c r="B96" s="1">
        <v>2600</v>
      </c>
      <c r="C96" s="1">
        <v>5</v>
      </c>
      <c r="D96" s="1">
        <v>1.2</v>
      </c>
      <c r="E96" s="1">
        <v>40</v>
      </c>
      <c r="F96">
        <v>50</v>
      </c>
      <c r="G96" s="1">
        <v>1990</v>
      </c>
      <c r="H96" s="1">
        <v>2000</v>
      </c>
      <c r="I96" s="3">
        <f t="shared" si="104"/>
        <v>1.8181818181818181E-2</v>
      </c>
      <c r="J96" s="3">
        <f t="shared" si="105"/>
        <v>2.2641509433962263E-2</v>
      </c>
      <c r="K96" s="6">
        <f t="shared" si="106"/>
        <v>4.4596912521440817E-3</v>
      </c>
      <c r="L96" s="3">
        <f t="shared" si="107"/>
        <v>0.52026143790849677</v>
      </c>
      <c r="M96" s="3">
        <f t="shared" si="108"/>
        <v>0.52173913043478259</v>
      </c>
      <c r="N96" s="7">
        <f t="shared" si="109"/>
        <v>1.4776925262858231E-3</v>
      </c>
      <c r="O96" s="3">
        <f t="shared" si="110"/>
        <v>9.0909090909090912E-2</v>
      </c>
      <c r="P96" s="3">
        <f t="shared" si="111"/>
        <v>0.11320754716981131</v>
      </c>
      <c r="Q96" s="8">
        <f t="shared" si="112"/>
        <v>2.6013071895424837</v>
      </c>
      <c r="R96" s="8">
        <f t="shared" si="113"/>
        <v>2.6086956521739131</v>
      </c>
      <c r="S96" s="9">
        <f t="shared" si="114"/>
        <v>2.2298456260720398E-2</v>
      </c>
      <c r="T96" s="9">
        <f t="shared" si="115"/>
        <v>7.3884626314293378E-3</v>
      </c>
      <c r="U96" s="15">
        <f t="shared" si="116"/>
        <v>10.904353215144297</v>
      </c>
    </row>
    <row r="97" spans="2:21" ht="15.9" thickBot="1" x14ac:dyDescent="0.65">
      <c r="B97" s="1">
        <v>2700</v>
      </c>
      <c r="C97" s="1">
        <v>5</v>
      </c>
      <c r="D97" s="1">
        <v>1.2</v>
      </c>
      <c r="E97" s="1">
        <v>40</v>
      </c>
      <c r="F97">
        <v>50</v>
      </c>
      <c r="G97" s="1">
        <v>1990</v>
      </c>
      <c r="H97" s="1">
        <v>2000</v>
      </c>
      <c r="I97" s="3">
        <f t="shared" si="104"/>
        <v>1.7518248175182483E-2</v>
      </c>
      <c r="J97" s="3">
        <f t="shared" si="105"/>
        <v>2.181818181818182E-2</v>
      </c>
      <c r="K97" s="6">
        <f t="shared" si="106"/>
        <v>4.2999336429993366E-3</v>
      </c>
      <c r="L97" s="3">
        <f t="shared" si="107"/>
        <v>0.50916844349680168</v>
      </c>
      <c r="M97" s="3">
        <f t="shared" si="108"/>
        <v>0.51063829787234039</v>
      </c>
      <c r="N97" s="7">
        <f t="shared" si="109"/>
        <v>1.4698543755387039E-3</v>
      </c>
      <c r="O97" s="3">
        <f t="shared" si="110"/>
        <v>8.7591240875912413E-2</v>
      </c>
      <c r="P97" s="3">
        <f t="shared" si="111"/>
        <v>0.1090909090909091</v>
      </c>
      <c r="Q97" s="8">
        <f t="shared" si="112"/>
        <v>2.5458422174840085</v>
      </c>
      <c r="R97" s="8">
        <f t="shared" si="113"/>
        <v>2.5531914893617018</v>
      </c>
      <c r="S97" s="9">
        <f t="shared" si="114"/>
        <v>2.1499668214996687E-2</v>
      </c>
      <c r="T97" s="9">
        <f t="shared" si="115"/>
        <v>7.3492718776932975E-3</v>
      </c>
      <c r="U97" s="15">
        <f t="shared" si="116"/>
        <v>10.962501808449524</v>
      </c>
    </row>
    <row r="98" spans="2:21" ht="15.9" thickBot="1" x14ac:dyDescent="0.65">
      <c r="B98" s="1">
        <v>2800</v>
      </c>
      <c r="C98" s="1">
        <v>5</v>
      </c>
      <c r="D98" s="1">
        <v>1.2</v>
      </c>
      <c r="E98" s="1">
        <v>40</v>
      </c>
      <c r="F98">
        <v>50</v>
      </c>
      <c r="G98" s="1">
        <v>1990</v>
      </c>
      <c r="H98" s="1">
        <v>2000</v>
      </c>
      <c r="I98" s="3">
        <f t="shared" si="104"/>
        <v>1.6901408450704224E-2</v>
      </c>
      <c r="J98" s="3">
        <f t="shared" si="105"/>
        <v>2.1052631578947368E-2</v>
      </c>
      <c r="K98" s="6">
        <f t="shared" si="106"/>
        <v>4.1512231282431443E-3</v>
      </c>
      <c r="L98" s="3">
        <f t="shared" si="107"/>
        <v>0.49853862212943634</v>
      </c>
      <c r="M98" s="3">
        <f t="shared" si="108"/>
        <v>0.5</v>
      </c>
      <c r="N98" s="7">
        <f t="shared" si="109"/>
        <v>1.4613778705636626E-3</v>
      </c>
      <c r="O98" s="3">
        <f t="shared" si="110"/>
        <v>8.4507042253521125E-2</v>
      </c>
      <c r="P98" s="3">
        <f t="shared" si="111"/>
        <v>0.10526315789473684</v>
      </c>
      <c r="Q98" s="8">
        <f t="shared" si="112"/>
        <v>2.4926931106471817</v>
      </c>
      <c r="R98" s="8">
        <f t="shared" si="113"/>
        <v>2.5</v>
      </c>
      <c r="S98" s="9">
        <f t="shared" si="114"/>
        <v>2.0756115641215711E-2</v>
      </c>
      <c r="T98" s="9">
        <f t="shared" si="115"/>
        <v>7.3068893528183132E-3</v>
      </c>
      <c r="U98" s="15">
        <f t="shared" si="116"/>
        <v>11.026088169642945</v>
      </c>
    </row>
    <row r="99" spans="2:21" ht="15.9" thickBot="1" x14ac:dyDescent="0.65">
      <c r="B99" s="1">
        <v>3000</v>
      </c>
      <c r="C99" s="1">
        <v>5</v>
      </c>
      <c r="D99" s="1">
        <v>1.2</v>
      </c>
      <c r="E99" s="1">
        <v>40</v>
      </c>
      <c r="F99">
        <v>50</v>
      </c>
      <c r="G99" s="1">
        <v>1990</v>
      </c>
      <c r="H99" s="1">
        <v>2000</v>
      </c>
      <c r="I99" s="3">
        <f t="shared" si="104"/>
        <v>1.5789473684210527E-2</v>
      </c>
      <c r="J99" s="3">
        <f t="shared" si="105"/>
        <v>1.9672131147540985E-2</v>
      </c>
      <c r="K99" s="6">
        <f t="shared" si="106"/>
        <v>3.8826574633304585E-3</v>
      </c>
      <c r="L99" s="3">
        <f t="shared" si="107"/>
        <v>0.47855711422845693</v>
      </c>
      <c r="M99" s="3">
        <f t="shared" si="108"/>
        <v>0.48</v>
      </c>
      <c r="N99" s="7">
        <f t="shared" si="109"/>
        <v>1.4428857715430565E-3</v>
      </c>
      <c r="O99" s="3">
        <f t="shared" si="110"/>
        <v>7.8947368421052627E-2</v>
      </c>
      <c r="P99" s="3">
        <f t="shared" si="111"/>
        <v>9.836065573770493E-2</v>
      </c>
      <c r="Q99" s="8">
        <f t="shared" si="112"/>
        <v>2.3927855711422845</v>
      </c>
      <c r="R99" s="8">
        <f t="shared" si="113"/>
        <v>2.4</v>
      </c>
      <c r="S99" s="9">
        <f t="shared" si="114"/>
        <v>1.9413287316652303E-2</v>
      </c>
      <c r="T99" s="9">
        <f t="shared" si="115"/>
        <v>7.2144288577153937E-3</v>
      </c>
      <c r="U99" s="15">
        <f t="shared" si="116"/>
        <v>11.167399088541725</v>
      </c>
    </row>
    <row r="100" spans="2:21" ht="15.9" thickBot="1" x14ac:dyDescent="0.65">
      <c r="B100" s="1">
        <v>9600</v>
      </c>
      <c r="C100" s="1">
        <v>12</v>
      </c>
      <c r="D100" s="1">
        <v>1.2</v>
      </c>
      <c r="E100" s="1">
        <v>40</v>
      </c>
      <c r="F100">
        <v>50</v>
      </c>
      <c r="G100" s="1">
        <v>1990</v>
      </c>
      <c r="H100" s="1">
        <v>2000</v>
      </c>
      <c r="I100" s="3">
        <f t="shared" ref="I100:I101" si="117">D100*E100/(B100+E100)</f>
        <v>4.9792531120331947E-3</v>
      </c>
      <c r="J100" s="3">
        <f t="shared" ref="J100:J101" si="118">D100*F100/(B100+F100)</f>
        <v>6.2176165803108805E-3</v>
      </c>
      <c r="K100" s="6">
        <f t="shared" ref="K100:K101" si="119">J100-I100</f>
        <v>1.2383634682776859E-3</v>
      </c>
      <c r="L100" s="3">
        <f t="shared" ref="L100:L101" si="120">D100*G100/(B100+G100)</f>
        <v>0.20603968938740294</v>
      </c>
      <c r="M100" s="3">
        <f t="shared" ref="M100:M101" si="121">D100*H100/(B100+H100)</f>
        <v>0.20689655172413793</v>
      </c>
      <c r="N100" s="7">
        <f t="shared" ref="N100:N101" si="122">M100-L100</f>
        <v>8.5686233673498702E-4</v>
      </c>
      <c r="O100" s="3">
        <f t="shared" ref="O100:O101" si="123">I100*C100</f>
        <v>5.9751037344398336E-2</v>
      </c>
      <c r="P100" s="3">
        <f t="shared" ref="P100:P101" si="124">J100*C100</f>
        <v>7.4611398963730563E-2</v>
      </c>
      <c r="Q100" s="8">
        <f t="shared" ref="Q100:Q101" si="125">L100*C100</f>
        <v>2.4724762726488354</v>
      </c>
      <c r="R100" s="8">
        <f t="shared" ref="R100:R101" si="126">C100*M100</f>
        <v>2.4827586206896552</v>
      </c>
      <c r="S100" s="9">
        <f t="shared" ref="S100:S101" si="127">P100-O100</f>
        <v>1.4860361619332227E-2</v>
      </c>
      <c r="T100" s="9">
        <f t="shared" ref="T100:T101" si="128">R100-Q100</f>
        <v>1.0282348040819844E-2</v>
      </c>
      <c r="U100" s="15">
        <f t="shared" ref="U100:U101" si="129">((20*3.3/4096)*10/T100)/2</f>
        <v>7.8354093763564325</v>
      </c>
    </row>
    <row r="101" spans="2:21" x14ac:dyDescent="0.6">
      <c r="B101" s="1">
        <v>9400</v>
      </c>
      <c r="C101" s="1">
        <v>15</v>
      </c>
      <c r="D101" s="1">
        <v>1.2</v>
      </c>
      <c r="E101" s="1">
        <v>40</v>
      </c>
      <c r="F101" s="1">
        <v>50</v>
      </c>
      <c r="G101" s="1">
        <v>1490</v>
      </c>
      <c r="H101" s="1">
        <v>1500</v>
      </c>
      <c r="I101" s="1">
        <f t="shared" si="117"/>
        <v>5.084745762711864E-3</v>
      </c>
      <c r="J101" s="1">
        <f t="shared" si="118"/>
        <v>6.3492063492063492E-3</v>
      </c>
      <c r="K101" s="1">
        <f t="shared" si="119"/>
        <v>1.2644605864944852E-3</v>
      </c>
      <c r="L101" s="1">
        <f t="shared" si="120"/>
        <v>0.16418732782369147</v>
      </c>
      <c r="M101" s="1">
        <f t="shared" si="121"/>
        <v>0.16513761467889909</v>
      </c>
      <c r="N101" s="18">
        <f t="shared" si="122"/>
        <v>9.5028685520762157E-4</v>
      </c>
      <c r="O101" s="3">
        <f t="shared" si="123"/>
        <v>7.6271186440677957E-2</v>
      </c>
      <c r="P101" s="3">
        <f t="shared" si="124"/>
        <v>9.5238095238095233E-2</v>
      </c>
      <c r="Q101" s="8">
        <f t="shared" si="125"/>
        <v>2.4628099173553721</v>
      </c>
      <c r="R101" s="8">
        <f t="shared" si="126"/>
        <v>2.4770642201834865</v>
      </c>
      <c r="S101" s="17">
        <f t="shared" si="127"/>
        <v>1.8966908797417276E-2</v>
      </c>
      <c r="T101" s="1">
        <f t="shared" si="128"/>
        <v>1.4254302828114351E-2</v>
      </c>
      <c r="U101" s="1">
        <f t="shared" si="129"/>
        <v>5.6520762342087716</v>
      </c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Shmatalyuk</dc:creator>
  <cp:lastModifiedBy>%username:~0,2%</cp:lastModifiedBy>
  <dcterms:created xsi:type="dcterms:W3CDTF">2017-10-29T06:20:43Z</dcterms:created>
  <dcterms:modified xsi:type="dcterms:W3CDTF">2018-05-15T18:48:06Z</dcterms:modified>
</cp:coreProperties>
</file>