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808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4" i="1" l="1"/>
  <c r="R26" i="1"/>
  <c r="R18" i="1"/>
  <c r="R10" i="1"/>
  <c r="K34" i="1"/>
  <c r="O34" i="1"/>
  <c r="O32" i="1"/>
  <c r="M34" i="1"/>
  <c r="M32" i="1"/>
  <c r="A38" i="1"/>
  <c r="D38" i="1"/>
  <c r="K38" i="1"/>
  <c r="L38" i="1"/>
  <c r="E38" i="1"/>
  <c r="G38" i="1"/>
  <c r="O38" i="1"/>
  <c r="P38" i="1"/>
  <c r="F38" i="1"/>
  <c r="M38" i="1"/>
  <c r="N38" i="1"/>
  <c r="A37" i="1"/>
  <c r="D37" i="1"/>
  <c r="K37" i="1"/>
  <c r="L37" i="1"/>
  <c r="E37" i="1"/>
  <c r="G37" i="1"/>
  <c r="O37" i="1"/>
  <c r="P37" i="1"/>
  <c r="F37" i="1"/>
  <c r="M37" i="1"/>
  <c r="N37" i="1"/>
  <c r="A36" i="1"/>
  <c r="D36" i="1"/>
  <c r="K36" i="1"/>
  <c r="L36" i="1"/>
  <c r="E36" i="1"/>
  <c r="G36" i="1"/>
  <c r="O36" i="1"/>
  <c r="P36" i="1"/>
  <c r="F36" i="1"/>
  <c r="M36" i="1"/>
  <c r="N36" i="1"/>
  <c r="A35" i="1"/>
  <c r="D35" i="1"/>
  <c r="K35" i="1"/>
  <c r="L35" i="1"/>
  <c r="E35" i="1"/>
  <c r="G35" i="1"/>
  <c r="O35" i="1"/>
  <c r="P35" i="1"/>
  <c r="F35" i="1"/>
  <c r="M35" i="1"/>
  <c r="N35" i="1"/>
  <c r="D34" i="1"/>
  <c r="L34" i="1"/>
  <c r="E34" i="1"/>
  <c r="G34" i="1"/>
  <c r="P34" i="1"/>
  <c r="F34" i="1"/>
  <c r="N34" i="1"/>
  <c r="G18" i="1"/>
  <c r="K18" i="1"/>
  <c r="O18" i="1"/>
  <c r="O16" i="1"/>
  <c r="F18" i="1"/>
  <c r="M18" i="1"/>
  <c r="M16" i="1"/>
  <c r="A22" i="1"/>
  <c r="D22" i="1"/>
  <c r="K22" i="1"/>
  <c r="L22" i="1"/>
  <c r="E22" i="1"/>
  <c r="G22" i="1"/>
  <c r="O22" i="1"/>
  <c r="P22" i="1"/>
  <c r="F22" i="1"/>
  <c r="M22" i="1"/>
  <c r="N22" i="1"/>
  <c r="A21" i="1"/>
  <c r="D21" i="1"/>
  <c r="K21" i="1"/>
  <c r="L21" i="1"/>
  <c r="E21" i="1"/>
  <c r="G21" i="1"/>
  <c r="O21" i="1"/>
  <c r="P21" i="1"/>
  <c r="F21" i="1"/>
  <c r="M21" i="1"/>
  <c r="N21" i="1"/>
  <c r="A20" i="1"/>
  <c r="D20" i="1"/>
  <c r="K20" i="1"/>
  <c r="L20" i="1"/>
  <c r="E20" i="1"/>
  <c r="G20" i="1"/>
  <c r="O20" i="1"/>
  <c r="P20" i="1"/>
  <c r="F20" i="1"/>
  <c r="M20" i="1"/>
  <c r="N20" i="1"/>
  <c r="A19" i="1"/>
  <c r="D19" i="1"/>
  <c r="K19" i="1"/>
  <c r="L19" i="1"/>
  <c r="E19" i="1"/>
  <c r="G19" i="1"/>
  <c r="O19" i="1"/>
  <c r="P19" i="1"/>
  <c r="F19" i="1"/>
  <c r="M19" i="1"/>
  <c r="N19" i="1"/>
  <c r="D18" i="1"/>
  <c r="L18" i="1"/>
  <c r="E18" i="1"/>
  <c r="P18" i="1"/>
  <c r="N18" i="1"/>
  <c r="O1" i="1"/>
  <c r="M1" i="1"/>
  <c r="A3" i="1"/>
  <c r="D3" i="1"/>
  <c r="E3" i="1"/>
  <c r="F3" i="1"/>
  <c r="G3" i="1"/>
  <c r="J3" i="1"/>
  <c r="K3" i="1"/>
  <c r="L3" i="1"/>
  <c r="M3" i="1"/>
  <c r="N3" i="1"/>
  <c r="O3" i="1"/>
  <c r="P3" i="1"/>
  <c r="E10" i="1"/>
  <c r="A10" i="1"/>
  <c r="G10" i="1"/>
  <c r="J10" i="1"/>
  <c r="K10" i="1"/>
  <c r="O10" i="1"/>
  <c r="L1" i="1"/>
  <c r="O8" i="1"/>
  <c r="F10" i="1"/>
  <c r="M10" i="1"/>
  <c r="M8" i="1"/>
  <c r="D10" i="1"/>
  <c r="L10" i="1"/>
  <c r="N10" i="1"/>
  <c r="P10" i="1"/>
  <c r="E26" i="1"/>
  <c r="G26" i="1"/>
  <c r="K26" i="1"/>
  <c r="O26" i="1"/>
  <c r="O24" i="1"/>
  <c r="F26" i="1"/>
  <c r="M26" i="1"/>
  <c r="M24" i="1"/>
  <c r="D26" i="1"/>
  <c r="L26" i="1"/>
  <c r="N26" i="1"/>
  <c r="P26" i="1"/>
  <c r="E4" i="1"/>
  <c r="A4" i="1"/>
  <c r="G4" i="1"/>
  <c r="J4" i="1"/>
  <c r="K4" i="1"/>
  <c r="O4" i="1"/>
  <c r="E11" i="1"/>
  <c r="A11" i="1"/>
  <c r="G11" i="1"/>
  <c r="J11" i="1"/>
  <c r="K11" i="1"/>
  <c r="O11" i="1"/>
  <c r="E27" i="1"/>
  <c r="A27" i="1"/>
  <c r="G27" i="1"/>
  <c r="K27" i="1"/>
  <c r="O27" i="1"/>
  <c r="K30" i="1"/>
  <c r="K28" i="1"/>
  <c r="K29" i="1"/>
  <c r="F27" i="1"/>
  <c r="M27" i="1"/>
  <c r="A30" i="1"/>
  <c r="D30" i="1"/>
  <c r="L30" i="1"/>
  <c r="E30" i="1"/>
  <c r="G30" i="1"/>
  <c r="O30" i="1"/>
  <c r="P30" i="1"/>
  <c r="F30" i="1"/>
  <c r="M30" i="1"/>
  <c r="N30" i="1"/>
  <c r="A29" i="1"/>
  <c r="D29" i="1"/>
  <c r="L29" i="1"/>
  <c r="E29" i="1"/>
  <c r="G29" i="1"/>
  <c r="O29" i="1"/>
  <c r="P29" i="1"/>
  <c r="F29" i="1"/>
  <c r="M29" i="1"/>
  <c r="N29" i="1"/>
  <c r="A28" i="1"/>
  <c r="D28" i="1"/>
  <c r="L28" i="1"/>
  <c r="E28" i="1"/>
  <c r="G28" i="1"/>
  <c r="O28" i="1"/>
  <c r="P28" i="1"/>
  <c r="F28" i="1"/>
  <c r="M28" i="1"/>
  <c r="N28" i="1"/>
  <c r="D27" i="1"/>
  <c r="L27" i="1"/>
  <c r="P27" i="1"/>
  <c r="N27" i="1"/>
  <c r="A14" i="1"/>
  <c r="D14" i="1"/>
  <c r="E14" i="1"/>
  <c r="F14" i="1"/>
  <c r="G14" i="1"/>
  <c r="J14" i="1"/>
  <c r="K14" i="1"/>
  <c r="L14" i="1"/>
  <c r="M14" i="1"/>
  <c r="N14" i="1"/>
  <c r="O14" i="1"/>
  <c r="P14" i="1"/>
  <c r="F11" i="1"/>
  <c r="M11" i="1"/>
  <c r="A13" i="1"/>
  <c r="A12" i="1"/>
  <c r="D13" i="1"/>
  <c r="J13" i="1"/>
  <c r="K13" i="1"/>
  <c r="L13" i="1"/>
  <c r="E13" i="1"/>
  <c r="G13" i="1"/>
  <c r="O13" i="1"/>
  <c r="P13" i="1"/>
  <c r="F13" i="1"/>
  <c r="M13" i="1"/>
  <c r="N13" i="1"/>
  <c r="D12" i="1"/>
  <c r="J12" i="1"/>
  <c r="K12" i="1"/>
  <c r="L12" i="1"/>
  <c r="E12" i="1"/>
  <c r="G12" i="1"/>
  <c r="O12" i="1"/>
  <c r="P12" i="1"/>
  <c r="F12" i="1"/>
  <c r="M12" i="1"/>
  <c r="N12" i="1"/>
  <c r="D11" i="1"/>
  <c r="L11" i="1"/>
  <c r="P11" i="1"/>
  <c r="N11" i="1"/>
  <c r="F4" i="1"/>
  <c r="M4" i="1"/>
  <c r="A5" i="1"/>
  <c r="D5" i="1"/>
  <c r="J5" i="1"/>
  <c r="K5" i="1"/>
  <c r="L5" i="1"/>
  <c r="E5" i="1"/>
  <c r="G5" i="1"/>
  <c r="O5" i="1"/>
  <c r="P5" i="1"/>
  <c r="A6" i="1"/>
  <c r="D6" i="1"/>
  <c r="J6" i="1"/>
  <c r="K6" i="1"/>
  <c r="L6" i="1"/>
  <c r="E6" i="1"/>
  <c r="G6" i="1"/>
  <c r="O6" i="1"/>
  <c r="P6" i="1"/>
  <c r="D4" i="1"/>
  <c r="L4" i="1"/>
  <c r="P4" i="1"/>
  <c r="F5" i="1"/>
  <c r="M5" i="1"/>
  <c r="N5" i="1"/>
  <c r="F6" i="1"/>
  <c r="M6" i="1"/>
  <c r="N6" i="1"/>
  <c r="N4" i="1"/>
</calcChain>
</file>

<file path=xl/sharedStrings.xml><?xml version="1.0" encoding="utf-8"?>
<sst xmlns="http://schemas.openxmlformats.org/spreadsheetml/2006/main" count="70" uniqueCount="13">
  <si>
    <t>Vbias</t>
  </si>
  <si>
    <t>Rbias</t>
  </si>
  <si>
    <t>Rsens</t>
  </si>
  <si>
    <t>Vsense</t>
  </si>
  <si>
    <t>Rgain</t>
  </si>
  <si>
    <t>Gain</t>
  </si>
  <si>
    <t>Vout</t>
  </si>
  <si>
    <t>DRsens</t>
  </si>
  <si>
    <t>DVout</t>
  </si>
  <si>
    <t>DVsense</t>
  </si>
  <si>
    <t>DVsense10</t>
  </si>
  <si>
    <t>DVout10</t>
  </si>
  <si>
    <t>VoutRoof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</si>
</sst>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8" workbookViewId="0">
      <selection activeCell="R34" sqref="R34"/>
    </sheetView>
  </sheetViews>
  <sheetFormatPr baseColWidth="10" defaultRowHeight="15" x14ac:dyDescent="0"/>
  <cols>
    <col min="1" max="2" width="6" bestFit="1" customWidth="1"/>
    <col min="3" max="3" width="6.33203125" bestFit="1" customWidth="1"/>
    <col min="4" max="4" width="8.1640625" customWidth="1"/>
    <col min="5" max="5" width="7.1640625" bestFit="1" customWidth="1"/>
    <col min="8" max="8" width="6.1640625" bestFit="1" customWidth="1"/>
    <col min="9" max="9" width="6.33203125" customWidth="1"/>
    <col min="10" max="10" width="5.6640625" bestFit="1" customWidth="1"/>
    <col min="11" max="11" width="6.6640625" customWidth="1"/>
    <col min="12" max="12" width="8" customWidth="1"/>
    <col min="13" max="13" width="8.83203125" customWidth="1"/>
    <col min="14" max="14" width="7.6640625" customWidth="1"/>
    <col min="15" max="15" width="8" customWidth="1"/>
    <col min="16" max="16" width="7.83203125" customWidth="1"/>
  </cols>
  <sheetData>
    <row r="1" spans="1:18">
      <c r="L1">
        <f>3.3/POWER(2,12)</f>
        <v>8.0566406249999996E-4</v>
      </c>
      <c r="M1">
        <f>M3/L1</f>
        <v>11.816297842122809</v>
      </c>
      <c r="O1">
        <f>O3/L1</f>
        <v>118.1629784212281</v>
      </c>
    </row>
    <row r="2" spans="1:18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9</v>
      </c>
      <c r="G2" t="s">
        <v>10</v>
      </c>
      <c r="J2" t="s">
        <v>4</v>
      </c>
      <c r="K2" t="s">
        <v>5</v>
      </c>
      <c r="L2" t="s">
        <v>6</v>
      </c>
      <c r="M2" t="s">
        <v>8</v>
      </c>
      <c r="N2" t="s">
        <v>12</v>
      </c>
      <c r="O2" t="s">
        <v>11</v>
      </c>
      <c r="P2" t="s">
        <v>12</v>
      </c>
    </row>
    <row r="3" spans="1:18">
      <c r="A3">
        <f>1.25</f>
        <v>1.25</v>
      </c>
      <c r="B3">
        <v>750</v>
      </c>
      <c r="C3">
        <v>70</v>
      </c>
      <c r="D3">
        <f>C3/(C3+B3)*A3</f>
        <v>0.10670731707317074</v>
      </c>
      <c r="E3">
        <f>C3*0.01</f>
        <v>0.70000000000000007</v>
      </c>
      <c r="F3">
        <f>E3*A3/(B3+C3)</f>
        <v>1.0670731707317074E-3</v>
      </c>
      <c r="G3">
        <f>10*E3*A3/(B3+C3)</f>
        <v>1.0670731707317076E-2</v>
      </c>
      <c r="J3">
        <f>51</f>
        <v>51</v>
      </c>
      <c r="K3">
        <f>5+200/J3</f>
        <v>8.9215686274509807</v>
      </c>
      <c r="L3">
        <f>(D3-0)*K3+0</f>
        <v>0.95199665231946451</v>
      </c>
      <c r="M3">
        <f>F3*K3</f>
        <v>9.5199665231946451E-3</v>
      </c>
      <c r="N3">
        <f>L3+M3</f>
        <v>0.96151661884265915</v>
      </c>
      <c r="O3">
        <f>G3*K3</f>
        <v>9.5199665231946465E-2</v>
      </c>
      <c r="P3">
        <f>L3+O3</f>
        <v>1.047196317551411</v>
      </c>
    </row>
    <row r="4" spans="1:18">
      <c r="A4">
        <f>1.25</f>
        <v>1.25</v>
      </c>
      <c r="B4">
        <v>750</v>
      </c>
      <c r="C4">
        <v>100</v>
      </c>
      <c r="D4">
        <f>C4/(C4+B4)*A4</f>
        <v>0.14705882352941177</v>
      </c>
      <c r="E4">
        <f>C4*0.01</f>
        <v>1</v>
      </c>
      <c r="F4">
        <f>E4*A4/(B4+C4)</f>
        <v>1.4705882352941176E-3</v>
      </c>
      <c r="G4">
        <f>10*E4*A4/(B4+C4)</f>
        <v>1.4705882352941176E-2</v>
      </c>
      <c r="J4">
        <f>51</f>
        <v>51</v>
      </c>
      <c r="K4">
        <f>5+200/J4</f>
        <v>8.9215686274509807</v>
      </c>
      <c r="L4">
        <f>(D4-0)*K4+0</f>
        <v>1.3119953863898501</v>
      </c>
      <c r="M4">
        <f>F4*K4</f>
        <v>1.3119953863898502E-2</v>
      </c>
      <c r="N4">
        <f>L4+M4</f>
        <v>1.3251153402537486</v>
      </c>
      <c r="O4">
        <f>G4*K4</f>
        <v>0.13119953863898501</v>
      </c>
      <c r="P4">
        <f>L4+O4</f>
        <v>1.4431949250288352</v>
      </c>
    </row>
    <row r="5" spans="1:18">
      <c r="A5">
        <f>1.25</f>
        <v>1.25</v>
      </c>
      <c r="B5">
        <v>750</v>
      </c>
      <c r="C5">
        <v>200</v>
      </c>
      <c r="D5">
        <f>C5/(C5+B5)*A5</f>
        <v>0.26315789473684209</v>
      </c>
      <c r="E5">
        <f t="shared" ref="E5:E6" si="0">C5*0.01</f>
        <v>2</v>
      </c>
      <c r="F5">
        <f>E5*A5/(B5+C5)</f>
        <v>2.631578947368421E-3</v>
      </c>
      <c r="G5">
        <f t="shared" ref="G5:G6" si="1">10*E5*A5/(B5+C5)</f>
        <v>2.6315789473684209E-2</v>
      </c>
      <c r="J5">
        <f>51</f>
        <v>51</v>
      </c>
      <c r="K5">
        <f>5+200/J5</f>
        <v>8.9215686274509807</v>
      </c>
      <c r="L5">
        <f>(D5-0)*K5+0</f>
        <v>2.3477812177502577</v>
      </c>
      <c r="M5">
        <f>F5*K5</f>
        <v>2.3477812177502579E-2</v>
      </c>
      <c r="N5">
        <f t="shared" ref="N5:N6" si="2">L5+M5</f>
        <v>2.3712590299277605</v>
      </c>
      <c r="O5">
        <f>G5*K5</f>
        <v>0.2347781217750258</v>
      </c>
      <c r="P5">
        <f t="shared" ref="P5:P6" si="3">L5+O5</f>
        <v>2.5825593395252837</v>
      </c>
    </row>
    <row r="6" spans="1:18">
      <c r="A6">
        <f>1.25</f>
        <v>1.25</v>
      </c>
      <c r="B6">
        <v>750</v>
      </c>
      <c r="C6">
        <v>240</v>
      </c>
      <c r="D6">
        <f>C6/(C6+B6)*A6</f>
        <v>0.30303030303030304</v>
      </c>
      <c r="E6">
        <f t="shared" si="0"/>
        <v>2.4</v>
      </c>
      <c r="F6">
        <f>E6*A6/(B6+C6)</f>
        <v>3.0303030303030303E-3</v>
      </c>
      <c r="G6">
        <f t="shared" si="1"/>
        <v>3.0303030303030304E-2</v>
      </c>
      <c r="J6">
        <f>51</f>
        <v>51</v>
      </c>
      <c r="K6">
        <f>5+200/J6</f>
        <v>8.9215686274509807</v>
      </c>
      <c r="L6">
        <f>(D6-0)*K6+0</f>
        <v>2.7035056446821155</v>
      </c>
      <c r="M6">
        <f>F6*K6</f>
        <v>2.7035056446821155E-2</v>
      </c>
      <c r="N6">
        <f t="shared" si="2"/>
        <v>2.7305407011289367</v>
      </c>
      <c r="O6">
        <f>G6*K6</f>
        <v>0.27035056446821154</v>
      </c>
      <c r="P6">
        <f t="shared" si="3"/>
        <v>2.9738562091503269</v>
      </c>
    </row>
    <row r="8" spans="1:18">
      <c r="M8">
        <f>M10/L1</f>
        <v>8.6932613657187616</v>
      </c>
      <c r="O8">
        <f>O10/L1</f>
        <v>86.932613657187616</v>
      </c>
    </row>
    <row r="9" spans="1:18">
      <c r="A9" t="s">
        <v>0</v>
      </c>
      <c r="B9" t="s">
        <v>1</v>
      </c>
      <c r="C9" t="s">
        <v>2</v>
      </c>
      <c r="D9" t="s">
        <v>3</v>
      </c>
      <c r="E9" t="s">
        <v>7</v>
      </c>
      <c r="F9" t="s">
        <v>9</v>
      </c>
      <c r="G9" t="s">
        <v>10</v>
      </c>
      <c r="J9" t="s">
        <v>4</v>
      </c>
      <c r="K9" t="s">
        <v>5</v>
      </c>
      <c r="L9" t="s">
        <v>6</v>
      </c>
      <c r="M9" t="s">
        <v>8</v>
      </c>
      <c r="N9" t="s">
        <v>12</v>
      </c>
      <c r="O9" t="s">
        <v>11</v>
      </c>
      <c r="P9" t="s">
        <v>12</v>
      </c>
    </row>
    <row r="10" spans="1:18">
      <c r="A10">
        <f>1.2</f>
        <v>1.2</v>
      </c>
      <c r="B10">
        <v>1000</v>
      </c>
      <c r="C10">
        <v>70</v>
      </c>
      <c r="D10">
        <f>C10/(C10+B10)*A10</f>
        <v>7.8504672897196245E-2</v>
      </c>
      <c r="E10">
        <f>C10*0.01</f>
        <v>0.70000000000000007</v>
      </c>
      <c r="F10">
        <f>E10*A10/(B10+C10)</f>
        <v>7.8504672897196273E-4</v>
      </c>
      <c r="G10">
        <f>10*E10*A10/(B10+C10)</f>
        <v>7.8504672897196266E-3</v>
      </c>
      <c r="J10">
        <f>51</f>
        <v>51</v>
      </c>
      <c r="K10">
        <f>5+200/J10</f>
        <v>8.9215686274509807</v>
      </c>
      <c r="L10">
        <f>(D10-0)*K10+0</f>
        <v>0.70038482682792735</v>
      </c>
      <c r="M10">
        <f>F10*K10</f>
        <v>7.0038482682792755E-3</v>
      </c>
      <c r="N10">
        <f>L10+M10</f>
        <v>0.70738867509620662</v>
      </c>
      <c r="O10">
        <f>G10*K10</f>
        <v>7.0038482682792752E-2</v>
      </c>
      <c r="P10">
        <f>L10+O10</f>
        <v>0.77042330951072013</v>
      </c>
      <c r="R10">
        <f>0.5/K10</f>
        <v>5.6043956043956039E-2</v>
      </c>
    </row>
    <row r="11" spans="1:18">
      <c r="A11">
        <f>1.2</f>
        <v>1.2</v>
      </c>
      <c r="B11">
        <v>1000</v>
      </c>
      <c r="C11">
        <v>100</v>
      </c>
      <c r="D11">
        <f>C11/(C11+B11)*A11</f>
        <v>0.10909090909090909</v>
      </c>
      <c r="E11">
        <f>C11*0.01</f>
        <v>1</v>
      </c>
      <c r="F11">
        <f>E11*A11/(B11+C11)</f>
        <v>1.090909090909091E-3</v>
      </c>
      <c r="G11">
        <f>10*E11*A11/(B11+C11)</f>
        <v>1.090909090909091E-2</v>
      </c>
      <c r="J11">
        <f>51</f>
        <v>51</v>
      </c>
      <c r="K11">
        <f>5+200/J11</f>
        <v>8.9215686274509807</v>
      </c>
      <c r="L11">
        <f>(D11-0)*K11+0</f>
        <v>0.9732620320855615</v>
      </c>
      <c r="M11">
        <f>F11*K11</f>
        <v>9.7326203208556155E-3</v>
      </c>
      <c r="N11">
        <f>L11+M11</f>
        <v>0.98299465240641715</v>
      </c>
      <c r="O11">
        <f>G11*K11</f>
        <v>9.7326203208556158E-2</v>
      </c>
      <c r="P11">
        <f>L11+O11</f>
        <v>1.0705882352941176</v>
      </c>
    </row>
    <row r="12" spans="1:18">
      <c r="A12">
        <f>1.2</f>
        <v>1.2</v>
      </c>
      <c r="B12">
        <v>1000</v>
      </c>
      <c r="C12">
        <v>200</v>
      </c>
      <c r="D12">
        <f>C12/(C12+B12)*A12</f>
        <v>0.19999999999999998</v>
      </c>
      <c r="E12">
        <f t="shared" ref="E12:E13" si="4">C12*0.01</f>
        <v>2</v>
      </c>
      <c r="F12">
        <f>E12*A12/(B12+C12)</f>
        <v>2E-3</v>
      </c>
      <c r="G12">
        <f t="shared" ref="G12:G13" si="5">10*E12*A12/(B12+C12)</f>
        <v>0.02</v>
      </c>
      <c r="J12">
        <f>51</f>
        <v>51</v>
      </c>
      <c r="K12">
        <f>5+200/J12</f>
        <v>8.9215686274509807</v>
      </c>
      <c r="L12">
        <f>(D12-0)*K12+0</f>
        <v>1.784313725490196</v>
      </c>
      <c r="M12">
        <f>F12*K12</f>
        <v>1.7843137254901963E-2</v>
      </c>
      <c r="N12">
        <f t="shared" ref="N12:N13" si="6">L12+M12</f>
        <v>1.8021568627450979</v>
      </c>
      <c r="O12">
        <f>G12*K12</f>
        <v>0.17843137254901961</v>
      </c>
      <c r="P12">
        <f t="shared" ref="P12:P13" si="7">L12+O12</f>
        <v>1.9627450980392156</v>
      </c>
    </row>
    <row r="13" spans="1:18">
      <c r="A13">
        <f>1.2</f>
        <v>1.2</v>
      </c>
      <c r="B13">
        <v>1000</v>
      </c>
      <c r="C13">
        <v>300</v>
      </c>
      <c r="D13">
        <f>C13/(C13+B13)*A13</f>
        <v>0.27692307692307694</v>
      </c>
      <c r="E13">
        <f t="shared" si="4"/>
        <v>3</v>
      </c>
      <c r="F13">
        <f>E13*A13/(B13+C13)</f>
        <v>2.7692307692307691E-3</v>
      </c>
      <c r="G13">
        <f t="shared" si="5"/>
        <v>2.7692307692307693E-2</v>
      </c>
      <c r="J13">
        <f>51</f>
        <v>51</v>
      </c>
      <c r="K13">
        <f>5+200/J13</f>
        <v>8.9215686274509807</v>
      </c>
      <c r="L13">
        <f>(D13-0)*K13+0</f>
        <v>2.4705882352941178</v>
      </c>
      <c r="M13">
        <f>F13*K13</f>
        <v>2.4705882352941175E-2</v>
      </c>
      <c r="N13">
        <f t="shared" si="6"/>
        <v>2.4952941176470591</v>
      </c>
      <c r="O13">
        <f>G13*K13</f>
        <v>0.24705882352941178</v>
      </c>
      <c r="P13">
        <f t="shared" si="7"/>
        <v>2.7176470588235295</v>
      </c>
    </row>
    <row r="14" spans="1:18">
      <c r="A14">
        <f>1.2</f>
        <v>1.2</v>
      </c>
      <c r="B14">
        <v>1000</v>
      </c>
      <c r="C14">
        <v>400</v>
      </c>
      <c r="D14">
        <f>C14/(C14+B14)*A14</f>
        <v>0.3428571428571428</v>
      </c>
      <c r="E14">
        <f t="shared" ref="E14" si="8">C14*0.01</f>
        <v>4</v>
      </c>
      <c r="F14">
        <f>E14*A14/(B14+C14)</f>
        <v>3.4285714285714284E-3</v>
      </c>
      <c r="G14">
        <f t="shared" ref="G14" si="9">10*E14*A14/(B14+C14)</f>
        <v>3.4285714285714287E-2</v>
      </c>
      <c r="J14">
        <f>51</f>
        <v>51</v>
      </c>
      <c r="K14">
        <f>5+200/J14</f>
        <v>8.9215686274509807</v>
      </c>
      <c r="L14">
        <f>(D14-0)*K14+0</f>
        <v>3.0588235294117645</v>
      </c>
      <c r="M14">
        <f>F14*K14</f>
        <v>3.0588235294117645E-2</v>
      </c>
      <c r="N14">
        <f t="shared" ref="N14" si="10">L14+M14</f>
        <v>3.0894117647058823</v>
      </c>
      <c r="O14">
        <f>G14*K14</f>
        <v>0.30588235294117649</v>
      </c>
      <c r="P14">
        <f t="shared" ref="P14" si="11">L14+O14</f>
        <v>3.3647058823529408</v>
      </c>
    </row>
    <row r="16" spans="1:18">
      <c r="M16">
        <f>M18/L1</f>
        <v>8.8545068519590835</v>
      </c>
      <c r="O16">
        <f>O18/L1</f>
        <v>88.545068519590828</v>
      </c>
    </row>
    <row r="17" spans="1:18">
      <c r="A17" t="s">
        <v>0</v>
      </c>
      <c r="B17" t="s">
        <v>1</v>
      </c>
      <c r="C17" t="s">
        <v>2</v>
      </c>
      <c r="D17" t="s">
        <v>3</v>
      </c>
      <c r="E17" t="s">
        <v>7</v>
      </c>
      <c r="F17" t="s">
        <v>9</v>
      </c>
      <c r="G17" t="s">
        <v>10</v>
      </c>
      <c r="J17" t="s">
        <v>4</v>
      </c>
      <c r="K17" t="s">
        <v>5</v>
      </c>
      <c r="L17" t="s">
        <v>6</v>
      </c>
      <c r="M17" t="s">
        <v>8</v>
      </c>
      <c r="N17" t="s">
        <v>12</v>
      </c>
      <c r="O17" t="s">
        <v>11</v>
      </c>
      <c r="P17" t="s">
        <v>12</v>
      </c>
    </row>
    <row r="18" spans="1:18">
      <c r="A18">
        <v>1.2</v>
      </c>
      <c r="B18">
        <v>1500</v>
      </c>
      <c r="C18">
        <v>70</v>
      </c>
      <c r="D18">
        <f>C18/(C18+B18)*A18</f>
        <v>5.3503184713375791E-2</v>
      </c>
      <c r="E18">
        <f>C18*0.01</f>
        <v>0.70000000000000007</v>
      </c>
      <c r="F18">
        <f>E18*A18/(B18+C18)</f>
        <v>5.3503184713375805E-4</v>
      </c>
      <c r="G18">
        <f>10*E18*A18/(B18+C18)</f>
        <v>5.3503184713375798E-3</v>
      </c>
      <c r="J18">
        <v>24</v>
      </c>
      <c r="K18">
        <f>5+200/J18</f>
        <v>13.333333333333334</v>
      </c>
      <c r="L18">
        <f>(D18-0)*K18+0</f>
        <v>0.7133757961783439</v>
      </c>
      <c r="M18">
        <f>F18*K18</f>
        <v>7.1337579617834412E-3</v>
      </c>
      <c r="N18">
        <f>L18+M18</f>
        <v>0.7205095541401273</v>
      </c>
      <c r="O18">
        <f>G18*K18</f>
        <v>7.1337579617834407E-2</v>
      </c>
      <c r="P18">
        <f>L18+O18</f>
        <v>0.78471337579617828</v>
      </c>
      <c r="R18">
        <f>0.5/K18</f>
        <v>3.7499999999999999E-2</v>
      </c>
    </row>
    <row r="19" spans="1:18">
      <c r="A19">
        <f>1.2</f>
        <v>1.2</v>
      </c>
      <c r="B19">
        <v>1500</v>
      </c>
      <c r="C19">
        <v>100</v>
      </c>
      <c r="D19">
        <f>C19/(C19+B19)*A19</f>
        <v>7.4999999999999997E-2</v>
      </c>
      <c r="E19">
        <f>C19*0.01</f>
        <v>1</v>
      </c>
      <c r="F19">
        <f>E19*A19/(B19+C19)</f>
        <v>7.5000000000000002E-4</v>
      </c>
      <c r="G19">
        <f>10*E19*A19/(B19+C19)</f>
        <v>7.4999999999999997E-3</v>
      </c>
      <c r="J19">
        <v>24</v>
      </c>
      <c r="K19">
        <f>5+200/J19</f>
        <v>13.333333333333334</v>
      </c>
      <c r="L19">
        <f>(D19-0)*K19+0</f>
        <v>1</v>
      </c>
      <c r="M19">
        <f>F19*K19</f>
        <v>0.01</v>
      </c>
      <c r="N19">
        <f>L19+M19</f>
        <v>1.01</v>
      </c>
      <c r="O19">
        <f>G19*K19</f>
        <v>0.1</v>
      </c>
      <c r="P19">
        <f>L19+O19</f>
        <v>1.1000000000000001</v>
      </c>
    </row>
    <row r="20" spans="1:18">
      <c r="A20">
        <f>1.2</f>
        <v>1.2</v>
      </c>
      <c r="B20">
        <v>1500</v>
      </c>
      <c r="C20">
        <v>200</v>
      </c>
      <c r="D20">
        <f>C20/(C20+B20)*A20</f>
        <v>0.14117647058823529</v>
      </c>
      <c r="E20">
        <f t="shared" ref="E20:E22" si="12">C20*0.01</f>
        <v>2</v>
      </c>
      <c r="F20">
        <f>E20*A20/(B20+C20)</f>
        <v>1.4117647058823528E-3</v>
      </c>
      <c r="G20">
        <f t="shared" ref="G20:G22" si="13">10*E20*A20/(B20+C20)</f>
        <v>1.411764705882353E-2</v>
      </c>
      <c r="J20">
        <v>24</v>
      </c>
      <c r="K20">
        <f>5+200/J20</f>
        <v>13.333333333333334</v>
      </c>
      <c r="L20">
        <f>(D20-0)*K20+0</f>
        <v>1.8823529411764706</v>
      </c>
      <c r="M20">
        <f>F20*K20</f>
        <v>1.8823529411764704E-2</v>
      </c>
      <c r="N20">
        <f t="shared" ref="N20:N22" si="14">L20+M20</f>
        <v>1.9011764705882352</v>
      </c>
      <c r="O20">
        <f>G20*K20</f>
        <v>0.18823529411764708</v>
      </c>
      <c r="P20">
        <f t="shared" ref="P20:P22" si="15">L20+O20</f>
        <v>2.0705882352941178</v>
      </c>
    </row>
    <row r="21" spans="1:18">
      <c r="A21">
        <f>1.2</f>
        <v>1.2</v>
      </c>
      <c r="B21">
        <v>1500</v>
      </c>
      <c r="C21">
        <v>340</v>
      </c>
      <c r="D21">
        <f>C21/(C21+B21)*A21</f>
        <v>0.22173913043478258</v>
      </c>
      <c r="E21">
        <f t="shared" si="12"/>
        <v>3.4</v>
      </c>
      <c r="F21">
        <f>E21*A21/(B21+C21)</f>
        <v>2.217391304347826E-3</v>
      </c>
      <c r="G21">
        <f t="shared" si="13"/>
        <v>2.2173913043478259E-2</v>
      </c>
      <c r="J21">
        <v>24</v>
      </c>
      <c r="K21">
        <f>5+200/J21</f>
        <v>13.333333333333334</v>
      </c>
      <c r="L21">
        <f>(D21-0)*K21+0</f>
        <v>2.9565217391304346</v>
      </c>
      <c r="M21">
        <f>F21*K21</f>
        <v>2.9565217391304348E-2</v>
      </c>
      <c r="N21">
        <f t="shared" si="14"/>
        <v>2.9860869565217389</v>
      </c>
      <c r="O21">
        <f>G21*K21</f>
        <v>0.29565217391304349</v>
      </c>
      <c r="P21">
        <f t="shared" si="15"/>
        <v>3.2521739130434781</v>
      </c>
    </row>
    <row r="22" spans="1:18">
      <c r="A22">
        <f>1.2</f>
        <v>1.2</v>
      </c>
      <c r="B22">
        <v>1500</v>
      </c>
      <c r="C22">
        <v>400</v>
      </c>
      <c r="D22">
        <f>C22/(C22+B22)*A22</f>
        <v>0.25263157894736837</v>
      </c>
      <c r="E22">
        <f t="shared" si="12"/>
        <v>4</v>
      </c>
      <c r="F22">
        <f>E22*A22/(B22+C22)</f>
        <v>2.5263157894736842E-3</v>
      </c>
      <c r="G22">
        <f t="shared" si="13"/>
        <v>2.5263157894736842E-2</v>
      </c>
      <c r="J22">
        <v>24</v>
      </c>
      <c r="K22">
        <f>5+200/J22</f>
        <v>13.333333333333334</v>
      </c>
      <c r="L22">
        <f>(D22-0)*K22+0</f>
        <v>3.3684210526315783</v>
      </c>
      <c r="M22">
        <f>F22*K22</f>
        <v>3.3684210526315789E-2</v>
      </c>
      <c r="N22">
        <f t="shared" si="14"/>
        <v>3.4021052631578943</v>
      </c>
      <c r="O22">
        <f>G22*K22</f>
        <v>0.33684210526315789</v>
      </c>
      <c r="P22">
        <f t="shared" si="15"/>
        <v>3.7052631578947364</v>
      </c>
    </row>
    <row r="24" spans="1:18">
      <c r="M24">
        <f>M26/L1</f>
        <v>8.1148489728199884</v>
      </c>
      <c r="O24">
        <f>O26/L1</f>
        <v>81.148489728199877</v>
      </c>
    </row>
    <row r="25" spans="1:18">
      <c r="A25" t="s">
        <v>0</v>
      </c>
      <c r="B25" t="s">
        <v>1</v>
      </c>
      <c r="C25" t="s">
        <v>2</v>
      </c>
      <c r="D25" t="s">
        <v>3</v>
      </c>
      <c r="E25" t="s">
        <v>7</v>
      </c>
      <c r="F25" t="s">
        <v>9</v>
      </c>
      <c r="G25" t="s">
        <v>10</v>
      </c>
      <c r="J25" t="s">
        <v>4</v>
      </c>
      <c r="K25" t="s">
        <v>5</v>
      </c>
      <c r="L25" t="s">
        <v>6</v>
      </c>
      <c r="M25" t="s">
        <v>8</v>
      </c>
      <c r="N25" t="s">
        <v>12</v>
      </c>
      <c r="O25" t="s">
        <v>11</v>
      </c>
      <c r="P25" t="s">
        <v>12</v>
      </c>
    </row>
    <row r="26" spans="1:18">
      <c r="A26">
        <v>1.2</v>
      </c>
      <c r="B26">
        <v>2000</v>
      </c>
      <c r="C26">
        <v>70</v>
      </c>
      <c r="D26">
        <f>C26/(C26+B26)*A26</f>
        <v>4.0579710144927533E-2</v>
      </c>
      <c r="E26">
        <f>C26*0.01</f>
        <v>0.70000000000000007</v>
      </c>
      <c r="F26">
        <f>E26*A26/(B26+C26)</f>
        <v>4.0579710144927542E-4</v>
      </c>
      <c r="G26">
        <f>10*E26*A26/(B26+C26)</f>
        <v>4.0579710144927538E-3</v>
      </c>
      <c r="J26">
        <v>18</v>
      </c>
      <c r="K26">
        <f>5+200/J26</f>
        <v>16.111111111111111</v>
      </c>
      <c r="L26">
        <f>(D26-0)*K26+0</f>
        <v>0.65378421900161021</v>
      </c>
      <c r="M26">
        <f>F26*K26</f>
        <v>6.5378421900161039E-3</v>
      </c>
      <c r="N26">
        <f>L26+M26</f>
        <v>0.66032206119162629</v>
      </c>
      <c r="O26">
        <f>G26*K26</f>
        <v>6.5378421900161035E-2</v>
      </c>
      <c r="P26">
        <f>L26+O26</f>
        <v>0.71916264090177129</v>
      </c>
      <c r="R26">
        <f>0.5/K26</f>
        <v>3.1034482758620689E-2</v>
      </c>
    </row>
    <row r="27" spans="1:18">
      <c r="A27">
        <f>1.2</f>
        <v>1.2</v>
      </c>
      <c r="B27">
        <v>2000</v>
      </c>
      <c r="C27">
        <v>100</v>
      </c>
      <c r="D27">
        <f>C27/(C27+B27)*A27</f>
        <v>5.7142857142857134E-2</v>
      </c>
      <c r="E27">
        <f>C27*0.01</f>
        <v>1</v>
      </c>
      <c r="F27">
        <f>E27*A27/(B27+C27)</f>
        <v>5.7142857142857136E-4</v>
      </c>
      <c r="G27">
        <f>10*E27*A27/(B27+C27)</f>
        <v>5.7142857142857143E-3</v>
      </c>
      <c r="J27">
        <v>18</v>
      </c>
      <c r="K27">
        <f>5+200/J27</f>
        <v>16.111111111111111</v>
      </c>
      <c r="L27">
        <f>(D27-0)*K27+0</f>
        <v>0.92063492063492047</v>
      </c>
      <c r="M27">
        <f>F27*K27</f>
        <v>9.2063492063492059E-3</v>
      </c>
      <c r="N27">
        <f>L27+M27</f>
        <v>0.92984126984126969</v>
      </c>
      <c r="O27">
        <f>G27*K27</f>
        <v>9.2063492063492056E-2</v>
      </c>
      <c r="P27">
        <f>L27+O27</f>
        <v>1.0126984126984124</v>
      </c>
    </row>
    <row r="28" spans="1:18">
      <c r="A28">
        <f>1.2</f>
        <v>1.2</v>
      </c>
      <c r="B28">
        <v>2000</v>
      </c>
      <c r="C28">
        <v>200</v>
      </c>
      <c r="D28">
        <f>C28/(C28+B28)*A28</f>
        <v>0.10909090909090909</v>
      </c>
      <c r="E28">
        <f t="shared" ref="E28:E30" si="16">C28*0.01</f>
        <v>2</v>
      </c>
      <c r="F28">
        <f>E28*A28/(B28+C28)</f>
        <v>1.090909090909091E-3</v>
      </c>
      <c r="G28">
        <f t="shared" ref="G28:G30" si="17">10*E28*A28/(B28+C28)</f>
        <v>1.090909090909091E-2</v>
      </c>
      <c r="J28">
        <v>18</v>
      </c>
      <c r="K28">
        <f>5+200/J28</f>
        <v>16.111111111111111</v>
      </c>
      <c r="L28">
        <f>(D28-0)*K28+0</f>
        <v>1.7575757575757573</v>
      </c>
      <c r="M28">
        <f>F28*K28</f>
        <v>1.7575757575757574E-2</v>
      </c>
      <c r="N28">
        <f t="shared" ref="N28:N30" si="18">L28+M28</f>
        <v>1.7751515151515149</v>
      </c>
      <c r="O28">
        <f>G28*K28</f>
        <v>0.17575757575757578</v>
      </c>
      <c r="P28">
        <f t="shared" ref="P28:P30" si="19">L28+O28</f>
        <v>1.9333333333333331</v>
      </c>
    </row>
    <row r="29" spans="1:18">
      <c r="A29">
        <f>1.2</f>
        <v>1.2</v>
      </c>
      <c r="B29">
        <v>2000</v>
      </c>
      <c r="C29">
        <v>300</v>
      </c>
      <c r="D29">
        <f>C29/(C29+B29)*A29</f>
        <v>0.15652173913043477</v>
      </c>
      <c r="E29">
        <f t="shared" si="16"/>
        <v>3</v>
      </c>
      <c r="F29">
        <f>E29*A29/(B29+C29)</f>
        <v>1.5652173913043477E-3</v>
      </c>
      <c r="G29">
        <f t="shared" si="17"/>
        <v>1.5652173913043479E-2</v>
      </c>
      <c r="J29">
        <v>18</v>
      </c>
      <c r="K29">
        <f>5+200/J29</f>
        <v>16.111111111111111</v>
      </c>
      <c r="L29">
        <f>(D29-0)*K29+0</f>
        <v>2.5217391304347823</v>
      </c>
      <c r="M29">
        <f>F29*K29</f>
        <v>2.5217391304347823E-2</v>
      </c>
      <c r="N29">
        <f t="shared" si="18"/>
        <v>2.5469565217391299</v>
      </c>
      <c r="O29">
        <f>G29*K29</f>
        <v>0.25217391304347825</v>
      </c>
      <c r="P29">
        <f t="shared" si="19"/>
        <v>2.7739130434782604</v>
      </c>
    </row>
    <row r="30" spans="1:18">
      <c r="A30">
        <f>1.2</f>
        <v>1.2</v>
      </c>
      <c r="B30">
        <v>2000</v>
      </c>
      <c r="C30">
        <v>400</v>
      </c>
      <c r="D30">
        <f>C30/(C30+B30)*A30</f>
        <v>0.19999999999999998</v>
      </c>
      <c r="E30">
        <f t="shared" si="16"/>
        <v>4</v>
      </c>
      <c r="F30">
        <f>E30*A30/(B30+C30)</f>
        <v>2E-3</v>
      </c>
      <c r="G30">
        <f t="shared" si="17"/>
        <v>0.02</v>
      </c>
      <c r="J30">
        <v>18</v>
      </c>
      <c r="K30">
        <f>5+200/J30</f>
        <v>16.111111111111111</v>
      </c>
      <c r="L30">
        <f>(D30-0)*K30+0</f>
        <v>3.2222222222222219</v>
      </c>
      <c r="M30">
        <f>F30*K30</f>
        <v>3.2222222222222222E-2</v>
      </c>
      <c r="N30">
        <f t="shared" si="18"/>
        <v>3.2544444444444443</v>
      </c>
      <c r="O30">
        <f>G30*K30</f>
        <v>0.32222222222222224</v>
      </c>
      <c r="P30">
        <f t="shared" si="19"/>
        <v>3.5444444444444443</v>
      </c>
    </row>
    <row r="32" spans="1:18">
      <c r="M32">
        <f>M34/L1</f>
        <v>8.4903760734379645</v>
      </c>
      <c r="O32">
        <f>O34/L1</f>
        <v>84.903760734379631</v>
      </c>
    </row>
    <row r="33" spans="1:18">
      <c r="A33" t="s">
        <v>0</v>
      </c>
      <c r="B33" t="s">
        <v>1</v>
      </c>
      <c r="C33" t="s">
        <v>2</v>
      </c>
      <c r="D33" t="s">
        <v>3</v>
      </c>
      <c r="E33" t="s">
        <v>7</v>
      </c>
      <c r="F33" t="s">
        <v>9</v>
      </c>
      <c r="G33" t="s">
        <v>10</v>
      </c>
      <c r="J33" t="s">
        <v>4</v>
      </c>
      <c r="K33" t="s">
        <v>5</v>
      </c>
      <c r="L33" t="s">
        <v>6</v>
      </c>
      <c r="M33" t="s">
        <v>8</v>
      </c>
      <c r="N33" t="s">
        <v>12</v>
      </c>
      <c r="O33" t="s">
        <v>11</v>
      </c>
      <c r="P33" t="s">
        <v>12</v>
      </c>
    </row>
    <row r="34" spans="1:18">
      <c r="A34">
        <v>1.2</v>
      </c>
      <c r="B34">
        <v>3000</v>
      </c>
      <c r="C34">
        <v>70</v>
      </c>
      <c r="D34">
        <f>C34/(C34+B34)*A34</f>
        <v>2.736156351791531E-2</v>
      </c>
      <c r="E34">
        <f>C34*0.01</f>
        <v>0.70000000000000007</v>
      </c>
      <c r="F34">
        <f>E34*A34/(B34+C34)</f>
        <v>2.7361563517915315E-4</v>
      </c>
      <c r="G34">
        <f>10*E34*A34/(B34+C34)</f>
        <v>2.7361563517915312E-3</v>
      </c>
      <c r="J34">
        <v>10</v>
      </c>
      <c r="K34">
        <f>5+200/J34</f>
        <v>25</v>
      </c>
      <c r="L34">
        <f>(D34-0)*K34+0</f>
        <v>0.68403908794788271</v>
      </c>
      <c r="M34">
        <f>F34*K34</f>
        <v>6.8403908794788283E-3</v>
      </c>
      <c r="N34">
        <f>L34+M34</f>
        <v>0.69087947882736156</v>
      </c>
      <c r="O34">
        <f>G34*K34</f>
        <v>6.8403908794788276E-2</v>
      </c>
      <c r="P34">
        <f>L34+O34</f>
        <v>0.75244299674267101</v>
      </c>
      <c r="R34">
        <f>0.5/K34</f>
        <v>0.02</v>
      </c>
    </row>
    <row r="35" spans="1:18">
      <c r="A35">
        <f>1.2</f>
        <v>1.2</v>
      </c>
      <c r="B35">
        <v>3000</v>
      </c>
      <c r="C35">
        <v>100</v>
      </c>
      <c r="D35">
        <f>C35/(C35+B35)*A35</f>
        <v>3.8709677419354833E-2</v>
      </c>
      <c r="E35">
        <f>C35*0.01</f>
        <v>1</v>
      </c>
      <c r="F35">
        <f>E35*A35/(B35+C35)</f>
        <v>3.8709677419354838E-4</v>
      </c>
      <c r="G35">
        <f>10*E35*A35/(B35+C35)</f>
        <v>3.8709677419354839E-3</v>
      </c>
      <c r="J35">
        <v>10</v>
      </c>
      <c r="K35">
        <f>5+200/J35</f>
        <v>25</v>
      </c>
      <c r="L35">
        <f>(D35-0)*K35+0</f>
        <v>0.96774193548387089</v>
      </c>
      <c r="M35">
        <f>F35*K35</f>
        <v>9.6774193548387101E-3</v>
      </c>
      <c r="N35">
        <f>L35+M35</f>
        <v>0.97741935483870956</v>
      </c>
      <c r="O35">
        <f>G35*K35</f>
        <v>9.6774193548387094E-2</v>
      </c>
      <c r="P35">
        <f>L35+O35</f>
        <v>1.064516129032258</v>
      </c>
    </row>
    <row r="36" spans="1:18">
      <c r="A36">
        <f>1.2</f>
        <v>1.2</v>
      </c>
      <c r="B36">
        <v>3000</v>
      </c>
      <c r="C36">
        <v>200</v>
      </c>
      <c r="D36">
        <f>C36/(C36+B36)*A36</f>
        <v>7.4999999999999997E-2</v>
      </c>
      <c r="E36">
        <f t="shared" ref="E36:E38" si="20">C36*0.01</f>
        <v>2</v>
      </c>
      <c r="F36">
        <f>E36*A36/(B36+C36)</f>
        <v>7.5000000000000002E-4</v>
      </c>
      <c r="G36">
        <f t="shared" ref="G36:G38" si="21">10*E36*A36/(B36+C36)</f>
        <v>7.4999999999999997E-3</v>
      </c>
      <c r="J36">
        <v>10</v>
      </c>
      <c r="K36">
        <f>5+200/J36</f>
        <v>25</v>
      </c>
      <c r="L36">
        <f>(D36-0)*K36+0</f>
        <v>1.875</v>
      </c>
      <c r="M36">
        <f>F36*K36</f>
        <v>1.8749999999999999E-2</v>
      </c>
      <c r="N36">
        <f t="shared" ref="N36:N38" si="22">L36+M36</f>
        <v>1.89375</v>
      </c>
      <c r="O36">
        <f>G36*K36</f>
        <v>0.1875</v>
      </c>
      <c r="P36">
        <f t="shared" ref="P36:P38" si="23">L36+O36</f>
        <v>2.0625</v>
      </c>
    </row>
    <row r="37" spans="1:18">
      <c r="A37">
        <f>1.2</f>
        <v>1.2</v>
      </c>
      <c r="B37">
        <v>3000</v>
      </c>
      <c r="C37">
        <v>300</v>
      </c>
      <c r="D37">
        <f>C37/(C37+B37)*A37</f>
        <v>0.10909090909090909</v>
      </c>
      <c r="E37">
        <f t="shared" si="20"/>
        <v>3</v>
      </c>
      <c r="F37">
        <f>E37*A37/(B37+C37)</f>
        <v>1.0909090909090907E-3</v>
      </c>
      <c r="G37">
        <f t="shared" si="21"/>
        <v>1.090909090909091E-2</v>
      </c>
      <c r="J37">
        <v>10</v>
      </c>
      <c r="K37">
        <f>5+200/J37</f>
        <v>25</v>
      </c>
      <c r="L37">
        <f>(D37-0)*K37+0</f>
        <v>2.7272727272727271</v>
      </c>
      <c r="M37">
        <f>F37*K37</f>
        <v>2.7272727272727268E-2</v>
      </c>
      <c r="N37">
        <f t="shared" si="22"/>
        <v>2.7545454545454544</v>
      </c>
      <c r="O37">
        <f>G37*K37</f>
        <v>0.27272727272727276</v>
      </c>
      <c r="P37">
        <f t="shared" si="23"/>
        <v>3</v>
      </c>
    </row>
    <row r="38" spans="1:18">
      <c r="A38">
        <f>1.2</f>
        <v>1.2</v>
      </c>
      <c r="B38">
        <v>3000</v>
      </c>
      <c r="C38">
        <v>400</v>
      </c>
      <c r="D38">
        <f>C38/(C38+B38)*A38</f>
        <v>0.14117647058823529</v>
      </c>
      <c r="E38">
        <f t="shared" si="20"/>
        <v>4</v>
      </c>
      <c r="F38">
        <f>E38*A38/(B38+C38)</f>
        <v>1.4117647058823528E-3</v>
      </c>
      <c r="G38">
        <f t="shared" si="21"/>
        <v>1.411764705882353E-2</v>
      </c>
      <c r="J38">
        <v>10</v>
      </c>
      <c r="K38">
        <f>5+200/J38</f>
        <v>25</v>
      </c>
      <c r="L38">
        <f>(D38-0)*K38+0</f>
        <v>3.5294117647058822</v>
      </c>
      <c r="M38">
        <f>F38*K38</f>
        <v>3.5294117647058823E-2</v>
      </c>
      <c r="N38">
        <f t="shared" si="22"/>
        <v>3.5647058823529409</v>
      </c>
      <c r="O38">
        <f>G38*K38</f>
        <v>0.35294117647058826</v>
      </c>
      <c r="P38">
        <f t="shared" si="23"/>
        <v>3.8823529411764706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Peyman Servati</dc:creator>
  <cp:lastModifiedBy>Peyman Servati</cp:lastModifiedBy>
  <dcterms:created xsi:type="dcterms:W3CDTF">2018-01-06T05:09:32Z</dcterms:created>
  <dcterms:modified xsi:type="dcterms:W3CDTF">2018-01-06T17:41:22Z</dcterms:modified>
</cp:coreProperties>
</file>