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lox.sharepoint.com/sites/Yhteiset/Markkinointi/Verkkopalvelu/Uusi sivusto/"/>
    </mc:Choice>
  </mc:AlternateContent>
  <xr:revisionPtr revIDLastSave="0" documentId="8_{0A228469-34B2-4906-8A89-735B0DFE7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omi" sheetId="1" r:id="rId1"/>
    <sheet name="På Svenska" sheetId="2" r:id="rId2"/>
    <sheet name="In English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B19" i="3"/>
  <c r="I33" i="3" s="1"/>
  <c r="B11" i="3"/>
  <c r="B10" i="3"/>
  <c r="D7" i="3"/>
  <c r="B20" i="2"/>
  <c r="B19" i="2"/>
  <c r="I33" i="2" s="1"/>
  <c r="B11" i="2"/>
  <c r="B10" i="2"/>
  <c r="D7" i="2"/>
  <c r="H24" i="3"/>
  <c r="H15" i="3"/>
  <c r="H12" i="3"/>
  <c r="H13" i="3" s="1"/>
  <c r="H14" i="3" s="1"/>
  <c r="H16" i="3" s="1"/>
  <c r="H17" i="3" s="1"/>
  <c r="H18" i="3" s="1"/>
  <c r="H19" i="3" s="1"/>
  <c r="H20" i="3" s="1"/>
  <c r="H21" i="3" s="1"/>
  <c r="H22" i="3" s="1"/>
  <c r="H23" i="3" s="1"/>
  <c r="H25" i="3" s="1"/>
  <c r="J10" i="3" a="1"/>
  <c r="J10" i="3" s="1"/>
  <c r="J4" i="3"/>
  <c r="H24" i="2"/>
  <c r="H15" i="2"/>
  <c r="H12" i="2"/>
  <c r="H13" i="2" s="1"/>
  <c r="H14" i="2" s="1"/>
  <c r="H16" i="2" s="1"/>
  <c r="H17" i="2" s="1"/>
  <c r="H18" i="2" s="1"/>
  <c r="H19" i="2" s="1"/>
  <c r="H20" i="2" s="1"/>
  <c r="H21" i="2" s="1"/>
  <c r="H22" i="2" s="1"/>
  <c r="H23" i="2" s="1"/>
  <c r="H25" i="2" s="1"/>
  <c r="J10" i="2" a="1"/>
  <c r="J10" i="2" s="1"/>
  <c r="J4" i="2"/>
  <c r="H24" i="1"/>
  <c r="H15" i="1"/>
  <c r="H12" i="1"/>
  <c r="H13" i="1" s="1"/>
  <c r="H14" i="1" s="1"/>
  <c r="D7" i="1"/>
  <c r="B19" i="1"/>
  <c r="I33" i="1" s="1"/>
  <c r="J38" i="1" s="1" a="1"/>
  <c r="J38" i="1" s="1"/>
  <c r="B20" i="1"/>
  <c r="B10" i="1"/>
  <c r="B11" i="1"/>
  <c r="J4" i="1"/>
  <c r="K4" i="1" s="1"/>
  <c r="L4" i="1" s="1"/>
  <c r="M4" i="1" s="1"/>
  <c r="N4" i="1" s="1"/>
  <c r="O4" i="1" s="1"/>
  <c r="P12" i="1" s="1" a="1"/>
  <c r="P12" i="1" s="1"/>
  <c r="J12" i="1" s="1"/>
  <c r="J10" i="1" a="1"/>
  <c r="J10" i="1" s="1"/>
  <c r="H16" i="1" l="1"/>
  <c r="H17" i="1" s="1"/>
  <c r="H18" i="1" s="1"/>
  <c r="H19" i="1" s="1"/>
  <c r="H20" i="1" s="1"/>
  <c r="H21" i="1" s="1"/>
  <c r="H22" i="1" s="1"/>
  <c r="H23" i="1" s="1"/>
  <c r="H25" i="1" s="1"/>
  <c r="N10" i="1" a="1"/>
  <c r="N10" i="1" s="1"/>
  <c r="M10" i="1" a="1"/>
  <c r="M10" i="1" s="1"/>
  <c r="K10" i="1" a="1"/>
  <c r="K10" i="1" s="1"/>
  <c r="K10" i="2" a="1"/>
  <c r="K10" i="2" s="1"/>
  <c r="K4" i="2"/>
  <c r="O10" i="1" a="1"/>
  <c r="O10" i="1" s="1"/>
  <c r="L10" i="1" a="1"/>
  <c r="L10" i="1" s="1"/>
  <c r="J33" i="1"/>
  <c r="K38" i="1" s="1" a="1"/>
  <c r="K38" i="1" s="1"/>
  <c r="K10" i="3" a="1"/>
  <c r="K10" i="3" s="1"/>
  <c r="K4" i="3"/>
  <c r="J38" i="3" a="1"/>
  <c r="J38" i="3" s="1"/>
  <c r="J33" i="3"/>
  <c r="J38" i="2" a="1"/>
  <c r="J38" i="2" s="1"/>
  <c r="J33" i="2"/>
  <c r="K12" i="1"/>
  <c r="L12" i="1" s="1"/>
  <c r="M12" i="1" s="1"/>
  <c r="N12" i="1" s="1"/>
  <c r="O12" i="1" s="1"/>
  <c r="B16" i="1"/>
  <c r="P4" i="1"/>
  <c r="K33" i="1" l="1"/>
  <c r="L38" i="1" s="1" a="1"/>
  <c r="L38" i="1" s="1"/>
  <c r="L4" i="2"/>
  <c r="L10" i="2" a="1"/>
  <c r="L10" i="2" s="1"/>
  <c r="B14" i="1" a="1"/>
  <c r="B14" i="1" s="1"/>
  <c r="L10" i="3" a="1"/>
  <c r="L10" i="3" s="1"/>
  <c r="L4" i="3"/>
  <c r="K33" i="3"/>
  <c r="K38" i="3" a="1"/>
  <c r="K38" i="3" s="1"/>
  <c r="K33" i="2"/>
  <c r="K38" i="2" a="1"/>
  <c r="K38" i="2" s="1"/>
  <c r="D16" i="1"/>
  <c r="W3" i="1" s="1"/>
  <c r="V3" i="1" s="1"/>
  <c r="Q12" i="1" a="1"/>
  <c r="Q12" i="1" s="1"/>
  <c r="J7" i="1" s="1"/>
  <c r="B12" i="1" s="1"/>
  <c r="Q4" i="1"/>
  <c r="B14" i="2" l="1" a="1"/>
  <c r="B14" i="2" s="1"/>
  <c r="D14" i="2" s="1"/>
  <c r="W4" i="2" s="1"/>
  <c r="D12" i="1"/>
  <c r="V5" i="1"/>
  <c r="L33" i="1"/>
  <c r="M38" i="1" s="1" a="1"/>
  <c r="M38" i="1" s="1"/>
  <c r="D14" i="1"/>
  <c r="W4" i="1" s="1"/>
  <c r="M10" i="2" a="1"/>
  <c r="M10" i="2" s="1"/>
  <c r="M4" i="2"/>
  <c r="L33" i="3"/>
  <c r="L38" i="3" a="1"/>
  <c r="L38" i="3" s="1"/>
  <c r="M4" i="3"/>
  <c r="M10" i="3" a="1"/>
  <c r="M10" i="3" s="1"/>
  <c r="B14" i="3" s="1" a="1"/>
  <c r="B14" i="3" s="1"/>
  <c r="D14" i="3" s="1"/>
  <c r="W4" i="3" s="1"/>
  <c r="L38" i="2" a="1"/>
  <c r="L38" i="2" s="1"/>
  <c r="L33" i="2"/>
  <c r="K7" i="1"/>
  <c r="R12" i="1" a="1"/>
  <c r="R12" i="1" s="1"/>
  <c r="J8" i="1" s="1"/>
  <c r="R4" i="1"/>
  <c r="M33" i="1" l="1"/>
  <c r="N38" i="1" s="1" a="1"/>
  <c r="N38" i="1" s="1"/>
  <c r="N4" i="2"/>
  <c r="N10" i="2" a="1"/>
  <c r="N10" i="2" s="1"/>
  <c r="M38" i="3" a="1"/>
  <c r="M38" i="3" s="1"/>
  <c r="B23" i="3" s="1" a="1"/>
  <c r="B23" i="3" s="1"/>
  <c r="M33" i="3"/>
  <c r="N10" i="3" a="1"/>
  <c r="N10" i="3" s="1"/>
  <c r="N4" i="3"/>
  <c r="M38" i="2" a="1"/>
  <c r="M38" i="2" s="1"/>
  <c r="B23" i="2" s="1" a="1"/>
  <c r="B23" i="2" s="1"/>
  <c r="M33" i="2"/>
  <c r="K8" i="1"/>
  <c r="L8" i="1" s="1"/>
  <c r="M8" i="1" s="1"/>
  <c r="N8" i="1" s="1"/>
  <c r="O8" i="1" s="1"/>
  <c r="B13" i="1"/>
  <c r="J11" i="1"/>
  <c r="L7" i="1"/>
  <c r="N33" i="1" l="1"/>
  <c r="O38" i="1" s="1" a="1"/>
  <c r="O38" i="1" s="1"/>
  <c r="B23" i="1" s="1" a="1"/>
  <c r="B23" i="1" s="1"/>
  <c r="D23" i="3"/>
  <c r="D28" i="3" s="1"/>
  <c r="B28" i="3"/>
  <c r="B28" i="2"/>
  <c r="D23" i="2"/>
  <c r="D28" i="2" s="1"/>
  <c r="D13" i="1"/>
  <c r="B15" i="1"/>
  <c r="D15" i="1" s="1"/>
  <c r="W5" i="1" s="1"/>
  <c r="X4" i="2"/>
  <c r="K11" i="1"/>
  <c r="O4" i="2"/>
  <c r="O10" i="2" a="1"/>
  <c r="O10" i="2" s="1"/>
  <c r="N38" i="3" a="1"/>
  <c r="N38" i="3" s="1"/>
  <c r="N33" i="3"/>
  <c r="O4" i="3"/>
  <c r="O10" i="3" a="1"/>
  <c r="O10" i="3" s="1"/>
  <c r="N38" i="2" a="1"/>
  <c r="N38" i="2" s="1"/>
  <c r="N33" i="2"/>
  <c r="O33" i="1"/>
  <c r="M7" i="1"/>
  <c r="L11" i="1"/>
  <c r="X4" i="3" l="1"/>
  <c r="P4" i="2"/>
  <c r="P12" i="2" a="1"/>
  <c r="P12" i="2" s="1"/>
  <c r="J12" i="2" s="1"/>
  <c r="P12" i="3" a="1"/>
  <c r="P12" i="3" s="1"/>
  <c r="J12" i="3" s="1"/>
  <c r="B16" i="3" s="1"/>
  <c r="P4" i="3"/>
  <c r="O33" i="3"/>
  <c r="O38" i="3" a="1"/>
  <c r="O38" i="3" s="1"/>
  <c r="O33" i="2"/>
  <c r="O38" i="2" a="1"/>
  <c r="O38" i="2" s="1"/>
  <c r="D23" i="1"/>
  <c r="X4" i="1" s="1"/>
  <c r="B28" i="1"/>
  <c r="P40" i="1" a="1"/>
  <c r="P40" i="1" s="1"/>
  <c r="J40" i="1" s="1"/>
  <c r="P33" i="1"/>
  <c r="N7" i="1"/>
  <c r="M11" i="1"/>
  <c r="D28" i="1" l="1"/>
  <c r="D16" i="3"/>
  <c r="W3" i="3" s="1"/>
  <c r="V3" i="3" s="1"/>
  <c r="B16" i="2"/>
  <c r="K12" i="2"/>
  <c r="L12" i="2" s="1"/>
  <c r="M12" i="2" s="1"/>
  <c r="N12" i="2" s="1"/>
  <c r="O12" i="2" s="1"/>
  <c r="Q12" i="2" a="1"/>
  <c r="Q12" i="2" s="1"/>
  <c r="J7" i="2" s="1"/>
  <c r="Q4" i="2"/>
  <c r="P33" i="3"/>
  <c r="P40" i="3" a="1"/>
  <c r="P40" i="3" s="1"/>
  <c r="J40" i="3" s="1"/>
  <c r="B25" i="3" s="1"/>
  <c r="Q4" i="3"/>
  <c r="Q12" i="3" a="1"/>
  <c r="Q12" i="3" s="1"/>
  <c r="J7" i="3" s="1"/>
  <c r="B12" i="3" s="1"/>
  <c r="K12" i="3"/>
  <c r="L12" i="3" s="1"/>
  <c r="M12" i="3" s="1"/>
  <c r="N12" i="3" s="1"/>
  <c r="O12" i="3" s="1"/>
  <c r="P40" i="2" a="1"/>
  <c r="P40" i="2" s="1"/>
  <c r="J40" i="2" s="1"/>
  <c r="B25" i="2" s="1"/>
  <c r="D25" i="2" s="1"/>
  <c r="X3" i="2" s="1"/>
  <c r="P33" i="2"/>
  <c r="Q40" i="1" a="1"/>
  <c r="Q40" i="1" s="1"/>
  <c r="J35" i="1" s="1"/>
  <c r="Q33" i="1"/>
  <c r="K40" i="1"/>
  <c r="L40" i="1" s="1"/>
  <c r="M40" i="1" s="1"/>
  <c r="N40" i="1" s="1"/>
  <c r="O40" i="1" s="1"/>
  <c r="B25" i="1"/>
  <c r="O7" i="1"/>
  <c r="O11" i="1" s="1"/>
  <c r="N11" i="1"/>
  <c r="D12" i="3" l="1"/>
  <c r="V5" i="3"/>
  <c r="D25" i="3"/>
  <c r="X3" i="3" s="1"/>
  <c r="B30" i="3"/>
  <c r="R4" i="2"/>
  <c r="R12" i="2" a="1"/>
  <c r="R12" i="2" s="1"/>
  <c r="J8" i="2" s="1"/>
  <c r="J11" i="2" s="1"/>
  <c r="B12" i="2"/>
  <c r="K7" i="2"/>
  <c r="B30" i="2"/>
  <c r="D16" i="2"/>
  <c r="K7" i="3"/>
  <c r="R12" i="3" a="1"/>
  <c r="R12" i="3" s="1"/>
  <c r="J8" i="3" s="1"/>
  <c r="B13" i="3" s="1"/>
  <c r="D13" i="3" s="1"/>
  <c r="R4" i="3"/>
  <c r="K40" i="3"/>
  <c r="L40" i="3" s="1"/>
  <c r="M40" i="3" s="1"/>
  <c r="N40" i="3" s="1"/>
  <c r="O40" i="3" s="1"/>
  <c r="Q40" i="3" a="1"/>
  <c r="Q40" i="3" s="1"/>
  <c r="J35" i="3" s="1"/>
  <c r="B21" i="3" s="1"/>
  <c r="Q33" i="3"/>
  <c r="Q40" i="2" a="1"/>
  <c r="Q40" i="2" s="1"/>
  <c r="J35" i="2" s="1"/>
  <c r="B21" i="2" s="1"/>
  <c r="Q33" i="2"/>
  <c r="K40" i="2"/>
  <c r="L40" i="2" s="1"/>
  <c r="M40" i="2" s="1"/>
  <c r="N40" i="2" s="1"/>
  <c r="O40" i="2" s="1"/>
  <c r="D25" i="1"/>
  <c r="X3" i="1" s="1"/>
  <c r="B30" i="1"/>
  <c r="R40" i="1" a="1"/>
  <c r="R40" i="1" s="1"/>
  <c r="J36" i="1" s="1"/>
  <c r="J39" i="1" s="1"/>
  <c r="R33" i="1"/>
  <c r="K35" i="1"/>
  <c r="B21" i="1"/>
  <c r="B15" i="3" l="1"/>
  <c r="D30" i="3"/>
  <c r="D21" i="3"/>
  <c r="D21" i="1"/>
  <c r="D12" i="2"/>
  <c r="V5" i="2"/>
  <c r="D21" i="2"/>
  <c r="D30" i="2"/>
  <c r="W3" i="2"/>
  <c r="V3" i="2" s="1"/>
  <c r="D30" i="1"/>
  <c r="L7" i="2"/>
  <c r="B13" i="2"/>
  <c r="D13" i="2" s="1"/>
  <c r="K8" i="2"/>
  <c r="K8" i="3"/>
  <c r="L8" i="3" s="1"/>
  <c r="M8" i="3" s="1"/>
  <c r="N8" i="3" s="1"/>
  <c r="O8" i="3" s="1"/>
  <c r="R40" i="3" a="1"/>
  <c r="R40" i="3" s="1"/>
  <c r="J36" i="3" s="1"/>
  <c r="B22" i="3" s="1"/>
  <c r="D22" i="3" s="1"/>
  <c r="R33" i="3"/>
  <c r="J11" i="3"/>
  <c r="K35" i="3"/>
  <c r="K11" i="3"/>
  <c r="L7" i="3"/>
  <c r="K35" i="2"/>
  <c r="R40" i="2" a="1"/>
  <c r="R40" i="2" s="1"/>
  <c r="J36" i="2" s="1"/>
  <c r="B22" i="2" s="1"/>
  <c r="D22" i="2" s="1"/>
  <c r="R33" i="2"/>
  <c r="L35" i="1"/>
  <c r="K36" i="1"/>
  <c r="B22" i="1"/>
  <c r="D22" i="1" s="1"/>
  <c r="B24" i="3" l="1"/>
  <c r="B24" i="1"/>
  <c r="B15" i="2"/>
  <c r="D15" i="2" s="1"/>
  <c r="W5" i="2" s="1"/>
  <c r="B24" i="2"/>
  <c r="J39" i="3"/>
  <c r="D24" i="3" s="1"/>
  <c r="X5" i="3" s="1"/>
  <c r="D15" i="3"/>
  <c r="W5" i="3" s="1"/>
  <c r="L8" i="2"/>
  <c r="M8" i="2" s="1"/>
  <c r="N8" i="2" s="1"/>
  <c r="O8" i="2" s="1"/>
  <c r="K11" i="2"/>
  <c r="M7" i="2"/>
  <c r="L35" i="3"/>
  <c r="L11" i="3"/>
  <c r="M7" i="3"/>
  <c r="K36" i="3"/>
  <c r="L35" i="2"/>
  <c r="K36" i="2"/>
  <c r="J39" i="2"/>
  <c r="L36" i="1"/>
  <c r="M36" i="1" s="1"/>
  <c r="N36" i="1" s="1"/>
  <c r="O36" i="1" s="1"/>
  <c r="K39" i="1"/>
  <c r="M35" i="1"/>
  <c r="D24" i="1" l="1"/>
  <c r="B29" i="1"/>
  <c r="B31" i="1" s="1"/>
  <c r="D29" i="3"/>
  <c r="D31" i="3" s="1"/>
  <c r="B29" i="3"/>
  <c r="B31" i="3" s="1"/>
  <c r="L11" i="2"/>
  <c r="L36" i="3"/>
  <c r="M36" i="3" s="1"/>
  <c r="N36" i="3" s="1"/>
  <c r="O36" i="3" s="1"/>
  <c r="K39" i="3"/>
  <c r="D24" i="2"/>
  <c r="B29" i="2"/>
  <c r="B31" i="2" s="1"/>
  <c r="L36" i="2"/>
  <c r="M36" i="2" s="1"/>
  <c r="N36" i="2" s="1"/>
  <c r="O36" i="2" s="1"/>
  <c r="K39" i="2"/>
  <c r="N7" i="2"/>
  <c r="M11" i="2"/>
  <c r="L39" i="1"/>
  <c r="M35" i="3"/>
  <c r="M11" i="3"/>
  <c r="N7" i="3"/>
  <c r="M35" i="2"/>
  <c r="M39" i="1"/>
  <c r="N35" i="1"/>
  <c r="X5" i="1" l="1"/>
  <c r="D29" i="1"/>
  <c r="D31" i="1" s="1"/>
  <c r="D29" i="2"/>
  <c r="D31" i="2" s="1"/>
  <c r="X5" i="2"/>
  <c r="L39" i="3"/>
  <c r="L39" i="2"/>
  <c r="O7" i="2"/>
  <c r="O11" i="2" s="1"/>
  <c r="N11" i="2"/>
  <c r="N35" i="3"/>
  <c r="M39" i="3"/>
  <c r="O7" i="3"/>
  <c r="O11" i="3" s="1"/>
  <c r="N11" i="3"/>
  <c r="N35" i="2"/>
  <c r="M39" i="2"/>
  <c r="N39" i="1"/>
  <c r="O35" i="1"/>
  <c r="O39" i="1" s="1"/>
  <c r="O35" i="3" l="1"/>
  <c r="O39" i="3" s="1"/>
  <c r="N39" i="3"/>
  <c r="N39" i="2"/>
  <c r="O35" i="2"/>
  <c r="O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<sst xmlns="http://schemas.openxmlformats.org/spreadsheetml/2006/main" count="267" uniqueCount="86">
  <si>
    <t>Laskennan lähtötiedot:</t>
  </si>
  <si>
    <t>Valitse ilmavirta pudotusvalikosta</t>
  </si>
  <si>
    <t>l/s</t>
  </si>
  <si>
    <t>°C</t>
  </si>
  <si>
    <t>Syötä sähkön hinta</t>
  </si>
  <si>
    <t>c/kWh</t>
  </si>
  <si>
    <t>Syötä lämmitysenergian hinta</t>
  </si>
  <si>
    <t>Ohjeellisen ilmavirran voit laskea asunnon neliömäärän perusteella</t>
  </si>
  <si>
    <t>Asuinpinta-ala</t>
  </si>
  <si>
    <t>m²</t>
  </si>
  <si>
    <t>"Vanha" ilmanvaihtokone Vallox Digit SE</t>
  </si>
  <si>
    <t>Ilmavirta</t>
  </si>
  <si>
    <t>Puhallin-</t>
  </si>
  <si>
    <t>IV-Energia</t>
  </si>
  <si>
    <t>Talteenotettu</t>
  </si>
  <si>
    <t>Tuloilman lämpötila (jälkilämmitys)</t>
  </si>
  <si>
    <t>energia</t>
  </si>
  <si>
    <t>ilman LTO:ta</t>
  </si>
  <si>
    <t>IV-energia ilman LTO:ta</t>
  </si>
  <si>
    <t>kWh/v</t>
  </si>
  <si>
    <t>€/v</t>
  </si>
  <si>
    <t>Talteenotettu energia</t>
  </si>
  <si>
    <t>Jälkilämmityksen energiankulutus</t>
  </si>
  <si>
    <t>Lämmitysjärjestelmän energia</t>
  </si>
  <si>
    <t>Puhallinenergia</t>
  </si>
  <si>
    <t>Tuloilman lämpötila</t>
  </si>
  <si>
    <t>Energiansäästö vanha/uusi IV-kone</t>
  </si>
  <si>
    <t>Energiansäästö yhteensä</t>
  </si>
  <si>
    <t>Basdata för beräkningen:</t>
  </si>
  <si>
    <t>Välj luftflöde i rullgardinsmenyn</t>
  </si>
  <si>
    <t>Ange elpriset</t>
  </si>
  <si>
    <t>Ange priset för uppvärmningsenergin</t>
  </si>
  <si>
    <t>Det nominella luftflödet kan beräknas utifrån bostadens area</t>
  </si>
  <si>
    <t>Bostadsyta</t>
  </si>
  <si>
    <t>“Gammalt” ventilationsaggregat Vallox Digit SE</t>
  </si>
  <si>
    <t>Luftflöde</t>
  </si>
  <si>
    <t>Tilluftstemperatur (eftervärmning)</t>
  </si>
  <si>
    <t>Ventilationsenergi utan värmeväxlare</t>
  </si>
  <si>
    <t>kWh/år</t>
  </si>
  <si>
    <t>€/år</t>
  </si>
  <si>
    <t>Återvunnen energi</t>
  </si>
  <si>
    <t>Eftervärmningens energiförbrukning</t>
  </si>
  <si>
    <t>Eftervärmningssystemets energi</t>
  </si>
  <si>
    <t>Fläktenergi</t>
  </si>
  <si>
    <t>Energibesparing gammalt/nytt aggregat</t>
  </si>
  <si>
    <t>Energibesparing totalt</t>
  </si>
  <si>
    <t>Initial data for the calculation:</t>
  </si>
  <si>
    <t>Select air flow from the drop-down menu</t>
  </si>
  <si>
    <t>Insert electricity price</t>
  </si>
  <si>
    <t>Insert heating energy price</t>
  </si>
  <si>
    <t>Indicatory air flow can be calculated based on the size of the apartment (m2)</t>
  </si>
  <si>
    <t>Living area</t>
  </si>
  <si>
    <t>The “old” ventilation unit Vallox Digit SE</t>
  </si>
  <si>
    <t>Air flow</t>
  </si>
  <si>
    <t>Supply air temperature (post-heating)</t>
  </si>
  <si>
    <t>Ventilation energy without HR cell</t>
  </si>
  <si>
    <t>kWh/a</t>
  </si>
  <si>
    <t>€/a</t>
  </si>
  <si>
    <t>Recovered energy</t>
  </si>
  <si>
    <t>Energy consumption of post-heating</t>
  </si>
  <si>
    <t>Energy of the heating system</t>
  </si>
  <si>
    <t>Fan energy</t>
  </si>
  <si>
    <t>Energy saving the old/new ventilation unit</t>
  </si>
  <si>
    <t>Energy saving in total</t>
  </si>
  <si>
    <t>Valitse tuloilman lämpötila 
(jälkilämmitys) pudotusvalikosta</t>
  </si>
  <si>
    <t>Välj tilluftstemperatur
(eftervärmning) i rullgardinsmenyn</t>
  </si>
  <si>
    <t>Select supply air temperature
(post-heating) from the drop-down menu</t>
  </si>
  <si>
    <t>Vallox ei ota vastuuta ohjelman mahdollisista virheistä ja niiden aiheuttamista vahingoista</t>
  </si>
  <si>
    <t>Vallox tar inget ansvar för eventuella fel och skador orsakade av användningen av programvaran</t>
  </si>
  <si>
    <t>Vallox does not take any liability for the possible errors and damages caused by using the software</t>
  </si>
  <si>
    <t>Vallox Digit SE</t>
  </si>
  <si>
    <t>Puhallin</t>
  </si>
  <si>
    <t>Jälkilämmitys</t>
  </si>
  <si>
    <t>Lämmitysjärjestelmä</t>
  </si>
  <si>
    <t>Huippuimuri</t>
  </si>
  <si>
    <t>Värmningssystemets energi</t>
  </si>
  <si>
    <t>Eftervärmningen</t>
  </si>
  <si>
    <t>Värmningssystem</t>
  </si>
  <si>
    <t>Takfläkt</t>
  </si>
  <si>
    <t>Roof fan</t>
  </si>
  <si>
    <t>Post-heating</t>
  </si>
  <si>
    <t>Heating system</t>
  </si>
  <si>
    <t>"Uusi" ilmanvaihtokone Vallox 125 MV</t>
  </si>
  <si>
    <t>Vallox 125 MV</t>
  </si>
  <si>
    <t>“Nytt” ventilationsaggregat Vallox 125 MV</t>
  </si>
  <si>
    <t>The “new” ventilation unit Vallox 125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</si>
</sst>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E1E1E"/>
      <name val="Segoe UI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/>
    <xf numFmtId="0" fontId="2" fillId="0" borderId="0" xfId="0" applyFont="1"/>
    <xf numFmtId="0" fontId="4" fillId="0" borderId="0" xfId="0" applyFont="1"/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3" fillId="0" borderId="0" xfId="0" applyFont="1" applyAlignment="1">
      <alignment wrapText="1"/>
    </xf>
    <xf numFmtId="3" fontId="0" fillId="0" borderId="0" xfId="0" applyNumberFormat="1"/>
    <xf numFmtId="3" fontId="0" fillId="3" borderId="0" xfId="0" applyNumberFormat="1" applyFill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Kustannukset</a:t>
            </a:r>
            <a:r>
              <a:rPr lang="en-US" baseline="0"/>
              <a:t> </a:t>
            </a:r>
            <a:r>
              <a:rPr lang="en-US"/>
              <a:t>€/vuosi</a:t>
            </a:r>
          </a:p>
        </c:rich>
      </c:tx>
      <c:layout>
        <c:manualLayout>
          <c:xMode val="edge"/>
          <c:yMode val="edge"/>
          <c:x val="0.33492468500088513"/>
          <c:y val="1.7796691005652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Suomi!$U$3</c:f>
              <c:strCache>
                <c:ptCount val="1"/>
                <c:pt idx="0">
                  <c:v>Puhallin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Suomi!$V$2:$X$2</c:f>
              <c:strCache>
                <c:ptCount val="3"/>
                <c:pt idx="0">
                  <c:v>Huippuimuri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Suomi!$V$3:$X$3</c:f>
              <c:numCache>
                <c:formatCode>#,##0</c:formatCode>
                <c:ptCount val="3"/>
                <c:pt idx="0" formatCode="General">
                  <c:v>75</c:v>
                </c:pt>
                <c:pt idx="1">
                  <c:v>150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FE-B750-B40BEA12DB46}"/>
            </c:ext>
          </c:extLst>
        </c:ser>
        <c:ser>
          <c:idx val="1"/>
          <c:order val="1"/>
          <c:tx>
            <c:strRef>
              <c:f>Suomi!$U$4</c:f>
              <c:strCache>
                <c:ptCount val="1"/>
                <c:pt idx="0">
                  <c:v>Jälkilämmitys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Suomi!$V$2:$X$2</c:f>
              <c:strCache>
                <c:ptCount val="3"/>
                <c:pt idx="0">
                  <c:v>Huippuimuri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Suomi!$V$4:$X$4</c:f>
              <c:numCache>
                <c:formatCode>#,##0</c:formatCode>
                <c:ptCount val="3"/>
                <c:pt idx="0">
                  <c:v>0</c:v>
                </c:pt>
                <c:pt idx="1">
                  <c:v>140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5-49FE-B750-B40BEA12DB46}"/>
            </c:ext>
          </c:extLst>
        </c:ser>
        <c:ser>
          <c:idx val="2"/>
          <c:order val="2"/>
          <c:tx>
            <c:strRef>
              <c:f>Suomi!$U$5</c:f>
              <c:strCache>
                <c:ptCount val="1"/>
                <c:pt idx="0">
                  <c:v>Lämmitysjärjestelmä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Suomi!$V$2:$X$2</c:f>
              <c:strCache>
                <c:ptCount val="3"/>
                <c:pt idx="0">
                  <c:v>Huippuimuri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Suomi!$V$5:$X$5</c:f>
              <c:numCache>
                <c:formatCode>#,##0</c:formatCode>
                <c:ptCount val="3"/>
                <c:pt idx="0">
                  <c:v>1360</c:v>
                </c:pt>
                <c:pt idx="1">
                  <c:v>540</c:v>
                </c:pt>
                <c:pt idx="2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A5-49FE-B750-B40BEA12D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700831"/>
        <c:axId val="86695423"/>
      </c:barChart>
      <c:catAx>
        <c:axId val="867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695423"/>
        <c:crosses val="autoZero"/>
        <c:auto val="1"/>
        <c:lblAlgn val="ctr"/>
        <c:lblOffset val="100"/>
        <c:noMultiLvlLbl val="0"/>
      </c:catAx>
      <c:valAx>
        <c:axId val="866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7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Suomi!$J$61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Suomi!$J$62:$J$70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Suomi!$I$62:$I$70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B47-4EC6-95FC-F78DD2DF201C}"/>
            </c:ext>
          </c:extLst>
        </c:ser>
        <c:ser>
          <c:idx val="1"/>
          <c:order val="1"/>
          <c:tx>
            <c:strRef>
              <c:f>Suomi!$K$61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Suomi!$K$62:$K$70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Suomi!$I$62:$I$70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B47-4EC6-95FC-F78DD2DF201C}"/>
            </c:ext>
          </c:extLst>
        </c:ser>
        <c:ser>
          <c:idx val="2"/>
          <c:order val="2"/>
          <c:tx>
            <c:strRef>
              <c:f>Suomi!$L$61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Suomi!$L$62:$L$70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Suomi!$I$62:$I$70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B47-4EC6-95FC-F78DD2DF201C}"/>
            </c:ext>
          </c:extLst>
        </c:ser>
        <c:ser>
          <c:idx val="3"/>
          <c:order val="3"/>
          <c:tx>
            <c:strRef>
              <c:f>Suomi!$M$61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Suomi!$M$62:$M$70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Suomi!$I$62:$I$70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B47-4EC6-95FC-F78DD2DF201C}"/>
            </c:ext>
          </c:extLst>
        </c:ser>
        <c:ser>
          <c:idx val="4"/>
          <c:order val="4"/>
          <c:tx>
            <c:strRef>
              <c:f>Suomi!$N$61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Suomi!$N$62:$N$70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Suomi!$I$62:$I$70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B47-4EC6-95FC-F78DD2DF201C}"/>
            </c:ext>
          </c:extLst>
        </c:ser>
        <c:ser>
          <c:idx val="5"/>
          <c:order val="5"/>
          <c:tx>
            <c:strRef>
              <c:f>Suomi!$O$61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Suomi!$O$62:$O$70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Suomi!$I$62:$I$70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B47-4EC6-95FC-F78DD2DF2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162232"/>
        <c:axId val="2092679960"/>
      </c:lineChart>
      <c:catAx>
        <c:axId val="166016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2679960"/>
        <c:crosses val="autoZero"/>
        <c:auto val="1"/>
        <c:lblAlgn val="ctr"/>
        <c:lblOffset val="100"/>
        <c:noMultiLvlLbl val="0"/>
      </c:catAx>
      <c:valAx>
        <c:axId val="209267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6016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Energiförbrukning/år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'På Svenska'!$U$3</c:f>
              <c:strCache>
                <c:ptCount val="1"/>
                <c:pt idx="0">
                  <c:v>Fläktenergi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'På Svenska'!$V$2:$X$2</c:f>
              <c:strCache>
                <c:ptCount val="3"/>
                <c:pt idx="0">
                  <c:v>Takfläkt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'På Svenska'!$V$3:$X$3</c:f>
              <c:numCache>
                <c:formatCode>#,##0</c:formatCode>
                <c:ptCount val="3"/>
                <c:pt idx="0" formatCode="General">
                  <c:v>75</c:v>
                </c:pt>
                <c:pt idx="1">
                  <c:v>150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D-46D6-8168-B06CFA398DAF}"/>
            </c:ext>
          </c:extLst>
        </c:ser>
        <c:ser>
          <c:idx val="1"/>
          <c:order val="1"/>
          <c:tx>
            <c:strRef>
              <c:f>'På Svenska'!$U$4</c:f>
              <c:strCache>
                <c:ptCount val="1"/>
                <c:pt idx="0">
                  <c:v>Eftervärmningen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'På Svenska'!$V$2:$X$2</c:f>
              <c:strCache>
                <c:ptCount val="3"/>
                <c:pt idx="0">
                  <c:v>Takfläkt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'På Svenska'!$V$4:$X$4</c:f>
              <c:numCache>
                <c:formatCode>#,##0</c:formatCode>
                <c:ptCount val="3"/>
                <c:pt idx="0">
                  <c:v>0</c:v>
                </c:pt>
                <c:pt idx="1">
                  <c:v>140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D-46D6-8168-B06CFA398DAF}"/>
            </c:ext>
          </c:extLst>
        </c:ser>
        <c:ser>
          <c:idx val="2"/>
          <c:order val="2"/>
          <c:tx>
            <c:strRef>
              <c:f>'På Svenska'!$U$5</c:f>
              <c:strCache>
                <c:ptCount val="1"/>
                <c:pt idx="0">
                  <c:v>Värmningssystem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'På Svenska'!$V$2:$X$2</c:f>
              <c:strCache>
                <c:ptCount val="3"/>
                <c:pt idx="0">
                  <c:v>Takfläkt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'På Svenska'!$V$5:$X$5</c:f>
              <c:numCache>
                <c:formatCode>#,##0</c:formatCode>
                <c:ptCount val="3"/>
                <c:pt idx="0">
                  <c:v>1360</c:v>
                </c:pt>
                <c:pt idx="1">
                  <c:v>540</c:v>
                </c:pt>
                <c:pt idx="2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D-46D6-8168-B06CFA398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3360863"/>
        <c:axId val="2123367103"/>
      </c:barChart>
      <c:catAx>
        <c:axId val="212336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123367103"/>
        <c:crosses val="autoZero"/>
        <c:auto val="1"/>
        <c:lblAlgn val="ctr"/>
        <c:lblOffset val="100"/>
        <c:noMultiLvlLbl val="0"/>
      </c:catAx>
      <c:valAx>
        <c:axId val="21233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12336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Costs of energy €/a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 English'!$U$3</c:f>
              <c:strCache>
                <c:ptCount val="1"/>
                <c:pt idx="0">
                  <c:v>Fan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 English'!$V$2:$X$2</c:f>
              <c:strCache>
                <c:ptCount val="3"/>
                <c:pt idx="0">
                  <c:v>Roof fan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'In English'!$V$3:$X$3</c:f>
              <c:numCache>
                <c:formatCode>#,##0</c:formatCode>
                <c:ptCount val="3"/>
                <c:pt idx="0" formatCode="General">
                  <c:v>75</c:v>
                </c:pt>
                <c:pt idx="1">
                  <c:v>150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3-4557-B0E8-B1604E33CF7C}"/>
            </c:ext>
          </c:extLst>
        </c:ser>
        <c:ser>
          <c:idx val="1"/>
          <c:order val="1"/>
          <c:tx>
            <c:strRef>
              <c:f>'In English'!$U$4</c:f>
              <c:strCache>
                <c:ptCount val="1"/>
                <c:pt idx="0">
                  <c:v>Post-heating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 English'!$V$2:$X$2</c:f>
              <c:strCache>
                <c:ptCount val="3"/>
                <c:pt idx="0">
                  <c:v>Roof fan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'In English'!$V$4:$X$4</c:f>
              <c:numCache>
                <c:formatCode>#,##0</c:formatCode>
                <c:ptCount val="3"/>
                <c:pt idx="0">
                  <c:v>0</c:v>
                </c:pt>
                <c:pt idx="1">
                  <c:v>140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3-4557-B0E8-B1604E33CF7C}"/>
            </c:ext>
          </c:extLst>
        </c:ser>
        <c:ser>
          <c:idx val="2"/>
          <c:order val="2"/>
          <c:tx>
            <c:strRef>
              <c:f>'In English'!$U$5</c:f>
              <c:strCache>
                <c:ptCount val="1"/>
                <c:pt idx="0">
                  <c:v>Heating 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 English'!$V$2:$X$2</c:f>
              <c:strCache>
                <c:ptCount val="3"/>
                <c:pt idx="0">
                  <c:v>Roof fan</c:v>
                </c:pt>
                <c:pt idx="1">
                  <c:v>Vallox Digit SE</c:v>
                </c:pt>
                <c:pt idx="2">
                  <c:v>Vallox 125 MV</c:v>
                </c:pt>
              </c:strCache>
            </c:strRef>
          </c:cat>
          <c:val>
            <c:numRef>
              <c:f>'In English'!$V$5:$X$5</c:f>
              <c:numCache>
                <c:formatCode>#,##0</c:formatCode>
                <c:ptCount val="3"/>
                <c:pt idx="0">
                  <c:v>1360</c:v>
                </c:pt>
                <c:pt idx="1">
                  <c:v>540</c:v>
                </c:pt>
                <c:pt idx="2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3-4557-B0E8-B1604E33C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9484367"/>
        <c:axId val="96402383"/>
      </c:barChart>
      <c:catAx>
        <c:axId val="206948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6402383"/>
        <c:crosses val="autoZero"/>
        <c:auto val="1"/>
        <c:lblAlgn val="ctr"/>
        <c:lblOffset val="100"/>
        <c:noMultiLvlLbl val="0"/>
      </c:catAx>
      <c:valAx>
        <c:axId val="964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6948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716280</xdr:colOff>
      <xdr:row>24</xdr:row>
      <xdr:rowOff>160019</xdr:rowOff>
    </xdr:from>
    <xdr:to>
      <xdr:col>23</xdr:col>
      <xdr:colOff>677823</xdr:colOff>
      <xdr:row>30</xdr:row>
      <xdr:rowOff>114300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1EA7CB3E-8A93-0228-2E00-D6340F8EA4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404" b="32791"/>
        <a:stretch/>
      </xdr:blipFill>
      <xdr:spPr>
        <a:xfrm>
          <a:off x="6035040" y="4754879"/>
          <a:ext cx="2857143" cy="1051561"/>
        </a:xfrm>
        <a:prstGeom prst="rect">
          <a:avLst/>
        </a:prstGeom>
      </xdr:spPr>
    </xdr:pic>
    <xdr:clientData/>
  </xdr:twoCellAnchor>
  <xdr:twoCellAnchor>
    <xdr:from>
      <xdr:col>4</xdr:col>
      <xdr:colOff>579120</xdr:colOff>
      <xdr:row>0</xdr:row>
      <xdr:rowOff>163830</xdr:rowOff>
    </xdr:from>
    <xdr:to>
      <xdr:col>25</xdr:col>
      <xdr:colOff>83820</xdr:colOff>
      <xdr:row>23</xdr:row>
      <xdr:rowOff>45720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246AE11F-55D5-8354-8218-E3AD2E1C2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0.01993</cdr:y>
    </cdr:from>
    <cdr:to>
      <cdr:x>0.08358</cdr:x>
      <cdr:y>0.09496</cdr:y>
    </cdr:to>
    <cdr:sp macro="" textlink="">
      <cdr:nvSpPr>
        <cdr:cNvPr id="2" name="Tekstiruutu 1">
          <a:extLst xmlns:a="http://schemas.openxmlformats.org/drawingml/2006/main">
            <a:ext uri="{FF2B5EF4-FFF2-40B4-BE49-F238E27FC236}">
              <a16:creationId xmlns:a16="http://schemas.microsoft.com/office/drawing/2014/main" id="{43AC19CF-0EB3-1F89-9953-3299F49265BA}"/>
            </a:ext>
          </a:extLst>
        </cdr:cNvPr>
        <cdr:cNvSpPr txBox="1"/>
      </cdr:nvSpPr>
      <cdr:spPr>
        <a:xfrm xmlns:a="http://schemas.openxmlformats.org/drawingml/2006/main">
          <a:off x="0" y="64770"/>
          <a:ext cx="43434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i-FI" sz="1100"/>
            <a:t>€/v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54</xdr:row>
      <xdr:rowOff>76200</xdr:rowOff>
    </xdr:from>
    <xdr:to>
      <xdr:col>22</xdr:col>
      <xdr:colOff>66675</xdr:colOff>
      <xdr:row>68</xdr:row>
      <xdr:rowOff>152400</xdr:rowOff>
    </xdr:to>
    <xdr:graphicFrame macro="">
      <xdr:nvGraphicFramePr>
        <xdr:cNvPr id="2" name="Kaavio 5">
          <a:extLst>
            <a:ext uri="{FF2B5EF4-FFF2-40B4-BE49-F238E27FC236}">
              <a16:creationId xmlns:a16="http://schemas.microsoft.com/office/drawing/2014/main" id="{06DD7CFB-6CF2-4A31-A5D0-E73108824858}"/>
            </a:ext>
            <a:ext uri="{147F2762-F138-4A5C-976F-8EAC2B608ADB}">
              <a16:predDERef xmlns:a16="http://schemas.microsoft.com/office/drawing/2014/main" pred="{A1D4EB6A-CA5E-4E4E-F455-54D8F54FF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784860</xdr:colOff>
      <xdr:row>24</xdr:row>
      <xdr:rowOff>30480</xdr:rowOff>
    </xdr:from>
    <xdr:to>
      <xdr:col>23</xdr:col>
      <xdr:colOff>776883</xdr:colOff>
      <xdr:row>29</xdr:row>
      <xdr:rowOff>167641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D44DF0D-72EE-48CC-944A-0A83E600B1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0404" b="32791"/>
        <a:stretch/>
      </xdr:blipFill>
      <xdr:spPr>
        <a:xfrm>
          <a:off x="6103620" y="4625340"/>
          <a:ext cx="2857143" cy="1051561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0</xdr:row>
      <xdr:rowOff>152400</xdr:rowOff>
    </xdr:from>
    <xdr:to>
      <xdr:col>25</xdr:col>
      <xdr:colOff>502920</xdr:colOff>
      <xdr:row>22</xdr:row>
      <xdr:rowOff>30480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FA454A02-1C0E-6B80-FA83-E372A668B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0.02059</cdr:y>
    </cdr:from>
    <cdr:to>
      <cdr:x>0.10256</cdr:x>
      <cdr:y>0.09382</cdr:y>
    </cdr:to>
    <cdr:sp macro="" textlink="">
      <cdr:nvSpPr>
        <cdr:cNvPr id="2" name="Tekstiruutu 1">
          <a:extLst xmlns:a="http://schemas.openxmlformats.org/drawingml/2006/main">
            <a:ext uri="{FF2B5EF4-FFF2-40B4-BE49-F238E27FC236}">
              <a16:creationId xmlns:a16="http://schemas.microsoft.com/office/drawing/2014/main" id="{645920F4-F348-7ACC-55B1-CA4F79209B50}"/>
            </a:ext>
          </a:extLst>
        </cdr:cNvPr>
        <cdr:cNvSpPr txBox="1"/>
      </cdr:nvSpPr>
      <cdr:spPr>
        <a:xfrm xmlns:a="http://schemas.openxmlformats.org/drawingml/2006/main">
          <a:off x="0" y="68580"/>
          <a:ext cx="54864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i-FI" sz="1100"/>
            <a:t>€/år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662940</xdr:colOff>
      <xdr:row>24</xdr:row>
      <xdr:rowOff>45720</xdr:rowOff>
    </xdr:from>
    <xdr:to>
      <xdr:col>24</xdr:col>
      <xdr:colOff>129183</xdr:colOff>
      <xdr:row>30</xdr:row>
      <xdr:rowOff>1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33A7A845-4FCB-47C7-AE20-FE49948E93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404" b="32791"/>
        <a:stretch/>
      </xdr:blipFill>
      <xdr:spPr>
        <a:xfrm>
          <a:off x="6316980" y="4640580"/>
          <a:ext cx="2857143" cy="1051561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0</xdr:row>
      <xdr:rowOff>156210</xdr:rowOff>
    </xdr:from>
    <xdr:to>
      <xdr:col>25</xdr:col>
      <xdr:colOff>617220</xdr:colOff>
      <xdr:row>23</xdr:row>
      <xdr:rowOff>7620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CC4D7F11-90D4-B59E-62DC-FA42070AA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0.02639</cdr:y>
    </cdr:from>
    <cdr:to>
      <cdr:x>0.10667</cdr:x>
      <cdr:y>0.10694</cdr:y>
    </cdr:to>
    <cdr:sp macro="" textlink="">
      <cdr:nvSpPr>
        <cdr:cNvPr id="2" name="Tekstiruutu 1">
          <a:extLst xmlns:a="http://schemas.openxmlformats.org/drawingml/2006/main">
            <a:ext uri="{FF2B5EF4-FFF2-40B4-BE49-F238E27FC236}">
              <a16:creationId xmlns:a16="http://schemas.microsoft.com/office/drawing/2014/main" id="{0D32A93F-7896-C921-7C3C-E7E673285D42}"/>
            </a:ext>
          </a:extLst>
        </cdr:cNvPr>
        <cdr:cNvSpPr txBox="1"/>
      </cdr:nvSpPr>
      <cdr:spPr>
        <a:xfrm xmlns:a="http://schemas.openxmlformats.org/drawingml/2006/main">
          <a:off x="0" y="72390"/>
          <a:ext cx="48768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i-FI" sz="1100"/>
            <a:t>€/a</a:t>
          </a:r>
        </a:p>
      </cdr:txBody>
    </cdr:sp>
  </cdr:relSizeAnchor>
</c:userShape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32" customWidth="1"/>
    <col min="2" max="2" width="9.44140625" customWidth="1"/>
    <col min="3" max="3" width="8.5546875" customWidth="1"/>
    <col min="4" max="4" width="9.88671875" style="7" customWidth="1"/>
    <col min="5" max="5" width="8.5546875" customWidth="1"/>
    <col min="6" max="8" width="8.5546875" hidden="1" customWidth="1"/>
    <col min="9" max="9" width="11.33203125" hidden="1" customWidth="1"/>
    <col min="10" max="19" width="9.109375" hidden="1" customWidth="1"/>
    <col min="20" max="20" width="9.109375" customWidth="1"/>
    <col min="21" max="21" width="14.6640625" customWidth="1"/>
    <col min="22" max="22" width="13.6640625" customWidth="1"/>
    <col min="23" max="23" width="13.88671875" customWidth="1"/>
    <col min="24" max="24" width="13.33203125" customWidth="1"/>
  </cols>
  <sheetData>
    <row r="1" spans="1:24" x14ac:dyDescent="0.3">
      <c r="A1" s="3" t="s">
        <v>0</v>
      </c>
    </row>
    <row r="2" spans="1:24" x14ac:dyDescent="0.3">
      <c r="A2" t="s">
        <v>1</v>
      </c>
      <c r="B2" s="4">
        <v>40</v>
      </c>
      <c r="C2" t="s">
        <v>2</v>
      </c>
      <c r="V2" t="s">
        <v>74</v>
      </c>
      <c r="W2" t="s">
        <v>70</v>
      </c>
      <c r="X2" t="s">
        <v>83</v>
      </c>
    </row>
    <row r="3" spans="1:24" ht="30.6" x14ac:dyDescent="0.45">
      <c r="A3" s="6" t="s">
        <v>64</v>
      </c>
      <c r="B3" s="4">
        <v>16</v>
      </c>
      <c r="C3" t="s">
        <v>3</v>
      </c>
      <c r="K3" s="1"/>
      <c r="R3" s="1"/>
      <c r="S3" s="1"/>
      <c r="U3" t="s">
        <v>71</v>
      </c>
      <c r="V3" s="9">
        <f>W3/2</f>
        <v>75</v>
      </c>
      <c r="W3" s="10">
        <f>D16</f>
        <v>150</v>
      </c>
      <c r="X3" s="10">
        <f>D25</f>
        <v>80</v>
      </c>
    </row>
    <row r="4" spans="1:24" x14ac:dyDescent="0.3">
      <c r="A4" t="s">
        <v>4</v>
      </c>
      <c r="B4" s="4">
        <v>20</v>
      </c>
      <c r="C4" t="s">
        <v>5</v>
      </c>
      <c r="J4">
        <f>B2</f>
        <v>40</v>
      </c>
      <c r="K4">
        <f t="shared" ref="K4:R4" si="0">J4</f>
        <v>40</v>
      </c>
      <c r="L4">
        <f t="shared" si="0"/>
        <v>40</v>
      </c>
      <c r="M4">
        <f t="shared" si="0"/>
        <v>40</v>
      </c>
      <c r="N4">
        <f t="shared" si="0"/>
        <v>40</v>
      </c>
      <c r="O4">
        <f t="shared" si="0"/>
        <v>40</v>
      </c>
      <c r="P4">
        <f t="shared" si="0"/>
        <v>40</v>
      </c>
      <c r="Q4">
        <f t="shared" si="0"/>
        <v>40</v>
      </c>
      <c r="R4">
        <f t="shared" si="0"/>
        <v>40</v>
      </c>
      <c r="U4" t="s">
        <v>72</v>
      </c>
      <c r="V4" s="7">
        <v>0</v>
      </c>
      <c r="W4" s="7">
        <f>D14</f>
        <v>140</v>
      </c>
      <c r="X4" s="7">
        <f>D23</f>
        <v>28</v>
      </c>
    </row>
    <row r="5" spans="1:24" x14ac:dyDescent="0.3">
      <c r="A5" t="s">
        <v>6</v>
      </c>
      <c r="B5" s="4">
        <v>20</v>
      </c>
      <c r="C5" t="s">
        <v>5</v>
      </c>
      <c r="U5" t="s">
        <v>73</v>
      </c>
      <c r="V5" s="7">
        <f>B12*B5/100</f>
        <v>1360</v>
      </c>
      <c r="W5" s="7">
        <f>D15</f>
        <v>540</v>
      </c>
      <c r="X5" s="7">
        <f>D24</f>
        <v>272</v>
      </c>
    </row>
    <row r="6" spans="1:24" x14ac:dyDescent="0.3">
      <c r="A6" t="s">
        <v>7</v>
      </c>
      <c r="V6" s="7"/>
      <c r="W6" s="7"/>
      <c r="X6" s="7"/>
    </row>
    <row r="7" spans="1:24" x14ac:dyDescent="0.3">
      <c r="A7" t="s">
        <v>8</v>
      </c>
      <c r="B7" s="5">
        <v>120</v>
      </c>
      <c r="C7" t="s">
        <v>9</v>
      </c>
      <c r="D7" s="8">
        <f>B7*0.35</f>
        <v>42</v>
      </c>
      <c r="E7" t="s">
        <v>2</v>
      </c>
      <c r="J7">
        <f>Q12</f>
        <v>6800</v>
      </c>
      <c r="K7">
        <f>J7</f>
        <v>6800</v>
      </c>
      <c r="L7">
        <f t="shared" ref="L7:O7" si="1">K7</f>
        <v>6800</v>
      </c>
      <c r="M7">
        <f t="shared" si="1"/>
        <v>6800</v>
      </c>
      <c r="N7">
        <f t="shared" si="1"/>
        <v>6800</v>
      </c>
      <c r="O7">
        <f t="shared" si="1"/>
        <v>6800</v>
      </c>
    </row>
    <row r="8" spans="1:24" x14ac:dyDescent="0.3">
      <c r="J8">
        <f>R12</f>
        <v>3400</v>
      </c>
      <c r="K8">
        <f>J8</f>
        <v>3400</v>
      </c>
      <c r="L8">
        <f t="shared" ref="L8:O8" si="2">K8</f>
        <v>3400</v>
      </c>
      <c r="M8">
        <f t="shared" si="2"/>
        <v>3400</v>
      </c>
      <c r="N8">
        <f t="shared" si="2"/>
        <v>3400</v>
      </c>
      <c r="O8">
        <f t="shared" si="2"/>
        <v>3400</v>
      </c>
    </row>
    <row r="9" spans="1:24" x14ac:dyDescent="0.3">
      <c r="A9" s="3" t="s">
        <v>10</v>
      </c>
      <c r="J9">
        <v>12</v>
      </c>
      <c r="K9">
        <v>14</v>
      </c>
      <c r="L9">
        <v>16</v>
      </c>
      <c r="M9">
        <v>18</v>
      </c>
      <c r="N9">
        <v>20</v>
      </c>
      <c r="O9">
        <v>22</v>
      </c>
    </row>
    <row r="10" spans="1:24" x14ac:dyDescent="0.3">
      <c r="A10" t="s">
        <v>11</v>
      </c>
      <c r="B10" s="7">
        <f>B2</f>
        <v>40</v>
      </c>
      <c r="C10" t="s">
        <v>2</v>
      </c>
      <c r="J10" cm="1">
        <f t="array" ref="J10">_xlfn.IFS(B2=20,J19,B2=30,J20,B2=40,J21,B2=50,J22,B2=60,J23,B2=70,J24,B2=80,J25,B2=90,J26,B2=100,J27)</f>
        <v>0</v>
      </c>
      <c r="K10" cm="1">
        <f t="array" ref="K10">_xlfn.IFS(J4=20,K19,J4=30,K20,J4=40,K21,J4=50,K22,J4=60,K23,J4=70,K24,J4=80,K25,J4=90,K26,J4=100,K27)</f>
        <v>200</v>
      </c>
      <c r="L10" cm="1">
        <f t="array" ref="L10">_xlfn.IFS(K4=20,L19,K4=30,L20,K4=40,L21,K4=50,L22,K4=60,L23,K4=70,L24,K4=80,L25,K4=90,L26,K4=100,L27)</f>
        <v>700</v>
      </c>
      <c r="M10" cm="1">
        <f t="array" ref="M10">_xlfn.IFS(L4=20,M19,L4=30,M20,L4=40,M21,L4=50,M22,L4=60,M23,L4=70,M24,L4=80,M25,L4=90,M26,L4=100,M27)</f>
        <v>1100</v>
      </c>
      <c r="N10" cm="1">
        <f t="array" ref="N10">_xlfn.IFS(M4=20,N19,M4=30,N20,M4=40,N21,M4=50,N22,M4=60,N23,M4=70,N24,M4=80,N25,M4=90,N26,M4=100,N27)</f>
        <v>1800</v>
      </c>
      <c r="O10" cm="1">
        <f t="array" ref="O10">_xlfn.IFS(N4=20,O19,N4=30,O20,N4=40,O21,N4=50,O22,N4=60,O23,N4=70,O24,N4=80,O25,N4=90,O26,N4=100,O27)</f>
        <v>2450</v>
      </c>
      <c r="P10" t="s">
        <v>12</v>
      </c>
      <c r="Q10" t="s">
        <v>13</v>
      </c>
      <c r="R10" t="s">
        <v>14</v>
      </c>
    </row>
    <row r="11" spans="1:24" x14ac:dyDescent="0.3">
      <c r="A11" t="s">
        <v>15</v>
      </c>
      <c r="B11" s="7">
        <f>B3</f>
        <v>16</v>
      </c>
      <c r="C11" t="s">
        <v>3</v>
      </c>
      <c r="J11">
        <f t="shared" ref="J11:O11" si="3">J7-J8-J10</f>
        <v>3400</v>
      </c>
      <c r="K11">
        <f t="shared" si="3"/>
        <v>3200</v>
      </c>
      <c r="L11">
        <f t="shared" si="3"/>
        <v>2700</v>
      </c>
      <c r="M11">
        <f t="shared" si="3"/>
        <v>2300</v>
      </c>
      <c r="N11">
        <f t="shared" si="3"/>
        <v>1600</v>
      </c>
      <c r="O11">
        <f t="shared" si="3"/>
        <v>950</v>
      </c>
      <c r="P11" t="s">
        <v>16</v>
      </c>
      <c r="Q11" t="s">
        <v>17</v>
      </c>
      <c r="R11" t="s">
        <v>16</v>
      </c>
    </row>
    <row r="12" spans="1:24" x14ac:dyDescent="0.3">
      <c r="A12" t="s">
        <v>18</v>
      </c>
      <c r="B12" s="7">
        <f>J7</f>
        <v>6800</v>
      </c>
      <c r="C12" t="s">
        <v>19</v>
      </c>
      <c r="D12" s="7">
        <f>B12*H12/100</f>
        <v>1360</v>
      </c>
      <c r="E12" t="s">
        <v>20</v>
      </c>
      <c r="H12">
        <f>B4</f>
        <v>20</v>
      </c>
      <c r="J12">
        <f>P12</f>
        <v>750</v>
      </c>
      <c r="K12">
        <f>J12</f>
        <v>750</v>
      </c>
      <c r="L12">
        <f t="shared" ref="L12:O12" si="4">K12</f>
        <v>750</v>
      </c>
      <c r="M12">
        <f t="shared" si="4"/>
        <v>750</v>
      </c>
      <c r="N12">
        <f t="shared" si="4"/>
        <v>750</v>
      </c>
      <c r="O12">
        <f t="shared" si="4"/>
        <v>750</v>
      </c>
      <c r="P12" cm="1">
        <f t="array" ref="P12">_xlfn.IFS(O4=20,P19,O4=30,P20,O4=40,P21,O4=50,P22,O4=60,P23,O4=70,P24,O4=80,P25,O4=90,P26,O4=100,P27)</f>
        <v>750</v>
      </c>
      <c r="Q12" cm="1">
        <f t="array" ref="Q12">_xlfn.IFS(P4=20,Q19,P4=30,Q20,P4=40,Q21,P4=50,Q22,P4=60,Q23,P4=70,Q24,P4=80,Q25,P4=90,Q26,P4=100,Q27)</f>
        <v>6800</v>
      </c>
      <c r="R12" cm="1">
        <f t="array" ref="R12">_xlfn.IFS(Q4=20,R19,Q4=30,R20,Q4=40,R21,Q4=50,R22,Q4=60,R23,Q4=70,R24,Q4=80,R25,Q4=90,R26,Q4=100,R27)</f>
        <v>3400</v>
      </c>
    </row>
    <row r="13" spans="1:24" x14ac:dyDescent="0.3">
      <c r="A13" t="s">
        <v>21</v>
      </c>
      <c r="B13" s="7">
        <f>J8</f>
        <v>3400</v>
      </c>
      <c r="C13" t="s">
        <v>19</v>
      </c>
      <c r="D13" s="7">
        <f t="shared" ref="D13:D25" si="5">B13*H13/100</f>
        <v>680</v>
      </c>
      <c r="E13" t="s">
        <v>20</v>
      </c>
      <c r="H13">
        <f>H12</f>
        <v>20</v>
      </c>
    </row>
    <row r="14" spans="1:24" x14ac:dyDescent="0.3">
      <c r="A14" t="s">
        <v>22</v>
      </c>
      <c r="B14" s="7" cm="1">
        <f t="array" ref="B14">_xlfn.IFS(B11=12,J10,B11=14,K10,B11=16,L10,B11=18,M10,B11=20,N10,B11=22,O10)</f>
        <v>700</v>
      </c>
      <c r="C14" t="s">
        <v>19</v>
      </c>
      <c r="D14" s="7">
        <f t="shared" si="5"/>
        <v>140</v>
      </c>
      <c r="E14" t="s">
        <v>20</v>
      </c>
      <c r="H14">
        <f t="shared" ref="H14:H23" si="6">H13</f>
        <v>20</v>
      </c>
    </row>
    <row r="15" spans="1:24" x14ac:dyDescent="0.3">
      <c r="A15" t="s">
        <v>23</v>
      </c>
      <c r="B15" s="7">
        <f>B12-B13-B14</f>
        <v>2700</v>
      </c>
      <c r="C15" t="s">
        <v>19</v>
      </c>
      <c r="D15" s="7">
        <f t="shared" si="5"/>
        <v>540</v>
      </c>
      <c r="E15" t="s">
        <v>20</v>
      </c>
      <c r="H15">
        <f>B5</f>
        <v>20</v>
      </c>
    </row>
    <row r="16" spans="1:24" x14ac:dyDescent="0.3">
      <c r="A16" t="s">
        <v>24</v>
      </c>
      <c r="B16" s="7">
        <f>J12</f>
        <v>750</v>
      </c>
      <c r="C16" t="s">
        <v>19</v>
      </c>
      <c r="D16" s="7">
        <f t="shared" si="5"/>
        <v>150</v>
      </c>
      <c r="E16" t="s">
        <v>20</v>
      </c>
      <c r="H16">
        <f>H14</f>
        <v>20</v>
      </c>
    </row>
    <row r="17" spans="1:31" x14ac:dyDescent="0.3">
      <c r="B17" s="7"/>
      <c r="H17">
        <f t="shared" si="6"/>
        <v>20</v>
      </c>
      <c r="J17" t="s">
        <v>25</v>
      </c>
    </row>
    <row r="18" spans="1:31" x14ac:dyDescent="0.3">
      <c r="A18" s="3" t="s">
        <v>82</v>
      </c>
      <c r="B18" s="7"/>
      <c r="H18">
        <f t="shared" si="6"/>
        <v>20</v>
      </c>
      <c r="I18" t="s">
        <v>11</v>
      </c>
      <c r="J18">
        <v>12</v>
      </c>
      <c r="K18">
        <v>14</v>
      </c>
      <c r="L18">
        <v>16</v>
      </c>
      <c r="M18">
        <v>18</v>
      </c>
      <c r="N18">
        <v>20</v>
      </c>
      <c r="O18">
        <v>22</v>
      </c>
    </row>
    <row r="19" spans="1:31" x14ac:dyDescent="0.3">
      <c r="A19" t="s">
        <v>11</v>
      </c>
      <c r="B19" s="7">
        <f>B2</f>
        <v>40</v>
      </c>
      <c r="C19" t="s">
        <v>2</v>
      </c>
      <c r="H19">
        <f t="shared" si="6"/>
        <v>20</v>
      </c>
      <c r="I19">
        <v>20</v>
      </c>
      <c r="J19">
        <v>0</v>
      </c>
      <c r="K19">
        <v>100</v>
      </c>
      <c r="L19">
        <v>300</v>
      </c>
      <c r="M19">
        <v>600</v>
      </c>
      <c r="N19">
        <v>900</v>
      </c>
      <c r="O19">
        <v>1200</v>
      </c>
      <c r="P19" s="2">
        <v>350</v>
      </c>
      <c r="Q19" s="2">
        <v>3400</v>
      </c>
      <c r="R19" s="2">
        <v>1700</v>
      </c>
      <c r="AD19" s="2"/>
      <c r="AE19" s="2"/>
    </row>
    <row r="20" spans="1:31" x14ac:dyDescent="0.3">
      <c r="A20" t="s">
        <v>15</v>
      </c>
      <c r="B20" s="7">
        <f>B3</f>
        <v>16</v>
      </c>
      <c r="C20" t="s">
        <v>3</v>
      </c>
      <c r="H20">
        <f t="shared" si="6"/>
        <v>20</v>
      </c>
      <c r="I20">
        <v>30</v>
      </c>
      <c r="J20">
        <v>0</v>
      </c>
      <c r="K20">
        <v>150</v>
      </c>
      <c r="L20">
        <v>500</v>
      </c>
      <c r="M20">
        <v>800</v>
      </c>
      <c r="N20">
        <v>1300</v>
      </c>
      <c r="O20">
        <v>1800</v>
      </c>
      <c r="P20" s="2">
        <v>550</v>
      </c>
      <c r="Q20" s="2">
        <v>5100</v>
      </c>
      <c r="R20" s="2">
        <v>2550</v>
      </c>
      <c r="AD20" s="2"/>
      <c r="AE20" s="2"/>
    </row>
    <row r="21" spans="1:31" x14ac:dyDescent="0.3">
      <c r="A21" t="s">
        <v>18</v>
      </c>
      <c r="B21" s="7">
        <f>J35</f>
        <v>6800</v>
      </c>
      <c r="C21" t="s">
        <v>19</v>
      </c>
      <c r="D21" s="7">
        <f t="shared" si="5"/>
        <v>1360</v>
      </c>
      <c r="E21" t="s">
        <v>20</v>
      </c>
      <c r="H21">
        <f t="shared" si="6"/>
        <v>20</v>
      </c>
      <c r="I21">
        <v>40</v>
      </c>
      <c r="J21">
        <v>0</v>
      </c>
      <c r="K21">
        <v>200</v>
      </c>
      <c r="L21">
        <v>700</v>
      </c>
      <c r="M21">
        <v>1100</v>
      </c>
      <c r="N21">
        <v>1800</v>
      </c>
      <c r="O21">
        <v>2450</v>
      </c>
      <c r="P21" s="2">
        <v>750</v>
      </c>
      <c r="Q21" s="2">
        <v>6800</v>
      </c>
      <c r="R21" s="2">
        <v>3400</v>
      </c>
      <c r="AD21" s="2"/>
      <c r="AE21" s="2"/>
    </row>
    <row r="22" spans="1:31" x14ac:dyDescent="0.3">
      <c r="A22" t="s">
        <v>21</v>
      </c>
      <c r="B22" s="7">
        <f>J36</f>
        <v>5300</v>
      </c>
      <c r="C22" t="s">
        <v>19</v>
      </c>
      <c r="D22" s="7">
        <f t="shared" si="5"/>
        <v>1060</v>
      </c>
      <c r="E22" t="s">
        <v>20</v>
      </c>
      <c r="H22">
        <f t="shared" si="6"/>
        <v>20</v>
      </c>
      <c r="I22">
        <v>50</v>
      </c>
      <c r="J22">
        <v>0</v>
      </c>
      <c r="K22">
        <v>350</v>
      </c>
      <c r="L22">
        <v>1000</v>
      </c>
      <c r="M22">
        <v>1550</v>
      </c>
      <c r="N22">
        <v>2300</v>
      </c>
      <c r="O22">
        <v>3150</v>
      </c>
      <c r="P22" s="2">
        <v>950</v>
      </c>
      <c r="Q22" s="2">
        <v>8500</v>
      </c>
      <c r="R22" s="2">
        <v>4250</v>
      </c>
      <c r="AD22" s="2"/>
      <c r="AE22" s="2"/>
    </row>
    <row r="23" spans="1:31" x14ac:dyDescent="0.3">
      <c r="A23" t="s">
        <v>22</v>
      </c>
      <c r="B23" s="7" cm="1">
        <f t="array" ref="B23">_xlfn.IFS(B20=12,J38,B20=14,K38,B20=16,L38,B20=18,M38,B20=20,N38,B20=22,O38)</f>
        <v>140</v>
      </c>
      <c r="C23" t="s">
        <v>19</v>
      </c>
      <c r="D23" s="7">
        <f t="shared" si="5"/>
        <v>28</v>
      </c>
      <c r="E23" t="s">
        <v>20</v>
      </c>
      <c r="H23">
        <f t="shared" si="6"/>
        <v>20</v>
      </c>
      <c r="I23">
        <v>60</v>
      </c>
      <c r="J23">
        <v>100</v>
      </c>
      <c r="K23">
        <v>550</v>
      </c>
      <c r="L23">
        <v>1300</v>
      </c>
      <c r="M23">
        <v>2000</v>
      </c>
      <c r="N23">
        <v>3000</v>
      </c>
      <c r="O23">
        <v>3950</v>
      </c>
      <c r="P23" s="2">
        <v>1200</v>
      </c>
      <c r="Q23" s="2">
        <v>10200</v>
      </c>
      <c r="R23" s="2">
        <v>5100</v>
      </c>
      <c r="AD23" s="2"/>
      <c r="AE23" s="2"/>
    </row>
    <row r="24" spans="1:31" x14ac:dyDescent="0.3">
      <c r="A24" t="s">
        <v>23</v>
      </c>
      <c r="B24" s="7">
        <f>B21-B22-B23</f>
        <v>1360</v>
      </c>
      <c r="C24" t="s">
        <v>19</v>
      </c>
      <c r="D24" s="7">
        <f t="shared" si="5"/>
        <v>272</v>
      </c>
      <c r="E24" t="s">
        <v>20</v>
      </c>
      <c r="H24">
        <f>B5</f>
        <v>20</v>
      </c>
      <c r="I24">
        <v>70</v>
      </c>
      <c r="J24">
        <v>250</v>
      </c>
      <c r="K24">
        <v>850</v>
      </c>
      <c r="L24">
        <v>1700</v>
      </c>
      <c r="M24">
        <v>2550</v>
      </c>
      <c r="N24">
        <v>3650</v>
      </c>
      <c r="O24">
        <v>4850</v>
      </c>
      <c r="P24" s="2">
        <v>1450</v>
      </c>
      <c r="Q24" s="2">
        <v>11900</v>
      </c>
      <c r="R24" s="2">
        <v>5950</v>
      </c>
      <c r="AD24" s="2"/>
      <c r="AE24" s="2"/>
    </row>
    <row r="25" spans="1:31" x14ac:dyDescent="0.3">
      <c r="A25" t="s">
        <v>24</v>
      </c>
      <c r="B25" s="7">
        <f>J40</f>
        <v>400</v>
      </c>
      <c r="C25" t="s">
        <v>19</v>
      </c>
      <c r="D25" s="7">
        <f t="shared" si="5"/>
        <v>80</v>
      </c>
      <c r="E25" t="s">
        <v>20</v>
      </c>
      <c r="H25">
        <f>H23</f>
        <v>20</v>
      </c>
      <c r="I25">
        <v>80</v>
      </c>
      <c r="J25">
        <v>450</v>
      </c>
      <c r="K25">
        <v>1200</v>
      </c>
      <c r="L25">
        <v>2200</v>
      </c>
      <c r="M25">
        <v>3150</v>
      </c>
      <c r="N25">
        <v>4400</v>
      </c>
      <c r="O25">
        <v>5750</v>
      </c>
      <c r="P25" s="2">
        <v>1750</v>
      </c>
      <c r="Q25" s="2">
        <v>13600</v>
      </c>
      <c r="R25" s="2">
        <v>6800</v>
      </c>
      <c r="AD25" s="2"/>
      <c r="AE25" s="2"/>
    </row>
    <row r="26" spans="1:31" x14ac:dyDescent="0.3">
      <c r="B26" s="7"/>
      <c r="I26">
        <v>90</v>
      </c>
      <c r="J26">
        <v>700</v>
      </c>
      <c r="K26">
        <v>1650</v>
      </c>
      <c r="L26">
        <v>2800</v>
      </c>
      <c r="M26">
        <v>3950</v>
      </c>
      <c r="N26">
        <v>5300</v>
      </c>
      <c r="O26">
        <v>6850</v>
      </c>
      <c r="P26" s="2">
        <v>2050</v>
      </c>
      <c r="Q26" s="2">
        <v>15300</v>
      </c>
      <c r="R26" s="2">
        <v>7650</v>
      </c>
      <c r="AD26" s="2"/>
      <c r="AE26" s="2"/>
    </row>
    <row r="27" spans="1:31" x14ac:dyDescent="0.3">
      <c r="A27" s="3" t="s">
        <v>26</v>
      </c>
      <c r="B27" s="7"/>
      <c r="I27">
        <v>100</v>
      </c>
      <c r="J27">
        <v>1000</v>
      </c>
      <c r="K27">
        <v>2200</v>
      </c>
      <c r="L27">
        <v>3550</v>
      </c>
      <c r="M27">
        <v>4950</v>
      </c>
      <c r="N27">
        <v>6550</v>
      </c>
      <c r="O27">
        <v>8100</v>
      </c>
      <c r="P27" s="2">
        <v>2400</v>
      </c>
      <c r="Q27" s="2">
        <v>17000</v>
      </c>
      <c r="R27" s="2">
        <v>8500</v>
      </c>
      <c r="AD27" s="2"/>
      <c r="AE27" s="2"/>
    </row>
    <row r="28" spans="1:31" x14ac:dyDescent="0.3">
      <c r="A28" t="s">
        <v>22</v>
      </c>
      <c r="B28" s="7">
        <f>B14-B23</f>
        <v>560</v>
      </c>
      <c r="C28" t="s">
        <v>19</v>
      </c>
      <c r="D28" s="7">
        <f>D14-D23</f>
        <v>112</v>
      </c>
      <c r="E28" t="s">
        <v>20</v>
      </c>
    </row>
    <row r="29" spans="1:31" x14ac:dyDescent="0.3">
      <c r="A29" t="s">
        <v>23</v>
      </c>
      <c r="B29" s="7">
        <f t="shared" ref="B29:D30" si="7">B15-B24</f>
        <v>1340</v>
      </c>
      <c r="C29" t="s">
        <v>19</v>
      </c>
      <c r="D29" s="7">
        <f t="shared" si="7"/>
        <v>268</v>
      </c>
      <c r="E29" t="s">
        <v>20</v>
      </c>
    </row>
    <row r="30" spans="1:31" x14ac:dyDescent="0.3">
      <c r="A30" t="s">
        <v>24</v>
      </c>
      <c r="B30" s="7">
        <f t="shared" si="7"/>
        <v>350</v>
      </c>
      <c r="C30" t="s">
        <v>19</v>
      </c>
      <c r="D30" s="7">
        <f t="shared" si="7"/>
        <v>70</v>
      </c>
      <c r="E30" t="s">
        <v>20</v>
      </c>
    </row>
    <row r="31" spans="1:31" x14ac:dyDescent="0.3">
      <c r="A31" t="s">
        <v>27</v>
      </c>
      <c r="B31" s="7">
        <f>SUM(B28:B30)</f>
        <v>2250</v>
      </c>
      <c r="C31" t="s">
        <v>19</v>
      </c>
      <c r="D31" s="7">
        <f>SUM(D28:D30)</f>
        <v>450</v>
      </c>
      <c r="E31" t="s">
        <v>20</v>
      </c>
    </row>
    <row r="32" spans="1:31" ht="19.2" x14ac:dyDescent="0.45">
      <c r="K32" s="1"/>
      <c r="R32" s="1"/>
    </row>
    <row r="33" spans="1:18" x14ac:dyDescent="0.3">
      <c r="A33" t="s">
        <v>67</v>
      </c>
      <c r="I33">
        <f>B19</f>
        <v>40</v>
      </c>
      <c r="J33">
        <f>I33</f>
        <v>40</v>
      </c>
      <c r="K33">
        <f t="shared" ref="K33:R33" si="8">J33</f>
        <v>40</v>
      </c>
      <c r="L33">
        <f t="shared" si="8"/>
        <v>40</v>
      </c>
      <c r="M33">
        <f t="shared" si="8"/>
        <v>40</v>
      </c>
      <c r="N33">
        <f t="shared" si="8"/>
        <v>40</v>
      </c>
      <c r="O33">
        <f t="shared" si="8"/>
        <v>40</v>
      </c>
      <c r="P33">
        <f t="shared" si="8"/>
        <v>40</v>
      </c>
      <c r="Q33">
        <f t="shared" si="8"/>
        <v>40</v>
      </c>
      <c r="R33">
        <f t="shared" si="8"/>
        <v>40</v>
      </c>
    </row>
    <row r="34" spans="1:18" x14ac:dyDescent="0.3">
      <c r="I34">
        <v>22</v>
      </c>
    </row>
    <row r="35" spans="1:18" x14ac:dyDescent="0.3">
      <c r="J35">
        <f>Q40</f>
        <v>6800</v>
      </c>
      <c r="K35">
        <f>J35</f>
        <v>6800</v>
      </c>
      <c r="L35">
        <f t="shared" ref="L35:O35" si="9">K35</f>
        <v>6800</v>
      </c>
      <c r="M35">
        <f t="shared" si="9"/>
        <v>6800</v>
      </c>
      <c r="N35">
        <f t="shared" si="9"/>
        <v>6800</v>
      </c>
      <c r="O35">
        <f t="shared" si="9"/>
        <v>6800</v>
      </c>
    </row>
    <row r="36" spans="1:18" x14ac:dyDescent="0.3">
      <c r="J36">
        <f>R40</f>
        <v>5300</v>
      </c>
      <c r="K36">
        <f>J36</f>
        <v>5300</v>
      </c>
      <c r="L36">
        <f t="shared" ref="L36:O36" si="10">K36</f>
        <v>5300</v>
      </c>
      <c r="M36">
        <f t="shared" si="10"/>
        <v>5300</v>
      </c>
      <c r="N36">
        <f t="shared" si="10"/>
        <v>5300</v>
      </c>
      <c r="O36">
        <f t="shared" si="10"/>
        <v>5300</v>
      </c>
    </row>
    <row r="37" spans="1:18" x14ac:dyDescent="0.3">
      <c r="J37">
        <v>12</v>
      </c>
      <c r="K37">
        <v>14</v>
      </c>
      <c r="L37">
        <v>16</v>
      </c>
      <c r="M37">
        <v>18</v>
      </c>
      <c r="N37">
        <v>20</v>
      </c>
      <c r="O37">
        <v>22</v>
      </c>
    </row>
    <row r="38" spans="1:18" x14ac:dyDescent="0.3">
      <c r="J38" cm="1">
        <f t="array" ref="J38">_xlfn.IFS(I33=20,J47,I33=30,J48,I33=40,J49,I33=50,J50,I33=60,J51,I33=70,J52,I33=80,J53,I33=90,J54,I33=100,J55)</f>
        <v>0</v>
      </c>
      <c r="K38" cm="1">
        <f t="array" ref="K38">_xlfn.IFS(J33=20,K47,J33=30,K48,J33=40,K49,J33=50,K50,J33=60,K51,J33=70,K52,J33=80,K53,J33=90,K54,J33=100,K55)</f>
        <v>100</v>
      </c>
      <c r="L38" cm="1">
        <f t="array" ref="L38">_xlfn.IFS(K33=20,L47,K33=30,L48,K33=40,L49,K33=50,L50,K33=60,L51,K33=70,L52,K33=80,L53,K33=90,L54,K33=100,L55)</f>
        <v>140</v>
      </c>
      <c r="M38" cm="1">
        <f t="array" ref="M38">_xlfn.IFS(L33=20,M47,L33=30,M48,L33=40,M49,L33=50,M50,L33=60,M51,L33=70,M52,L33=80,M53,L33=90,M54,L33=100,M55)</f>
        <v>340</v>
      </c>
      <c r="N38" cm="1">
        <f t="array" ref="N38">_xlfn.IFS(M33=20,N47,M33=30,N48,M33=40,N49,M33=50,N50,M33=60,N51,M33=70,N52,M33=80,N53,M33=90,N54,M33=100,N55)</f>
        <v>870</v>
      </c>
      <c r="O38" cm="1">
        <f t="array" ref="O38">_xlfn.IFS(N33=20,O47,N33=30,O48,N33=40,O49,N33=50,O50,N33=60,O51,N33=70,O52,N33=80,O53,N33=90,O54,N33=100,O55)</f>
        <v>1500</v>
      </c>
      <c r="P38" t="s">
        <v>12</v>
      </c>
      <c r="Q38" t="s">
        <v>13</v>
      </c>
      <c r="R38" t="s">
        <v>14</v>
      </c>
    </row>
    <row r="39" spans="1:18" x14ac:dyDescent="0.3">
      <c r="J39">
        <f t="shared" ref="J39:O39" si="11">J35-J36-J38</f>
        <v>1500</v>
      </c>
      <c r="K39">
        <f t="shared" si="11"/>
        <v>1400</v>
      </c>
      <c r="L39">
        <f t="shared" si="11"/>
        <v>1360</v>
      </c>
      <c r="M39">
        <f t="shared" si="11"/>
        <v>1160</v>
      </c>
      <c r="N39">
        <f t="shared" si="11"/>
        <v>630</v>
      </c>
      <c r="O39">
        <f t="shared" si="11"/>
        <v>0</v>
      </c>
      <c r="P39" t="s">
        <v>16</v>
      </c>
      <c r="Q39" t="s">
        <v>17</v>
      </c>
      <c r="R39" t="s">
        <v>16</v>
      </c>
    </row>
    <row r="40" spans="1:18" x14ac:dyDescent="0.3">
      <c r="J40">
        <f>P40</f>
        <v>400</v>
      </c>
      <c r="K40">
        <f>J40</f>
        <v>400</v>
      </c>
      <c r="L40">
        <f t="shared" ref="L40:O40" si="12">K40</f>
        <v>400</v>
      </c>
      <c r="M40">
        <f t="shared" si="12"/>
        <v>400</v>
      </c>
      <c r="N40">
        <f t="shared" si="12"/>
        <v>400</v>
      </c>
      <c r="O40">
        <f t="shared" si="12"/>
        <v>400</v>
      </c>
      <c r="P40" cm="1">
        <f t="array" ref="P40">_xlfn.IFS(O33=20,P47,O33=30,P48,O33=40,P49,O33=50,P50,O33=60,P51,O33=70,P52,O33=80,P53,O33=90,P54,O33=100,P55)</f>
        <v>400</v>
      </c>
      <c r="Q40" cm="1">
        <f t="array" ref="Q40">_xlfn.IFS(P33=20,Q47,P33=30,Q48,P33=40,Q49,P33=50,Q50,P33=60,Q51,P33=70,Q52,P33=80,Q53,P33=90,Q54,P33=100,Q55)</f>
        <v>6800</v>
      </c>
      <c r="R40" cm="1">
        <f t="array" ref="R40">_xlfn.IFS(Q33=20,R47,Q33=30,R48,Q33=40,R49,Q33=50,R50,Q33=60,R51,Q33=70,R52,Q33=80,R53,Q33=90,R54,Q33=100,R55)</f>
        <v>5300</v>
      </c>
    </row>
    <row r="45" spans="1:18" x14ac:dyDescent="0.3">
      <c r="J45" t="s">
        <v>25</v>
      </c>
    </row>
    <row r="46" spans="1:18" x14ac:dyDescent="0.3">
      <c r="I46" t="s">
        <v>11</v>
      </c>
      <c r="J46">
        <v>12</v>
      </c>
      <c r="K46">
        <v>14</v>
      </c>
      <c r="L46">
        <v>16</v>
      </c>
      <c r="M46">
        <v>18</v>
      </c>
      <c r="N46">
        <v>20</v>
      </c>
      <c r="O46">
        <v>22</v>
      </c>
    </row>
    <row r="47" spans="1:18" x14ac:dyDescent="0.3">
      <c r="I47">
        <v>20</v>
      </c>
      <c r="J47">
        <v>0</v>
      </c>
      <c r="K47">
        <v>50</v>
      </c>
      <c r="L47">
        <v>70</v>
      </c>
      <c r="M47">
        <v>160</v>
      </c>
      <c r="N47">
        <v>430</v>
      </c>
      <c r="O47">
        <v>740</v>
      </c>
      <c r="P47">
        <v>250</v>
      </c>
      <c r="Q47" s="2">
        <v>3400</v>
      </c>
      <c r="R47" s="2">
        <v>2650</v>
      </c>
    </row>
    <row r="48" spans="1:18" x14ac:dyDescent="0.3">
      <c r="I48">
        <v>30</v>
      </c>
      <c r="J48">
        <v>0</v>
      </c>
      <c r="K48">
        <v>60</v>
      </c>
      <c r="L48">
        <v>90</v>
      </c>
      <c r="M48">
        <v>220</v>
      </c>
      <c r="N48">
        <v>600</v>
      </c>
      <c r="O48">
        <v>1060</v>
      </c>
      <c r="P48">
        <v>300</v>
      </c>
      <c r="Q48" s="2">
        <v>5100</v>
      </c>
      <c r="R48" s="2">
        <v>4000</v>
      </c>
    </row>
    <row r="49" spans="9:18" x14ac:dyDescent="0.3">
      <c r="I49">
        <v>40</v>
      </c>
      <c r="J49">
        <v>0</v>
      </c>
      <c r="K49">
        <v>100</v>
      </c>
      <c r="L49">
        <v>140</v>
      </c>
      <c r="M49">
        <v>340</v>
      </c>
      <c r="N49">
        <v>870</v>
      </c>
      <c r="O49">
        <v>1500</v>
      </c>
      <c r="P49">
        <v>400</v>
      </c>
      <c r="Q49" s="2">
        <v>6800</v>
      </c>
      <c r="R49" s="2">
        <v>5300</v>
      </c>
    </row>
    <row r="50" spans="9:18" x14ac:dyDescent="0.3">
      <c r="I50">
        <v>50</v>
      </c>
      <c r="J50">
        <v>0</v>
      </c>
      <c r="K50">
        <v>130</v>
      </c>
      <c r="L50">
        <v>190</v>
      </c>
      <c r="M50">
        <v>470</v>
      </c>
      <c r="N50">
        <v>1160</v>
      </c>
      <c r="O50">
        <v>1950</v>
      </c>
      <c r="P50">
        <v>500</v>
      </c>
      <c r="Q50" s="2">
        <v>8500</v>
      </c>
      <c r="R50" s="2">
        <v>6650</v>
      </c>
    </row>
    <row r="51" spans="9:18" x14ac:dyDescent="0.3">
      <c r="I51">
        <v>60</v>
      </c>
      <c r="J51">
        <v>50</v>
      </c>
      <c r="K51">
        <v>150</v>
      </c>
      <c r="L51">
        <v>210</v>
      </c>
      <c r="M51">
        <v>540</v>
      </c>
      <c r="N51">
        <v>1350</v>
      </c>
      <c r="O51">
        <v>2300</v>
      </c>
      <c r="P51">
        <v>650</v>
      </c>
      <c r="Q51" s="2">
        <v>10200</v>
      </c>
      <c r="R51" s="2">
        <v>7950</v>
      </c>
    </row>
    <row r="52" spans="9:18" x14ac:dyDescent="0.3">
      <c r="I52">
        <v>70</v>
      </c>
      <c r="J52">
        <v>100</v>
      </c>
      <c r="K52">
        <v>180</v>
      </c>
      <c r="L52">
        <v>270</v>
      </c>
      <c r="M52">
        <v>720</v>
      </c>
      <c r="N52">
        <v>1700</v>
      </c>
      <c r="O52">
        <v>2820</v>
      </c>
      <c r="P52">
        <v>850</v>
      </c>
      <c r="Q52" s="2">
        <v>11900</v>
      </c>
      <c r="R52" s="2">
        <v>9290</v>
      </c>
    </row>
    <row r="53" spans="9:18" x14ac:dyDescent="0.3">
      <c r="I53">
        <v>80</v>
      </c>
      <c r="J53">
        <v>120</v>
      </c>
      <c r="K53">
        <v>200</v>
      </c>
      <c r="L53">
        <v>300</v>
      </c>
      <c r="M53">
        <v>850</v>
      </c>
      <c r="N53">
        <v>1970</v>
      </c>
      <c r="O53">
        <v>3230</v>
      </c>
      <c r="P53">
        <v>1050</v>
      </c>
      <c r="Q53" s="2">
        <v>13600</v>
      </c>
      <c r="R53" s="2">
        <v>10600</v>
      </c>
    </row>
    <row r="54" spans="9:18" x14ac:dyDescent="0.3">
      <c r="I54">
        <v>90</v>
      </c>
      <c r="J54">
        <v>150</v>
      </c>
      <c r="K54">
        <v>230</v>
      </c>
      <c r="L54">
        <v>380</v>
      </c>
      <c r="M54">
        <v>1070</v>
      </c>
      <c r="N54">
        <v>2370</v>
      </c>
      <c r="O54">
        <v>3790</v>
      </c>
      <c r="P54">
        <v>1350</v>
      </c>
      <c r="Q54" s="2">
        <v>15300</v>
      </c>
      <c r="R54" s="2">
        <v>11900</v>
      </c>
    </row>
    <row r="55" spans="9:18" x14ac:dyDescent="0.3">
      <c r="I55">
        <v>100</v>
      </c>
      <c r="J55">
        <v>160</v>
      </c>
      <c r="K55">
        <v>240</v>
      </c>
      <c r="L55">
        <v>434</v>
      </c>
      <c r="M55">
        <v>1231</v>
      </c>
      <c r="N55">
        <v>2670</v>
      </c>
      <c r="O55">
        <v>4240</v>
      </c>
      <c r="P55">
        <v>1750</v>
      </c>
      <c r="Q55" s="2">
        <v>17000</v>
      </c>
      <c r="R55" s="2">
        <v>13250</v>
      </c>
    </row>
  </sheetData>
  <sheetProtection algorithmName="SHA-512" hashValue="P+Jyf0MyH1izeQQbWk9U5fVT0fv0HxYFoM/0SZG6bFgmos24PBiqg1IOwIClLDPQRxh653SrGQP+0kPiUdRbuA==" saltValue="hDayORppm0ZITcJvud4z/w==" spinCount="100000" sheet="1" selectLockedCells="1"/>
  <protectedRanges>
    <protectedRange sqref="B2:B5 B7" name="Alue2"/>
  </protectedRanges>
  <dataValidations count="11">
    <dataValidation type="list" allowBlank="1" showInputMessage="1" showErrorMessage="1" sqref="I8 I36" xr:uid="{425B1BA5-7682-4C38-BC19-2A94614EF72F}">
      <formula1>I20:I50</formula1>
    </dataValidation>
    <dataValidation type="list" allowBlank="1" showInputMessage="1" showErrorMessage="1" sqref="I12 I40" xr:uid="{86F31A88-4B62-4324-891E-1F7F705E1885}">
      <formula1>J21:O21</formula1>
    </dataValidation>
    <dataValidation type="list" allowBlank="1" showInputMessage="1" showErrorMessage="1" sqref="I7 I35" xr:uid="{3564DA82-F017-4590-958A-7C528F683017}">
      <formula1>I21:I29</formula1>
    </dataValidation>
    <dataValidation type="list" allowBlank="1" showInputMessage="1" showErrorMessage="1" sqref="I9:I10 I37:I38" xr:uid="{828A2F1A-330D-4AEE-B8E9-15CFF7C59388}">
      <formula1>J19:O19</formula1>
    </dataValidation>
    <dataValidation type="list" allowBlank="1" showInputMessage="1" showErrorMessage="1" sqref="I14:I16 I42:I44" xr:uid="{263BC803-0D27-4BF6-B1B2-174FA1D96D7B}">
      <formula1>J22:O22</formula1>
    </dataValidation>
    <dataValidation type="list" allowBlank="1" showInputMessage="1" showErrorMessage="1" sqref="I7 I35" xr:uid="{EDDB8C1D-D7BF-4FF0-A0DA-C135B9B15DEE}">
      <formula1>I20:I28</formula1>
    </dataValidation>
    <dataValidation type="list" allowBlank="1" showInputMessage="1" showErrorMessage="1" sqref="I34" xr:uid="{E3651CB5-A869-4930-9EFE-E10F8AD25F72}">
      <formula1>J46:O46</formula1>
    </dataValidation>
    <dataValidation allowBlank="1" showInputMessage="1" showErrorMessage="1" sqref="I33" xr:uid="{A9ECEA44-A454-4B72-B384-B95EA9883FEB}"/>
    <dataValidation type="list" allowBlank="1" showInputMessage="1" showErrorMessage="1" sqref="B2" xr:uid="{03E0D151-F933-41CE-96CC-AC6BCB5E79CC}">
      <formula1>I19:I27</formula1>
    </dataValidation>
    <dataValidation type="list" allowBlank="1" showInputMessage="1" showErrorMessage="1" sqref="B3" xr:uid="{8EF91A6B-B45C-4EDC-8B10-6ED74BD6584A}">
      <formula1>J18:O18</formula1>
    </dataValidation>
    <dataValidation type="list" allowBlank="1" showInputMessage="1" showErrorMessage="1" sqref="W13:W16" xr:uid="{90642EDA-1E7F-47C3-B7EE-A13B5B7CFD44}">
      <formula1>X22:AB22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2AA5-8F84-484F-BA14-89C315B8C343}">
  <dimension ref="A1:AF55"/>
  <sheetViews>
    <sheetView workbookViewId="0">
      <selection activeCell="B2" sqref="B2"/>
    </sheetView>
  </sheetViews>
  <sheetFormatPr defaultColWidth="9.109375" defaultRowHeight="14.4" x14ac:dyDescent="0.3"/>
  <cols>
    <col min="1" max="1" width="32" customWidth="1"/>
    <col min="2" max="2" width="9.44140625" customWidth="1"/>
    <col min="3" max="3" width="8.5546875" customWidth="1"/>
    <col min="4" max="4" width="9.88671875" style="7" customWidth="1"/>
    <col min="5" max="5" width="8.5546875" customWidth="1"/>
    <col min="6" max="8" width="8.5546875" hidden="1" customWidth="1"/>
    <col min="9" max="9" width="11.33203125" hidden="1" customWidth="1"/>
    <col min="10" max="19" width="9.109375" hidden="1" customWidth="1"/>
    <col min="21" max="21" width="15.5546875" customWidth="1"/>
    <col min="22" max="24" width="13.109375" customWidth="1"/>
  </cols>
  <sheetData>
    <row r="1" spans="1:24" x14ac:dyDescent="0.3">
      <c r="A1" s="3" t="s">
        <v>28</v>
      </c>
    </row>
    <row r="2" spans="1:24" x14ac:dyDescent="0.3">
      <c r="A2" t="s">
        <v>29</v>
      </c>
      <c r="B2" s="4">
        <v>40</v>
      </c>
      <c r="C2" t="s">
        <v>2</v>
      </c>
      <c r="V2" t="s">
        <v>78</v>
      </c>
      <c r="W2" t="s">
        <v>70</v>
      </c>
      <c r="X2" t="s">
        <v>83</v>
      </c>
    </row>
    <row r="3" spans="1:24" ht="30.6" x14ac:dyDescent="0.45">
      <c r="A3" s="6" t="s">
        <v>65</v>
      </c>
      <c r="B3" s="4">
        <v>16</v>
      </c>
      <c r="C3" t="s">
        <v>3</v>
      </c>
      <c r="K3" s="1"/>
      <c r="R3" s="1"/>
      <c r="S3" s="1"/>
      <c r="U3" t="s">
        <v>43</v>
      </c>
      <c r="V3" s="9">
        <f>W3/2</f>
        <v>75</v>
      </c>
      <c r="W3" s="10">
        <f>D16</f>
        <v>150</v>
      </c>
      <c r="X3" s="10">
        <f>D25</f>
        <v>80</v>
      </c>
    </row>
    <row r="4" spans="1:24" x14ac:dyDescent="0.3">
      <c r="A4" t="s">
        <v>30</v>
      </c>
      <c r="B4" s="4">
        <v>20</v>
      </c>
      <c r="C4" t="s">
        <v>5</v>
      </c>
      <c r="J4">
        <f>B2</f>
        <v>40</v>
      </c>
      <c r="K4">
        <f t="shared" ref="K4:R4" si="0">J4</f>
        <v>40</v>
      </c>
      <c r="L4">
        <f t="shared" si="0"/>
        <v>40</v>
      </c>
      <c r="M4">
        <f t="shared" si="0"/>
        <v>40</v>
      </c>
      <c r="N4">
        <f t="shared" si="0"/>
        <v>40</v>
      </c>
      <c r="O4">
        <f t="shared" si="0"/>
        <v>40</v>
      </c>
      <c r="P4">
        <f t="shared" si="0"/>
        <v>40</v>
      </c>
      <c r="Q4">
        <f t="shared" si="0"/>
        <v>40</v>
      </c>
      <c r="R4">
        <f t="shared" si="0"/>
        <v>40</v>
      </c>
      <c r="U4" t="s">
        <v>76</v>
      </c>
      <c r="V4" s="7">
        <v>0</v>
      </c>
      <c r="W4" s="7">
        <f>D14</f>
        <v>140</v>
      </c>
      <c r="X4" s="7">
        <f>D23</f>
        <v>28</v>
      </c>
    </row>
    <row r="5" spans="1:24" x14ac:dyDescent="0.3">
      <c r="A5" t="s">
        <v>31</v>
      </c>
      <c r="B5" s="4">
        <v>20</v>
      </c>
      <c r="C5" t="s">
        <v>5</v>
      </c>
      <c r="U5" t="s">
        <v>77</v>
      </c>
      <c r="V5" s="7">
        <f>B12*B5/100</f>
        <v>1360</v>
      </c>
      <c r="W5" s="7">
        <f>D15</f>
        <v>540</v>
      </c>
      <c r="X5" s="7">
        <f>D24</f>
        <v>272</v>
      </c>
    </row>
    <row r="6" spans="1:24" x14ac:dyDescent="0.3">
      <c r="A6" t="s">
        <v>32</v>
      </c>
    </row>
    <row r="7" spans="1:24" x14ac:dyDescent="0.3">
      <c r="A7" t="s">
        <v>33</v>
      </c>
      <c r="B7" s="5">
        <v>120</v>
      </c>
      <c r="C7" t="s">
        <v>9</v>
      </c>
      <c r="D7" s="8">
        <f>B7*0.35</f>
        <v>42</v>
      </c>
      <c r="E7" t="s">
        <v>2</v>
      </c>
      <c r="J7">
        <f>Q12</f>
        <v>6800</v>
      </c>
      <c r="K7">
        <f>J7</f>
        <v>6800</v>
      </c>
      <c r="L7">
        <f t="shared" ref="L7:O8" si="1">K7</f>
        <v>6800</v>
      </c>
      <c r="M7">
        <f t="shared" si="1"/>
        <v>6800</v>
      </c>
      <c r="N7">
        <f t="shared" si="1"/>
        <v>6800</v>
      </c>
      <c r="O7">
        <f t="shared" si="1"/>
        <v>6800</v>
      </c>
    </row>
    <row r="8" spans="1:24" x14ac:dyDescent="0.3">
      <c r="J8">
        <f>R12</f>
        <v>3400</v>
      </c>
      <c r="K8">
        <f>J8</f>
        <v>3400</v>
      </c>
      <c r="L8">
        <f t="shared" si="1"/>
        <v>3400</v>
      </c>
      <c r="M8">
        <f t="shared" si="1"/>
        <v>3400</v>
      </c>
      <c r="N8">
        <f t="shared" si="1"/>
        <v>3400</v>
      </c>
      <c r="O8">
        <f t="shared" si="1"/>
        <v>3400</v>
      </c>
    </row>
    <row r="9" spans="1:24" x14ac:dyDescent="0.3">
      <c r="A9" s="3" t="s">
        <v>34</v>
      </c>
      <c r="J9">
        <v>12</v>
      </c>
      <c r="K9">
        <v>14</v>
      </c>
      <c r="L9">
        <v>16</v>
      </c>
      <c r="M9">
        <v>18</v>
      </c>
      <c r="N9">
        <v>20</v>
      </c>
      <c r="O9">
        <v>22</v>
      </c>
    </row>
    <row r="10" spans="1:24" x14ac:dyDescent="0.3">
      <c r="A10" t="s">
        <v>35</v>
      </c>
      <c r="B10">
        <f>B2</f>
        <v>40</v>
      </c>
      <c r="C10" t="s">
        <v>2</v>
      </c>
      <c r="J10" cm="1">
        <f t="array" ref="J10">_xlfn.IFS(B2=20,J19,B2=30,J20,B2=40,J21,B2=50,J22,B2=60,J23,B2=70,J24,B2=80,J25,B2=90,J26,B2=100,J27)</f>
        <v>0</v>
      </c>
      <c r="K10" cm="1">
        <f t="array" ref="K10">_xlfn.IFS(J4=20,K19,J4=30,K20,J4=40,K21,J4=50,K22,J4=60,K23,J4=70,K24,J4=80,K25,J4=90,K26,J4=100,K27)</f>
        <v>200</v>
      </c>
      <c r="L10" cm="1">
        <f t="array" ref="L10">_xlfn.IFS(K4=20,L19,K4=30,L20,K4=40,L21,K4=50,L22,K4=60,L23,K4=70,L24,K4=80,L25,K4=90,L26,K4=100,L27)</f>
        <v>700</v>
      </c>
      <c r="M10" cm="1">
        <f t="array" ref="M10">_xlfn.IFS(L4=20,M19,L4=30,M20,L4=40,M21,L4=50,M22,L4=60,M23,L4=70,M24,L4=80,M25,L4=90,M26,L4=100,M27)</f>
        <v>1100</v>
      </c>
      <c r="N10" cm="1">
        <f t="array" ref="N10">_xlfn.IFS(M4=20,N19,M4=30,N20,M4=40,N21,M4=50,N22,M4=60,N23,M4=70,N24,M4=80,N25,M4=90,N26,M4=100,N27)</f>
        <v>1800</v>
      </c>
      <c r="O10" cm="1">
        <f t="array" ref="O10">_xlfn.IFS(N4=20,O19,N4=30,O20,N4=40,O21,N4=50,O22,N4=60,O23,N4=70,O24,N4=80,O25,N4=90,O26,N4=100,O27)</f>
        <v>2450</v>
      </c>
      <c r="P10" t="s">
        <v>12</v>
      </c>
      <c r="Q10" t="s">
        <v>13</v>
      </c>
      <c r="R10" t="s">
        <v>14</v>
      </c>
    </row>
    <row r="11" spans="1:24" x14ac:dyDescent="0.3">
      <c r="A11" t="s">
        <v>36</v>
      </c>
      <c r="B11">
        <f>B3</f>
        <v>16</v>
      </c>
      <c r="C11" t="s">
        <v>3</v>
      </c>
      <c r="J11">
        <f t="shared" ref="J11:O11" si="2">J7-J8-J10</f>
        <v>3400</v>
      </c>
      <c r="K11">
        <f t="shared" si="2"/>
        <v>3200</v>
      </c>
      <c r="L11">
        <f t="shared" si="2"/>
        <v>2700</v>
      </c>
      <c r="M11">
        <f t="shared" si="2"/>
        <v>2300</v>
      </c>
      <c r="N11">
        <f t="shared" si="2"/>
        <v>1600</v>
      </c>
      <c r="O11">
        <f t="shared" si="2"/>
        <v>950</v>
      </c>
      <c r="P11" t="s">
        <v>16</v>
      </c>
      <c r="Q11" t="s">
        <v>17</v>
      </c>
      <c r="R11" t="s">
        <v>16</v>
      </c>
    </row>
    <row r="12" spans="1:24" x14ac:dyDescent="0.3">
      <c r="A12" t="s">
        <v>37</v>
      </c>
      <c r="B12" s="7">
        <f>J7</f>
        <v>6800</v>
      </c>
      <c r="C12" t="s">
        <v>38</v>
      </c>
      <c r="D12" s="7">
        <f>B12*H12/100</f>
        <v>1360</v>
      </c>
      <c r="E12" t="s">
        <v>39</v>
      </c>
      <c r="H12">
        <f>B4</f>
        <v>20</v>
      </c>
      <c r="J12">
        <f>P12</f>
        <v>750</v>
      </c>
      <c r="K12">
        <f>J12</f>
        <v>750</v>
      </c>
      <c r="L12">
        <f t="shared" ref="L12:O12" si="3">K12</f>
        <v>750</v>
      </c>
      <c r="M12">
        <f t="shared" si="3"/>
        <v>750</v>
      </c>
      <c r="N12">
        <f t="shared" si="3"/>
        <v>750</v>
      </c>
      <c r="O12">
        <f t="shared" si="3"/>
        <v>750</v>
      </c>
      <c r="P12" cm="1">
        <f t="array" ref="P12">_xlfn.IFS(O4=20,P19,O4=30,P20,O4=40,P21,O4=50,P22,O4=60,P23,O4=70,P24,O4=80,P25,O4=90,P26,O4=100,P27)</f>
        <v>750</v>
      </c>
      <c r="Q12" cm="1">
        <f t="array" ref="Q12">_xlfn.IFS(P4=20,Q19,P4=30,Q20,P4=40,Q21,P4=50,Q22,P4=60,Q23,P4=70,Q24,P4=80,Q25,P4=90,Q26,P4=100,Q27)</f>
        <v>6800</v>
      </c>
      <c r="R12" cm="1">
        <f t="array" ref="R12">_xlfn.IFS(Q4=20,R19,Q4=30,R20,Q4=40,R21,Q4=50,R22,Q4=60,R23,Q4=70,R24,Q4=80,R25,Q4=90,R26,Q4=100,R27)</f>
        <v>3400</v>
      </c>
    </row>
    <row r="13" spans="1:24" x14ac:dyDescent="0.3">
      <c r="A13" t="s">
        <v>40</v>
      </c>
      <c r="B13" s="7">
        <f>J8</f>
        <v>3400</v>
      </c>
      <c r="C13" t="s">
        <v>38</v>
      </c>
      <c r="D13" s="7">
        <f t="shared" ref="D13:D25" si="4">B13*H13/100</f>
        <v>680</v>
      </c>
      <c r="E13" t="s">
        <v>39</v>
      </c>
      <c r="H13">
        <f>H12</f>
        <v>20</v>
      </c>
    </row>
    <row r="14" spans="1:24" x14ac:dyDescent="0.3">
      <c r="A14" t="s">
        <v>41</v>
      </c>
      <c r="B14" s="7" cm="1">
        <f t="array" ref="B14">_xlfn.IFS(B11=12,J10,B11=14,K10,B11=16,L10,B11=18,M10,B11=20,N10,B11=22,O10)</f>
        <v>700</v>
      </c>
      <c r="C14" t="s">
        <v>38</v>
      </c>
      <c r="D14" s="7">
        <f t="shared" si="4"/>
        <v>140</v>
      </c>
      <c r="E14" t="s">
        <v>39</v>
      </c>
      <c r="H14">
        <f t="shared" ref="H14:H23" si="5">H13</f>
        <v>20</v>
      </c>
    </row>
    <row r="15" spans="1:24" x14ac:dyDescent="0.3">
      <c r="A15" t="s">
        <v>75</v>
      </c>
      <c r="B15" s="7">
        <f>B12-B13-B14</f>
        <v>2700</v>
      </c>
      <c r="C15" t="s">
        <v>38</v>
      </c>
      <c r="D15" s="7">
        <f t="shared" si="4"/>
        <v>540</v>
      </c>
      <c r="E15" t="s">
        <v>39</v>
      </c>
      <c r="H15">
        <f>B5</f>
        <v>20</v>
      </c>
    </row>
    <row r="16" spans="1:24" x14ac:dyDescent="0.3">
      <c r="A16" t="s">
        <v>43</v>
      </c>
      <c r="B16" s="7">
        <f>J12</f>
        <v>750</v>
      </c>
      <c r="C16" t="s">
        <v>38</v>
      </c>
      <c r="D16" s="7">
        <f t="shared" si="4"/>
        <v>150</v>
      </c>
      <c r="E16" t="s">
        <v>39</v>
      </c>
      <c r="H16">
        <f>H14</f>
        <v>20</v>
      </c>
    </row>
    <row r="17" spans="1:32" x14ac:dyDescent="0.3">
      <c r="H17">
        <f t="shared" si="5"/>
        <v>20</v>
      </c>
      <c r="J17" t="s">
        <v>25</v>
      </c>
    </row>
    <row r="18" spans="1:32" x14ac:dyDescent="0.3">
      <c r="A18" s="3" t="s">
        <v>84</v>
      </c>
      <c r="H18">
        <f t="shared" si="5"/>
        <v>20</v>
      </c>
      <c r="I18" t="s">
        <v>11</v>
      </c>
      <c r="J18">
        <v>12</v>
      </c>
      <c r="K18">
        <v>14</v>
      </c>
      <c r="L18">
        <v>16</v>
      </c>
      <c r="M18">
        <v>18</v>
      </c>
      <c r="N18">
        <v>20</v>
      </c>
      <c r="O18">
        <v>22</v>
      </c>
    </row>
    <row r="19" spans="1:32" x14ac:dyDescent="0.3">
      <c r="A19" t="s">
        <v>35</v>
      </c>
      <c r="B19">
        <f>B2</f>
        <v>40</v>
      </c>
      <c r="C19" t="s">
        <v>2</v>
      </c>
      <c r="H19">
        <f t="shared" si="5"/>
        <v>20</v>
      </c>
      <c r="I19">
        <v>20</v>
      </c>
      <c r="J19">
        <v>0</v>
      </c>
      <c r="K19">
        <v>100</v>
      </c>
      <c r="L19">
        <v>300</v>
      </c>
      <c r="M19">
        <v>600</v>
      </c>
      <c r="N19">
        <v>900</v>
      </c>
      <c r="O19">
        <v>1200</v>
      </c>
      <c r="P19" s="2">
        <v>350</v>
      </c>
      <c r="Q19" s="2">
        <v>3400</v>
      </c>
      <c r="R19" s="2">
        <v>1700</v>
      </c>
      <c r="AE19" s="2"/>
      <c r="AF19" s="2"/>
    </row>
    <row r="20" spans="1:32" x14ac:dyDescent="0.3">
      <c r="A20" t="s">
        <v>36</v>
      </c>
      <c r="B20">
        <f>B3</f>
        <v>16</v>
      </c>
      <c r="C20" t="s">
        <v>3</v>
      </c>
      <c r="H20">
        <f t="shared" si="5"/>
        <v>20</v>
      </c>
      <c r="I20">
        <v>30</v>
      </c>
      <c r="J20">
        <v>0</v>
      </c>
      <c r="K20">
        <v>150</v>
      </c>
      <c r="L20">
        <v>500</v>
      </c>
      <c r="M20">
        <v>800</v>
      </c>
      <c r="N20">
        <v>1300</v>
      </c>
      <c r="O20">
        <v>1800</v>
      </c>
      <c r="P20" s="2">
        <v>550</v>
      </c>
      <c r="Q20" s="2">
        <v>5100</v>
      </c>
      <c r="R20" s="2">
        <v>2550</v>
      </c>
      <c r="AE20" s="2"/>
      <c r="AF20" s="2"/>
    </row>
    <row r="21" spans="1:32" x14ac:dyDescent="0.3">
      <c r="A21" t="s">
        <v>37</v>
      </c>
      <c r="B21" s="7">
        <f>J35</f>
        <v>6800</v>
      </c>
      <c r="C21" t="s">
        <v>38</v>
      </c>
      <c r="D21" s="7">
        <f t="shared" si="4"/>
        <v>1360</v>
      </c>
      <c r="E21" t="s">
        <v>39</v>
      </c>
      <c r="H21">
        <f t="shared" si="5"/>
        <v>20</v>
      </c>
      <c r="I21">
        <v>40</v>
      </c>
      <c r="J21">
        <v>0</v>
      </c>
      <c r="K21">
        <v>200</v>
      </c>
      <c r="L21">
        <v>700</v>
      </c>
      <c r="M21">
        <v>1100</v>
      </c>
      <c r="N21">
        <v>1800</v>
      </c>
      <c r="O21">
        <v>2450</v>
      </c>
      <c r="P21" s="2">
        <v>750</v>
      </c>
      <c r="Q21" s="2">
        <v>6800</v>
      </c>
      <c r="R21" s="2">
        <v>3400</v>
      </c>
      <c r="AE21" s="2"/>
      <c r="AF21" s="2"/>
    </row>
    <row r="22" spans="1:32" x14ac:dyDescent="0.3">
      <c r="A22" t="s">
        <v>40</v>
      </c>
      <c r="B22" s="7">
        <f>J36</f>
        <v>5300</v>
      </c>
      <c r="C22" t="s">
        <v>38</v>
      </c>
      <c r="D22" s="7">
        <f t="shared" si="4"/>
        <v>1060</v>
      </c>
      <c r="E22" t="s">
        <v>39</v>
      </c>
      <c r="H22">
        <f t="shared" si="5"/>
        <v>20</v>
      </c>
      <c r="I22">
        <v>50</v>
      </c>
      <c r="J22">
        <v>0</v>
      </c>
      <c r="K22">
        <v>350</v>
      </c>
      <c r="L22">
        <v>1000</v>
      </c>
      <c r="M22">
        <v>1550</v>
      </c>
      <c r="N22">
        <v>2300</v>
      </c>
      <c r="O22">
        <v>3150</v>
      </c>
      <c r="P22" s="2">
        <v>950</v>
      </c>
      <c r="Q22" s="2">
        <v>8500</v>
      </c>
      <c r="R22" s="2">
        <v>4250</v>
      </c>
      <c r="AE22" s="2"/>
      <c r="AF22" s="2"/>
    </row>
    <row r="23" spans="1:32" x14ac:dyDescent="0.3">
      <c r="A23" t="s">
        <v>41</v>
      </c>
      <c r="B23" s="7" cm="1">
        <f t="array" ref="B23">_xlfn.IFS(B20=12,J38,B20=14,K38,B20=16,L38,B20=18,M38,B20=20,N38,B20=22,O38)</f>
        <v>140</v>
      </c>
      <c r="C23" t="s">
        <v>38</v>
      </c>
      <c r="D23" s="7">
        <f t="shared" si="4"/>
        <v>28</v>
      </c>
      <c r="E23" t="s">
        <v>39</v>
      </c>
      <c r="H23">
        <f t="shared" si="5"/>
        <v>20</v>
      </c>
      <c r="I23">
        <v>60</v>
      </c>
      <c r="J23">
        <v>100</v>
      </c>
      <c r="K23">
        <v>550</v>
      </c>
      <c r="L23">
        <v>1300</v>
      </c>
      <c r="M23">
        <v>2000</v>
      </c>
      <c r="N23">
        <v>3000</v>
      </c>
      <c r="O23">
        <v>3950</v>
      </c>
      <c r="P23" s="2">
        <v>1200</v>
      </c>
      <c r="Q23" s="2">
        <v>10200</v>
      </c>
      <c r="R23" s="2">
        <v>5100</v>
      </c>
      <c r="AE23" s="2"/>
      <c r="AF23" s="2"/>
    </row>
    <row r="24" spans="1:32" x14ac:dyDescent="0.3">
      <c r="A24" t="s">
        <v>42</v>
      </c>
      <c r="B24" s="7">
        <f>B21-B22-B23</f>
        <v>1360</v>
      </c>
      <c r="C24" t="s">
        <v>38</v>
      </c>
      <c r="D24" s="7">
        <f t="shared" si="4"/>
        <v>272</v>
      </c>
      <c r="E24" t="s">
        <v>39</v>
      </c>
      <c r="H24">
        <f>B5</f>
        <v>20</v>
      </c>
      <c r="I24">
        <v>70</v>
      </c>
      <c r="J24">
        <v>250</v>
      </c>
      <c r="K24">
        <v>850</v>
      </c>
      <c r="L24">
        <v>1700</v>
      </c>
      <c r="M24">
        <v>2550</v>
      </c>
      <c r="N24">
        <v>3650</v>
      </c>
      <c r="O24">
        <v>4850</v>
      </c>
      <c r="P24" s="2">
        <v>1450</v>
      </c>
      <c r="Q24" s="2">
        <v>11900</v>
      </c>
      <c r="R24" s="2">
        <v>5950</v>
      </c>
      <c r="AE24" s="2"/>
      <c r="AF24" s="2"/>
    </row>
    <row r="25" spans="1:32" x14ac:dyDescent="0.3">
      <c r="A25" t="s">
        <v>43</v>
      </c>
      <c r="B25" s="7">
        <f>J40</f>
        <v>400</v>
      </c>
      <c r="C25" t="s">
        <v>38</v>
      </c>
      <c r="D25" s="7">
        <f t="shared" si="4"/>
        <v>80</v>
      </c>
      <c r="E25" t="s">
        <v>39</v>
      </c>
      <c r="H25">
        <f>H23</f>
        <v>20</v>
      </c>
      <c r="I25">
        <v>80</v>
      </c>
      <c r="J25">
        <v>450</v>
      </c>
      <c r="K25">
        <v>1200</v>
      </c>
      <c r="L25">
        <v>2200</v>
      </c>
      <c r="M25">
        <v>3150</v>
      </c>
      <c r="N25">
        <v>4400</v>
      </c>
      <c r="O25">
        <v>5750</v>
      </c>
      <c r="P25" s="2">
        <v>1750</v>
      </c>
      <c r="Q25" s="2">
        <v>13600</v>
      </c>
      <c r="R25" s="2">
        <v>6800</v>
      </c>
      <c r="AE25" s="2"/>
      <c r="AF25" s="2"/>
    </row>
    <row r="26" spans="1:32" x14ac:dyDescent="0.3">
      <c r="I26">
        <v>90</v>
      </c>
      <c r="J26">
        <v>700</v>
      </c>
      <c r="K26">
        <v>1650</v>
      </c>
      <c r="L26">
        <v>2800</v>
      </c>
      <c r="M26">
        <v>3950</v>
      </c>
      <c r="N26">
        <v>5300</v>
      </c>
      <c r="O26">
        <v>6850</v>
      </c>
      <c r="P26" s="2">
        <v>2050</v>
      </c>
      <c r="Q26" s="2">
        <v>15300</v>
      </c>
      <c r="R26" s="2">
        <v>7650</v>
      </c>
      <c r="AE26" s="2"/>
      <c r="AF26" s="2"/>
    </row>
    <row r="27" spans="1:32" x14ac:dyDescent="0.3">
      <c r="A27" s="3" t="s">
        <v>44</v>
      </c>
      <c r="I27">
        <v>100</v>
      </c>
      <c r="J27">
        <v>1000</v>
      </c>
      <c r="K27">
        <v>2200</v>
      </c>
      <c r="L27">
        <v>3550</v>
      </c>
      <c r="M27">
        <v>4950</v>
      </c>
      <c r="N27">
        <v>6550</v>
      </c>
      <c r="O27">
        <v>8100</v>
      </c>
      <c r="P27" s="2">
        <v>2400</v>
      </c>
      <c r="Q27" s="2">
        <v>17000</v>
      </c>
      <c r="R27" s="2">
        <v>8500</v>
      </c>
      <c r="AE27" s="2"/>
      <c r="AF27" s="2"/>
    </row>
    <row r="28" spans="1:32" x14ac:dyDescent="0.3">
      <c r="A28" t="s">
        <v>41</v>
      </c>
      <c r="B28" s="7">
        <f>B14-B23</f>
        <v>560</v>
      </c>
      <c r="C28" t="s">
        <v>38</v>
      </c>
      <c r="D28" s="7">
        <f>D14-D23</f>
        <v>112</v>
      </c>
      <c r="E28" t="s">
        <v>39</v>
      </c>
    </row>
    <row r="29" spans="1:32" x14ac:dyDescent="0.3">
      <c r="A29" t="s">
        <v>42</v>
      </c>
      <c r="B29" s="7">
        <f t="shared" ref="B29:D30" si="6">B15-B24</f>
        <v>1340</v>
      </c>
      <c r="C29" t="s">
        <v>38</v>
      </c>
      <c r="D29" s="7">
        <f t="shared" si="6"/>
        <v>268</v>
      </c>
      <c r="E29" t="s">
        <v>39</v>
      </c>
    </row>
    <row r="30" spans="1:32" x14ac:dyDescent="0.3">
      <c r="A30" t="s">
        <v>43</v>
      </c>
      <c r="B30" s="7">
        <f t="shared" si="6"/>
        <v>350</v>
      </c>
      <c r="C30" t="s">
        <v>38</v>
      </c>
      <c r="D30" s="7">
        <f t="shared" si="6"/>
        <v>70</v>
      </c>
      <c r="E30" t="s">
        <v>39</v>
      </c>
    </row>
    <row r="31" spans="1:32" x14ac:dyDescent="0.3">
      <c r="A31" t="s">
        <v>45</v>
      </c>
      <c r="B31" s="7">
        <f>SUM(B28:B30)</f>
        <v>2250</v>
      </c>
      <c r="C31" t="s">
        <v>38</v>
      </c>
      <c r="D31" s="7">
        <f>SUM(D28:D30)</f>
        <v>450</v>
      </c>
      <c r="E31" t="s">
        <v>39</v>
      </c>
    </row>
    <row r="32" spans="1:32" ht="19.2" x14ac:dyDescent="0.45">
      <c r="K32" s="1"/>
      <c r="R32" s="1"/>
    </row>
    <row r="33" spans="1:18" x14ac:dyDescent="0.3">
      <c r="A33" t="s">
        <v>68</v>
      </c>
      <c r="I33">
        <f>B19</f>
        <v>40</v>
      </c>
      <c r="J33">
        <f>I33</f>
        <v>40</v>
      </c>
      <c r="K33">
        <f t="shared" ref="K33:R33" si="7">J33</f>
        <v>40</v>
      </c>
      <c r="L33">
        <f t="shared" si="7"/>
        <v>40</v>
      </c>
      <c r="M33">
        <f t="shared" si="7"/>
        <v>40</v>
      </c>
      <c r="N33">
        <f t="shared" si="7"/>
        <v>40</v>
      </c>
      <c r="O33">
        <f t="shared" si="7"/>
        <v>40</v>
      </c>
      <c r="P33">
        <f t="shared" si="7"/>
        <v>40</v>
      </c>
      <c r="Q33">
        <f t="shared" si="7"/>
        <v>40</v>
      </c>
      <c r="R33">
        <f t="shared" si="7"/>
        <v>40</v>
      </c>
    </row>
    <row r="34" spans="1:18" x14ac:dyDescent="0.3">
      <c r="I34">
        <v>22</v>
      </c>
    </row>
    <row r="35" spans="1:18" x14ac:dyDescent="0.3">
      <c r="J35">
        <f>Q40</f>
        <v>6800</v>
      </c>
      <c r="K35">
        <f>J35</f>
        <v>6800</v>
      </c>
      <c r="L35">
        <f t="shared" ref="L35:O36" si="8">K35</f>
        <v>6800</v>
      </c>
      <c r="M35">
        <f t="shared" si="8"/>
        <v>6800</v>
      </c>
      <c r="N35">
        <f t="shared" si="8"/>
        <v>6800</v>
      </c>
      <c r="O35">
        <f t="shared" si="8"/>
        <v>6800</v>
      </c>
    </row>
    <row r="36" spans="1:18" x14ac:dyDescent="0.3">
      <c r="J36">
        <f>R40</f>
        <v>5300</v>
      </c>
      <c r="K36">
        <f>J36</f>
        <v>5300</v>
      </c>
      <c r="L36">
        <f t="shared" si="8"/>
        <v>5300</v>
      </c>
      <c r="M36">
        <f t="shared" si="8"/>
        <v>5300</v>
      </c>
      <c r="N36">
        <f t="shared" si="8"/>
        <v>5300</v>
      </c>
      <c r="O36">
        <f t="shared" si="8"/>
        <v>5300</v>
      </c>
    </row>
    <row r="37" spans="1:18" x14ac:dyDescent="0.3">
      <c r="J37">
        <v>12</v>
      </c>
      <c r="K37">
        <v>14</v>
      </c>
      <c r="L37">
        <v>16</v>
      </c>
      <c r="M37">
        <v>18</v>
      </c>
      <c r="N37">
        <v>20</v>
      </c>
      <c r="O37">
        <v>22</v>
      </c>
    </row>
    <row r="38" spans="1:18" x14ac:dyDescent="0.3">
      <c r="J38" cm="1">
        <f t="array" ref="J38">_xlfn.IFS(I33=20,J47,I33=30,J48,I33=40,J49,I33=50,J50,I33=60,J51,I33=70,J52,I33=80,J53,I33=90,J54,I33=100,J55)</f>
        <v>0</v>
      </c>
      <c r="K38" cm="1">
        <f t="array" ref="K38">_xlfn.IFS(J33=20,K47,J33=30,K48,J33=40,K49,J33=50,K50,J33=60,K51,J33=70,K52,J33=80,K53,J33=90,K54,J33=100,K55)</f>
        <v>100</v>
      </c>
      <c r="L38" cm="1">
        <f t="array" ref="L38">_xlfn.IFS(K33=20,L47,K33=30,L48,K33=40,L49,K33=50,L50,K33=60,L51,K33=70,L52,K33=80,L53,K33=90,L54,K33=100,L55)</f>
        <v>140</v>
      </c>
      <c r="M38" cm="1">
        <f t="array" ref="M38">_xlfn.IFS(L33=20,M47,L33=30,M48,L33=40,M49,L33=50,M50,L33=60,M51,L33=70,M52,L33=80,M53,L33=90,M54,L33=100,M55)</f>
        <v>340</v>
      </c>
      <c r="N38" cm="1">
        <f t="array" ref="N38">_xlfn.IFS(M33=20,N47,M33=30,N48,M33=40,N49,M33=50,N50,M33=60,N51,M33=70,N52,M33=80,N53,M33=90,N54,M33=100,N55)</f>
        <v>870</v>
      </c>
      <c r="O38" cm="1">
        <f t="array" ref="O38">_xlfn.IFS(N33=20,O47,N33=30,O48,N33=40,O49,N33=50,O50,N33=60,O51,N33=70,O52,N33=80,O53,N33=90,O54,N33=100,O55)</f>
        <v>1500</v>
      </c>
      <c r="P38" t="s">
        <v>12</v>
      </c>
      <c r="Q38" t="s">
        <v>13</v>
      </c>
      <c r="R38" t="s">
        <v>14</v>
      </c>
    </row>
    <row r="39" spans="1:18" x14ac:dyDescent="0.3">
      <c r="J39">
        <f t="shared" ref="J39:O39" si="9">J35-J36-J38</f>
        <v>1500</v>
      </c>
      <c r="K39">
        <f t="shared" si="9"/>
        <v>1400</v>
      </c>
      <c r="L39">
        <f t="shared" si="9"/>
        <v>1360</v>
      </c>
      <c r="M39">
        <f t="shared" si="9"/>
        <v>1160</v>
      </c>
      <c r="N39">
        <f t="shared" si="9"/>
        <v>630</v>
      </c>
      <c r="O39">
        <f t="shared" si="9"/>
        <v>0</v>
      </c>
      <c r="P39" t="s">
        <v>16</v>
      </c>
      <c r="Q39" t="s">
        <v>17</v>
      </c>
      <c r="R39" t="s">
        <v>16</v>
      </c>
    </row>
    <row r="40" spans="1:18" x14ac:dyDescent="0.3">
      <c r="J40">
        <f>P40</f>
        <v>400</v>
      </c>
      <c r="K40">
        <f>J40</f>
        <v>400</v>
      </c>
      <c r="L40">
        <f t="shared" ref="L40:O40" si="10">K40</f>
        <v>400</v>
      </c>
      <c r="M40">
        <f t="shared" si="10"/>
        <v>400</v>
      </c>
      <c r="N40">
        <f t="shared" si="10"/>
        <v>400</v>
      </c>
      <c r="O40">
        <f t="shared" si="10"/>
        <v>400</v>
      </c>
      <c r="P40" cm="1">
        <f t="array" ref="P40">_xlfn.IFS(O33=20,P47,O33=30,P48,O33=40,P49,O33=50,P50,O33=60,P51,O33=70,P52,O33=80,P53,O33=90,P54,O33=100,P55)</f>
        <v>400</v>
      </c>
      <c r="Q40" cm="1">
        <f t="array" ref="Q40">_xlfn.IFS(P33=20,Q47,P33=30,Q48,P33=40,Q49,P33=50,Q50,P33=60,Q51,P33=70,Q52,P33=80,Q53,P33=90,Q54,P33=100,Q55)</f>
        <v>6800</v>
      </c>
      <c r="R40" cm="1">
        <f t="array" ref="R40">_xlfn.IFS(Q33=20,R47,Q33=30,R48,Q33=40,R49,Q33=50,R50,Q33=60,R51,Q33=70,R52,Q33=80,R53,Q33=90,R54,Q33=100,R55)</f>
        <v>5300</v>
      </c>
    </row>
    <row r="45" spans="1:18" x14ac:dyDescent="0.3">
      <c r="J45" t="s">
        <v>25</v>
      </c>
    </row>
    <row r="46" spans="1:18" x14ac:dyDescent="0.3">
      <c r="I46" t="s">
        <v>11</v>
      </c>
      <c r="J46">
        <v>12</v>
      </c>
      <c r="K46">
        <v>14</v>
      </c>
      <c r="L46">
        <v>16</v>
      </c>
      <c r="M46">
        <v>18</v>
      </c>
      <c r="N46">
        <v>20</v>
      </c>
      <c r="O46">
        <v>22</v>
      </c>
    </row>
    <row r="47" spans="1:18" x14ac:dyDescent="0.3">
      <c r="I47">
        <v>20</v>
      </c>
      <c r="J47">
        <v>0</v>
      </c>
      <c r="K47">
        <v>50</v>
      </c>
      <c r="L47">
        <v>70</v>
      </c>
      <c r="M47">
        <v>160</v>
      </c>
      <c r="N47">
        <v>430</v>
      </c>
      <c r="O47">
        <v>740</v>
      </c>
      <c r="P47">
        <v>250</v>
      </c>
      <c r="Q47" s="2">
        <v>3400</v>
      </c>
      <c r="R47" s="2">
        <v>2650</v>
      </c>
    </row>
    <row r="48" spans="1:18" x14ac:dyDescent="0.3">
      <c r="I48">
        <v>30</v>
      </c>
      <c r="J48">
        <v>0</v>
      </c>
      <c r="K48">
        <v>60</v>
      </c>
      <c r="L48">
        <v>90</v>
      </c>
      <c r="M48">
        <v>220</v>
      </c>
      <c r="N48">
        <v>600</v>
      </c>
      <c r="O48">
        <v>1060</v>
      </c>
      <c r="P48">
        <v>300</v>
      </c>
      <c r="Q48" s="2">
        <v>5100</v>
      </c>
      <c r="R48" s="2">
        <v>4000</v>
      </c>
    </row>
    <row r="49" spans="9:18" x14ac:dyDescent="0.3">
      <c r="I49">
        <v>40</v>
      </c>
      <c r="J49">
        <v>0</v>
      </c>
      <c r="K49">
        <v>100</v>
      </c>
      <c r="L49">
        <v>140</v>
      </c>
      <c r="M49">
        <v>340</v>
      </c>
      <c r="N49">
        <v>870</v>
      </c>
      <c r="O49">
        <v>1500</v>
      </c>
      <c r="P49">
        <v>400</v>
      </c>
      <c r="Q49" s="2">
        <v>6800</v>
      </c>
      <c r="R49" s="2">
        <v>5300</v>
      </c>
    </row>
    <row r="50" spans="9:18" x14ac:dyDescent="0.3">
      <c r="I50">
        <v>50</v>
      </c>
      <c r="J50">
        <v>0</v>
      </c>
      <c r="K50">
        <v>130</v>
      </c>
      <c r="L50">
        <v>190</v>
      </c>
      <c r="M50">
        <v>470</v>
      </c>
      <c r="N50">
        <v>1160</v>
      </c>
      <c r="O50">
        <v>1950</v>
      </c>
      <c r="P50">
        <v>500</v>
      </c>
      <c r="Q50" s="2">
        <v>8500</v>
      </c>
      <c r="R50" s="2">
        <v>6650</v>
      </c>
    </row>
    <row r="51" spans="9:18" x14ac:dyDescent="0.3">
      <c r="I51">
        <v>60</v>
      </c>
      <c r="J51">
        <v>50</v>
      </c>
      <c r="K51">
        <v>150</v>
      </c>
      <c r="L51">
        <v>210</v>
      </c>
      <c r="M51">
        <v>540</v>
      </c>
      <c r="N51">
        <v>1350</v>
      </c>
      <c r="O51">
        <v>2300</v>
      </c>
      <c r="P51">
        <v>650</v>
      </c>
      <c r="Q51" s="2">
        <v>10200</v>
      </c>
      <c r="R51" s="2">
        <v>7950</v>
      </c>
    </row>
    <row r="52" spans="9:18" x14ac:dyDescent="0.3">
      <c r="I52">
        <v>70</v>
      </c>
      <c r="J52">
        <v>100</v>
      </c>
      <c r="K52">
        <v>180</v>
      </c>
      <c r="L52">
        <v>270</v>
      </c>
      <c r="M52">
        <v>720</v>
      </c>
      <c r="N52">
        <v>1700</v>
      </c>
      <c r="O52">
        <v>2820</v>
      </c>
      <c r="P52">
        <v>850</v>
      </c>
      <c r="Q52" s="2">
        <v>11900</v>
      </c>
      <c r="R52" s="2">
        <v>9290</v>
      </c>
    </row>
    <row r="53" spans="9:18" x14ac:dyDescent="0.3">
      <c r="I53">
        <v>80</v>
      </c>
      <c r="J53">
        <v>120</v>
      </c>
      <c r="K53">
        <v>200</v>
      </c>
      <c r="L53">
        <v>300</v>
      </c>
      <c r="M53">
        <v>850</v>
      </c>
      <c r="N53">
        <v>1970</v>
      </c>
      <c r="O53">
        <v>3230</v>
      </c>
      <c r="P53">
        <v>1050</v>
      </c>
      <c r="Q53" s="2">
        <v>13600</v>
      </c>
      <c r="R53" s="2">
        <v>10600</v>
      </c>
    </row>
    <row r="54" spans="9:18" x14ac:dyDescent="0.3">
      <c r="I54">
        <v>90</v>
      </c>
      <c r="J54">
        <v>150</v>
      </c>
      <c r="K54">
        <v>230</v>
      </c>
      <c r="L54">
        <v>380</v>
      </c>
      <c r="M54">
        <v>1070</v>
      </c>
      <c r="N54">
        <v>2370</v>
      </c>
      <c r="O54">
        <v>3790</v>
      </c>
      <c r="P54">
        <v>1350</v>
      </c>
      <c r="Q54" s="2">
        <v>15300</v>
      </c>
      <c r="R54" s="2">
        <v>11900</v>
      </c>
    </row>
    <row r="55" spans="9:18" x14ac:dyDescent="0.3">
      <c r="I55">
        <v>100</v>
      </c>
      <c r="J55">
        <v>160</v>
      </c>
      <c r="K55">
        <v>240</v>
      </c>
      <c r="L55">
        <v>434</v>
      </c>
      <c r="M55">
        <v>1231</v>
      </c>
      <c r="N55">
        <v>2670</v>
      </c>
      <c r="O55">
        <v>4240</v>
      </c>
      <c r="P55">
        <v>1750</v>
      </c>
      <c r="Q55" s="2">
        <v>17000</v>
      </c>
      <c r="R55" s="2">
        <v>13250</v>
      </c>
    </row>
  </sheetData>
  <sheetProtection algorithmName="SHA-512" hashValue="0qpGR2Ng8x+7nYOnlrRmcx8Vo7VVywKTjIxWtS7pn2+0J5LcDN5r/qif1KhSGgvmNrRSjJrRfLdWD8NtJoy6KQ==" saltValue="rY50vXU2P2GW7dci7FcdHQ==" spinCount="100000" sheet="1" selectLockedCells="1"/>
  <protectedRanges>
    <protectedRange sqref="B2:B5 B7" name="Alue1_1"/>
  </protectedRanges>
  <dataValidations count="10">
    <dataValidation allowBlank="1" showInputMessage="1" showErrorMessage="1" sqref="I33" xr:uid="{79CFAF33-60EE-4DB0-82A5-27C0ADD58423}"/>
    <dataValidation type="list" allowBlank="1" showInputMessage="1" showErrorMessage="1" sqref="X6 I34" xr:uid="{980E1228-BF01-4386-BF5C-5D5D05010A65}">
      <formula1>J18:O18</formula1>
    </dataValidation>
    <dataValidation type="list" allowBlank="1" showInputMessage="1" showErrorMessage="1" sqref="I7 X7 I35" xr:uid="{2E764AB9-CD08-4B37-B754-73CB08D7B457}">
      <formula1>I20:I28</formula1>
    </dataValidation>
    <dataValidation type="list" allowBlank="1" showInputMessage="1" showErrorMessage="1" sqref="I14:I16 I42:I44" xr:uid="{BC1C7991-F325-4F1B-8F52-35075031A2DF}">
      <formula1>J22:O22</formula1>
    </dataValidation>
    <dataValidation type="list" allowBlank="1" showInputMessage="1" showErrorMessage="1" sqref="I9:I10 X9:X10 I37:I38" xr:uid="{76554ED5-5C95-4443-91C8-5A8EC5EBD6F8}">
      <formula1>J19:O19</formula1>
    </dataValidation>
    <dataValidation type="list" allowBlank="1" showInputMessage="1" showErrorMessage="1" sqref="I7 X7 I35" xr:uid="{6FFE0811-0D5F-4AF1-B094-5C9ADE1BE59D}">
      <formula1>I21:I29</formula1>
    </dataValidation>
    <dataValidation type="list" allowBlank="1" showInputMessage="1" showErrorMessage="1" sqref="I12 X12 W13:W16 I40" xr:uid="{8201DE8F-E402-4AC2-95F0-2AD3F4F5E9BB}">
      <formula1>J21:O21</formula1>
    </dataValidation>
    <dataValidation type="list" allowBlank="1" showInputMessage="1" showErrorMessage="1" sqref="I8 X8 I36" xr:uid="{D9763322-7085-46C6-8799-996108C8DA5F}">
      <formula1>I20:I50</formula1>
    </dataValidation>
    <dataValidation type="list" allowBlank="1" showInputMessage="1" showErrorMessage="1" sqref="B3" xr:uid="{C2A4F813-4577-4102-87D4-372A6ED94E62}">
      <formula1>J18:O18</formula1>
    </dataValidation>
    <dataValidation type="list" allowBlank="1" showInputMessage="1" showErrorMessage="1" sqref="B2" xr:uid="{74B05AAB-1187-457B-A0F0-76A421DD1CD4}">
      <formula1>I19:I27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2C49-F3C9-4494-853C-92224D554DA4}">
  <dimension ref="A1:AF55"/>
  <sheetViews>
    <sheetView workbookViewId="0">
      <selection activeCell="B2" sqref="B2"/>
    </sheetView>
  </sheetViews>
  <sheetFormatPr defaultColWidth="9.109375" defaultRowHeight="14.4" x14ac:dyDescent="0.3"/>
  <cols>
    <col min="1" max="1" width="36.88671875" customWidth="1"/>
    <col min="2" max="2" width="9.44140625" customWidth="1"/>
    <col min="3" max="3" width="8.5546875" customWidth="1"/>
    <col min="4" max="4" width="9.88671875" style="7" customWidth="1"/>
    <col min="5" max="5" width="8.5546875" customWidth="1"/>
    <col min="6" max="8" width="8.5546875" hidden="1" customWidth="1"/>
    <col min="9" max="9" width="11.33203125" hidden="1" customWidth="1"/>
    <col min="10" max="19" width="9.109375" hidden="1" customWidth="1"/>
    <col min="21" max="21" width="14.44140625" customWidth="1"/>
    <col min="22" max="24" width="11.6640625" customWidth="1"/>
  </cols>
  <sheetData>
    <row r="1" spans="1:24" x14ac:dyDescent="0.3">
      <c r="A1" s="3" t="s">
        <v>46</v>
      </c>
    </row>
    <row r="2" spans="1:24" x14ac:dyDescent="0.3">
      <c r="A2" t="s">
        <v>47</v>
      </c>
      <c r="B2" s="4">
        <v>40</v>
      </c>
      <c r="C2" t="s">
        <v>2</v>
      </c>
      <c r="V2" t="s">
        <v>79</v>
      </c>
      <c r="W2" t="s">
        <v>70</v>
      </c>
      <c r="X2" t="s">
        <v>83</v>
      </c>
    </row>
    <row r="3" spans="1:24" ht="30.6" x14ac:dyDescent="0.45">
      <c r="A3" s="6" t="s">
        <v>66</v>
      </c>
      <c r="B3" s="4">
        <v>16</v>
      </c>
      <c r="C3" t="s">
        <v>3</v>
      </c>
      <c r="K3" s="1"/>
      <c r="R3" s="1"/>
      <c r="S3" s="1"/>
      <c r="U3" t="s">
        <v>61</v>
      </c>
      <c r="V3" s="9">
        <f>W3/2</f>
        <v>75</v>
      </c>
      <c r="W3" s="10">
        <f>D16</f>
        <v>150</v>
      </c>
      <c r="X3" s="10">
        <f>D25</f>
        <v>80</v>
      </c>
    </row>
    <row r="4" spans="1:24" x14ac:dyDescent="0.3">
      <c r="A4" t="s">
        <v>48</v>
      </c>
      <c r="B4" s="4">
        <v>20</v>
      </c>
      <c r="C4" t="s">
        <v>5</v>
      </c>
      <c r="J4">
        <f>B2</f>
        <v>40</v>
      </c>
      <c r="K4">
        <f t="shared" ref="K4:R4" si="0">J4</f>
        <v>40</v>
      </c>
      <c r="L4">
        <f t="shared" si="0"/>
        <v>40</v>
      </c>
      <c r="M4">
        <f t="shared" si="0"/>
        <v>40</v>
      </c>
      <c r="N4">
        <f t="shared" si="0"/>
        <v>40</v>
      </c>
      <c r="O4">
        <f t="shared" si="0"/>
        <v>40</v>
      </c>
      <c r="P4">
        <f t="shared" si="0"/>
        <v>40</v>
      </c>
      <c r="Q4">
        <f t="shared" si="0"/>
        <v>40</v>
      </c>
      <c r="R4">
        <f t="shared" si="0"/>
        <v>40</v>
      </c>
      <c r="U4" t="s">
        <v>80</v>
      </c>
      <c r="V4" s="7">
        <v>0</v>
      </c>
      <c r="W4" s="7">
        <f>D14</f>
        <v>140</v>
      </c>
      <c r="X4" s="7">
        <f>D23</f>
        <v>28</v>
      </c>
    </row>
    <row r="5" spans="1:24" x14ac:dyDescent="0.3">
      <c r="A5" t="s">
        <v>49</v>
      </c>
      <c r="B5" s="4">
        <v>20</v>
      </c>
      <c r="C5" t="s">
        <v>5</v>
      </c>
      <c r="U5" t="s">
        <v>81</v>
      </c>
      <c r="V5" s="7">
        <f>B12*B5/100</f>
        <v>1360</v>
      </c>
      <c r="W5" s="7">
        <f>D15</f>
        <v>540</v>
      </c>
      <c r="X5" s="7">
        <f>D24</f>
        <v>272</v>
      </c>
    </row>
    <row r="6" spans="1:24" x14ac:dyDescent="0.3">
      <c r="A6" t="s">
        <v>50</v>
      </c>
    </row>
    <row r="7" spans="1:24" x14ac:dyDescent="0.3">
      <c r="A7" t="s">
        <v>51</v>
      </c>
      <c r="B7" s="5">
        <v>120</v>
      </c>
      <c r="C7" t="s">
        <v>9</v>
      </c>
      <c r="D7" s="8">
        <f>B7*0.35</f>
        <v>42</v>
      </c>
      <c r="E7" t="s">
        <v>2</v>
      </c>
      <c r="J7">
        <f>Q12</f>
        <v>6800</v>
      </c>
      <c r="K7">
        <f>J7</f>
        <v>6800</v>
      </c>
      <c r="L7">
        <f t="shared" ref="L7:O8" si="1">K7</f>
        <v>6800</v>
      </c>
      <c r="M7">
        <f t="shared" si="1"/>
        <v>6800</v>
      </c>
      <c r="N7">
        <f t="shared" si="1"/>
        <v>6800</v>
      </c>
      <c r="O7">
        <f t="shared" si="1"/>
        <v>6800</v>
      </c>
    </row>
    <row r="8" spans="1:24" x14ac:dyDescent="0.3">
      <c r="J8">
        <f>R12</f>
        <v>3400</v>
      </c>
      <c r="K8">
        <f>J8</f>
        <v>3400</v>
      </c>
      <c r="L8">
        <f t="shared" si="1"/>
        <v>3400</v>
      </c>
      <c r="M8">
        <f t="shared" si="1"/>
        <v>3400</v>
      </c>
      <c r="N8">
        <f t="shared" si="1"/>
        <v>3400</v>
      </c>
      <c r="O8">
        <f t="shared" si="1"/>
        <v>3400</v>
      </c>
    </row>
    <row r="9" spans="1:24" x14ac:dyDescent="0.3">
      <c r="A9" s="3" t="s">
        <v>52</v>
      </c>
      <c r="J9">
        <v>12</v>
      </c>
      <c r="K9">
        <v>14</v>
      </c>
      <c r="L9">
        <v>16</v>
      </c>
      <c r="M9">
        <v>18</v>
      </c>
      <c r="N9">
        <v>20</v>
      </c>
      <c r="O9">
        <v>22</v>
      </c>
    </row>
    <row r="10" spans="1:24" x14ac:dyDescent="0.3">
      <c r="A10" t="s">
        <v>53</v>
      </c>
      <c r="B10" s="7">
        <f>B2</f>
        <v>40</v>
      </c>
      <c r="C10" t="s">
        <v>2</v>
      </c>
      <c r="J10" cm="1">
        <f t="array" ref="J10">_xlfn.IFS(B2=20,J19,B2=30,J20,B2=40,J21,B2=50,J22,B2=60,J23,B2=70,J24,B2=80,J25,B2=90,J26,B2=100,J27)</f>
        <v>0</v>
      </c>
      <c r="K10" cm="1">
        <f t="array" ref="K10">_xlfn.IFS(J4=20,K19,J4=30,K20,J4=40,K21,J4=50,K22,J4=60,K23,J4=70,K24,J4=80,K25,J4=90,K26,J4=100,K27)</f>
        <v>200</v>
      </c>
      <c r="L10" cm="1">
        <f t="array" ref="L10">_xlfn.IFS(K4=20,L19,K4=30,L20,K4=40,L21,K4=50,L22,K4=60,L23,K4=70,L24,K4=80,L25,K4=90,L26,K4=100,L27)</f>
        <v>700</v>
      </c>
      <c r="M10" cm="1">
        <f t="array" ref="M10">_xlfn.IFS(L4=20,M19,L4=30,M20,L4=40,M21,L4=50,M22,L4=60,M23,L4=70,M24,L4=80,M25,L4=90,M26,L4=100,M27)</f>
        <v>1100</v>
      </c>
      <c r="N10" cm="1">
        <f t="array" ref="N10">_xlfn.IFS(M4=20,N19,M4=30,N20,M4=40,N21,M4=50,N22,M4=60,N23,M4=70,N24,M4=80,N25,M4=90,N26,M4=100,N27)</f>
        <v>1800</v>
      </c>
      <c r="O10" cm="1">
        <f t="array" ref="O10">_xlfn.IFS(N4=20,O19,N4=30,O20,N4=40,O21,N4=50,O22,N4=60,O23,N4=70,O24,N4=80,O25,N4=90,O26,N4=100,O27)</f>
        <v>2450</v>
      </c>
      <c r="P10" t="s">
        <v>12</v>
      </c>
      <c r="Q10" t="s">
        <v>13</v>
      </c>
      <c r="R10" t="s">
        <v>14</v>
      </c>
    </row>
    <row r="11" spans="1:24" x14ac:dyDescent="0.3">
      <c r="A11" t="s">
        <v>54</v>
      </c>
      <c r="B11" s="7">
        <f>B3</f>
        <v>16</v>
      </c>
      <c r="C11" t="s">
        <v>3</v>
      </c>
      <c r="J11">
        <f t="shared" ref="J11:O11" si="2">J7-J8-J10</f>
        <v>3400</v>
      </c>
      <c r="K11">
        <f t="shared" si="2"/>
        <v>3200</v>
      </c>
      <c r="L11">
        <f t="shared" si="2"/>
        <v>2700</v>
      </c>
      <c r="M11">
        <f t="shared" si="2"/>
        <v>2300</v>
      </c>
      <c r="N11">
        <f t="shared" si="2"/>
        <v>1600</v>
      </c>
      <c r="O11">
        <f t="shared" si="2"/>
        <v>950</v>
      </c>
      <c r="P11" t="s">
        <v>16</v>
      </c>
      <c r="Q11" t="s">
        <v>17</v>
      </c>
      <c r="R11" t="s">
        <v>16</v>
      </c>
    </row>
    <row r="12" spans="1:24" x14ac:dyDescent="0.3">
      <c r="A12" t="s">
        <v>55</v>
      </c>
      <c r="B12" s="7">
        <f>J7</f>
        <v>6800</v>
      </c>
      <c r="C12" t="s">
        <v>56</v>
      </c>
      <c r="D12" s="7">
        <f>B12*H12/100</f>
        <v>1360</v>
      </c>
      <c r="E12" t="s">
        <v>57</v>
      </c>
      <c r="H12">
        <f>B4</f>
        <v>20</v>
      </c>
      <c r="J12">
        <f>P12</f>
        <v>750</v>
      </c>
      <c r="K12">
        <f>J12</f>
        <v>750</v>
      </c>
      <c r="L12">
        <f t="shared" ref="L12:O12" si="3">K12</f>
        <v>750</v>
      </c>
      <c r="M12">
        <f t="shared" si="3"/>
        <v>750</v>
      </c>
      <c r="N12">
        <f t="shared" si="3"/>
        <v>750</v>
      </c>
      <c r="O12">
        <f t="shared" si="3"/>
        <v>750</v>
      </c>
      <c r="P12" cm="1">
        <f t="array" ref="P12">_xlfn.IFS(O4=20,P19,O4=30,P20,O4=40,P21,O4=50,P22,O4=60,P23,O4=70,P24,O4=80,P25,O4=90,P26,O4=100,P27)</f>
        <v>750</v>
      </c>
      <c r="Q12" cm="1">
        <f t="array" ref="Q12">_xlfn.IFS(P4=20,Q19,P4=30,Q20,P4=40,Q21,P4=50,Q22,P4=60,Q23,P4=70,Q24,P4=80,Q25,P4=90,Q26,P4=100,Q27)</f>
        <v>6800</v>
      </c>
      <c r="R12" cm="1">
        <f t="array" ref="R12">_xlfn.IFS(Q4=20,R19,Q4=30,R20,Q4=40,R21,Q4=50,R22,Q4=60,R23,Q4=70,R24,Q4=80,R25,Q4=90,R26,Q4=100,R27)</f>
        <v>3400</v>
      </c>
    </row>
    <row r="13" spans="1:24" x14ac:dyDescent="0.3">
      <c r="A13" t="s">
        <v>58</v>
      </c>
      <c r="B13" s="7">
        <f>J8</f>
        <v>3400</v>
      </c>
      <c r="C13" t="s">
        <v>56</v>
      </c>
      <c r="D13" s="7">
        <f t="shared" ref="D13:D25" si="4">B13*H13/100</f>
        <v>680</v>
      </c>
      <c r="E13" t="s">
        <v>57</v>
      </c>
      <c r="H13">
        <f>H12</f>
        <v>20</v>
      </c>
    </row>
    <row r="14" spans="1:24" x14ac:dyDescent="0.3">
      <c r="A14" t="s">
        <v>59</v>
      </c>
      <c r="B14" s="7" cm="1">
        <f t="array" ref="B14">_xlfn.IFS(B11=12,J10,B11=14,K10,B11=16,L10,B11=18,M10,B11=20,N10,B11=22,O10)</f>
        <v>700</v>
      </c>
      <c r="C14" t="s">
        <v>56</v>
      </c>
      <c r="D14" s="7">
        <f t="shared" si="4"/>
        <v>140</v>
      </c>
      <c r="E14" t="s">
        <v>57</v>
      </c>
      <c r="H14">
        <f t="shared" ref="H14:H23" si="5">H13</f>
        <v>20</v>
      </c>
    </row>
    <row r="15" spans="1:24" x14ac:dyDescent="0.3">
      <c r="A15" t="s">
        <v>60</v>
      </c>
      <c r="B15" s="7">
        <f>B12-B13-B14</f>
        <v>2700</v>
      </c>
      <c r="C15" t="s">
        <v>56</v>
      </c>
      <c r="D15" s="7">
        <f t="shared" si="4"/>
        <v>540</v>
      </c>
      <c r="E15" t="s">
        <v>57</v>
      </c>
      <c r="H15">
        <f>B5</f>
        <v>20</v>
      </c>
    </row>
    <row r="16" spans="1:24" x14ac:dyDescent="0.3">
      <c r="A16" t="s">
        <v>61</v>
      </c>
      <c r="B16" s="7">
        <f>J12</f>
        <v>750</v>
      </c>
      <c r="C16" t="s">
        <v>56</v>
      </c>
      <c r="D16" s="7">
        <f t="shared" si="4"/>
        <v>150</v>
      </c>
      <c r="E16" t="s">
        <v>57</v>
      </c>
      <c r="H16">
        <f>H14</f>
        <v>20</v>
      </c>
    </row>
    <row r="17" spans="1:32" x14ac:dyDescent="0.3">
      <c r="B17" s="7"/>
      <c r="H17">
        <f t="shared" si="5"/>
        <v>20</v>
      </c>
      <c r="J17" t="s">
        <v>25</v>
      </c>
    </row>
    <row r="18" spans="1:32" x14ac:dyDescent="0.3">
      <c r="A18" s="3" t="s">
        <v>85</v>
      </c>
      <c r="B18" s="7"/>
      <c r="H18">
        <f t="shared" si="5"/>
        <v>20</v>
      </c>
      <c r="I18" t="s">
        <v>11</v>
      </c>
      <c r="J18">
        <v>12</v>
      </c>
      <c r="K18">
        <v>14</v>
      </c>
      <c r="L18">
        <v>16</v>
      </c>
      <c r="M18">
        <v>18</v>
      </c>
      <c r="N18">
        <v>20</v>
      </c>
      <c r="O18">
        <v>22</v>
      </c>
    </row>
    <row r="19" spans="1:32" x14ac:dyDescent="0.3">
      <c r="A19" t="s">
        <v>53</v>
      </c>
      <c r="B19" s="7">
        <f>B2</f>
        <v>40</v>
      </c>
      <c r="C19" t="s">
        <v>2</v>
      </c>
      <c r="H19">
        <f t="shared" si="5"/>
        <v>20</v>
      </c>
      <c r="I19">
        <v>20</v>
      </c>
      <c r="J19">
        <v>0</v>
      </c>
      <c r="K19">
        <v>100</v>
      </c>
      <c r="L19">
        <v>300</v>
      </c>
      <c r="M19">
        <v>600</v>
      </c>
      <c r="N19">
        <v>900</v>
      </c>
      <c r="O19">
        <v>1200</v>
      </c>
      <c r="P19" s="2">
        <v>350</v>
      </c>
      <c r="Q19" s="2">
        <v>3400</v>
      </c>
      <c r="R19" s="2">
        <v>1700</v>
      </c>
      <c r="AE19" s="2"/>
      <c r="AF19" s="2"/>
    </row>
    <row r="20" spans="1:32" x14ac:dyDescent="0.3">
      <c r="A20" t="s">
        <v>54</v>
      </c>
      <c r="B20" s="7">
        <f>B3</f>
        <v>16</v>
      </c>
      <c r="C20" t="s">
        <v>3</v>
      </c>
      <c r="H20">
        <f t="shared" si="5"/>
        <v>20</v>
      </c>
      <c r="I20">
        <v>30</v>
      </c>
      <c r="J20">
        <v>0</v>
      </c>
      <c r="K20">
        <v>150</v>
      </c>
      <c r="L20">
        <v>500</v>
      </c>
      <c r="M20">
        <v>800</v>
      </c>
      <c r="N20">
        <v>1300</v>
      </c>
      <c r="O20">
        <v>1800</v>
      </c>
      <c r="P20" s="2">
        <v>550</v>
      </c>
      <c r="Q20" s="2">
        <v>5100</v>
      </c>
      <c r="R20" s="2">
        <v>2550</v>
      </c>
      <c r="AE20" s="2"/>
      <c r="AF20" s="2"/>
    </row>
    <row r="21" spans="1:32" x14ac:dyDescent="0.3">
      <c r="A21" t="s">
        <v>55</v>
      </c>
      <c r="B21" s="7">
        <f>J35</f>
        <v>6800</v>
      </c>
      <c r="C21" t="s">
        <v>56</v>
      </c>
      <c r="D21" s="7">
        <f t="shared" si="4"/>
        <v>1360</v>
      </c>
      <c r="E21" t="s">
        <v>57</v>
      </c>
      <c r="H21">
        <f t="shared" si="5"/>
        <v>20</v>
      </c>
      <c r="I21">
        <v>40</v>
      </c>
      <c r="J21">
        <v>0</v>
      </c>
      <c r="K21">
        <v>200</v>
      </c>
      <c r="L21">
        <v>700</v>
      </c>
      <c r="M21">
        <v>1100</v>
      </c>
      <c r="N21">
        <v>1800</v>
      </c>
      <c r="O21">
        <v>2450</v>
      </c>
      <c r="P21" s="2">
        <v>750</v>
      </c>
      <c r="Q21" s="2">
        <v>6800</v>
      </c>
      <c r="R21" s="2">
        <v>3400</v>
      </c>
      <c r="AE21" s="2"/>
      <c r="AF21" s="2"/>
    </row>
    <row r="22" spans="1:32" x14ac:dyDescent="0.3">
      <c r="A22" t="s">
        <v>58</v>
      </c>
      <c r="B22" s="7">
        <f>J36</f>
        <v>5300</v>
      </c>
      <c r="C22" t="s">
        <v>56</v>
      </c>
      <c r="D22" s="7">
        <f t="shared" si="4"/>
        <v>1060</v>
      </c>
      <c r="E22" t="s">
        <v>57</v>
      </c>
      <c r="H22">
        <f t="shared" si="5"/>
        <v>20</v>
      </c>
      <c r="I22">
        <v>50</v>
      </c>
      <c r="J22">
        <v>0</v>
      </c>
      <c r="K22">
        <v>350</v>
      </c>
      <c r="L22">
        <v>1000</v>
      </c>
      <c r="M22">
        <v>1550</v>
      </c>
      <c r="N22">
        <v>2300</v>
      </c>
      <c r="O22">
        <v>3150</v>
      </c>
      <c r="P22" s="2">
        <v>950</v>
      </c>
      <c r="Q22" s="2">
        <v>8500</v>
      </c>
      <c r="R22" s="2">
        <v>4250</v>
      </c>
      <c r="AE22" s="2"/>
      <c r="AF22" s="2"/>
    </row>
    <row r="23" spans="1:32" x14ac:dyDescent="0.3">
      <c r="A23" t="s">
        <v>59</v>
      </c>
      <c r="B23" s="7" cm="1">
        <f t="array" ref="B23">_xlfn.IFS(B20=12,J38,B20=14,K38,B20=16,L38,B20=18,M38,B20=20,N38,B20=22,O38)</f>
        <v>140</v>
      </c>
      <c r="C23" t="s">
        <v>56</v>
      </c>
      <c r="D23" s="7">
        <f t="shared" si="4"/>
        <v>28</v>
      </c>
      <c r="E23" t="s">
        <v>57</v>
      </c>
      <c r="H23">
        <f t="shared" si="5"/>
        <v>20</v>
      </c>
      <c r="I23">
        <v>60</v>
      </c>
      <c r="J23">
        <v>100</v>
      </c>
      <c r="K23">
        <v>550</v>
      </c>
      <c r="L23">
        <v>1300</v>
      </c>
      <c r="M23">
        <v>2000</v>
      </c>
      <c r="N23">
        <v>3000</v>
      </c>
      <c r="O23">
        <v>3950</v>
      </c>
      <c r="P23" s="2">
        <v>1200</v>
      </c>
      <c r="Q23" s="2">
        <v>10200</v>
      </c>
      <c r="R23" s="2">
        <v>5100</v>
      </c>
      <c r="AE23" s="2"/>
      <c r="AF23" s="2"/>
    </row>
    <row r="24" spans="1:32" x14ac:dyDescent="0.3">
      <c r="A24" t="s">
        <v>60</v>
      </c>
      <c r="B24" s="7">
        <f>B21-B22-B23</f>
        <v>1360</v>
      </c>
      <c r="C24" t="s">
        <v>56</v>
      </c>
      <c r="D24" s="7">
        <f t="shared" si="4"/>
        <v>272</v>
      </c>
      <c r="E24" t="s">
        <v>57</v>
      </c>
      <c r="H24">
        <f>B5</f>
        <v>20</v>
      </c>
      <c r="I24">
        <v>70</v>
      </c>
      <c r="J24">
        <v>250</v>
      </c>
      <c r="K24">
        <v>850</v>
      </c>
      <c r="L24">
        <v>1700</v>
      </c>
      <c r="M24">
        <v>2550</v>
      </c>
      <c r="N24">
        <v>3650</v>
      </c>
      <c r="O24">
        <v>4850</v>
      </c>
      <c r="P24" s="2">
        <v>1450</v>
      </c>
      <c r="Q24" s="2">
        <v>11900</v>
      </c>
      <c r="R24" s="2">
        <v>5950</v>
      </c>
      <c r="AE24" s="2"/>
      <c r="AF24" s="2"/>
    </row>
    <row r="25" spans="1:32" x14ac:dyDescent="0.3">
      <c r="A25" t="s">
        <v>61</v>
      </c>
      <c r="B25" s="7">
        <f>J40</f>
        <v>400</v>
      </c>
      <c r="C25" t="s">
        <v>56</v>
      </c>
      <c r="D25" s="7">
        <f t="shared" si="4"/>
        <v>80</v>
      </c>
      <c r="E25" t="s">
        <v>57</v>
      </c>
      <c r="H25">
        <f>H23</f>
        <v>20</v>
      </c>
      <c r="I25">
        <v>80</v>
      </c>
      <c r="J25">
        <v>450</v>
      </c>
      <c r="K25">
        <v>1200</v>
      </c>
      <c r="L25">
        <v>2200</v>
      </c>
      <c r="M25">
        <v>3150</v>
      </c>
      <c r="N25">
        <v>4400</v>
      </c>
      <c r="O25">
        <v>5750</v>
      </c>
      <c r="P25" s="2">
        <v>1750</v>
      </c>
      <c r="Q25" s="2">
        <v>13600</v>
      </c>
      <c r="R25" s="2">
        <v>6800</v>
      </c>
      <c r="AE25" s="2"/>
      <c r="AF25" s="2"/>
    </row>
    <row r="26" spans="1:32" x14ac:dyDescent="0.3">
      <c r="B26" s="7"/>
      <c r="I26">
        <v>90</v>
      </c>
      <c r="J26">
        <v>700</v>
      </c>
      <c r="K26">
        <v>1650</v>
      </c>
      <c r="L26">
        <v>2800</v>
      </c>
      <c r="M26">
        <v>3950</v>
      </c>
      <c r="N26">
        <v>5300</v>
      </c>
      <c r="O26">
        <v>6850</v>
      </c>
      <c r="P26" s="2">
        <v>2050</v>
      </c>
      <c r="Q26" s="2">
        <v>15300</v>
      </c>
      <c r="R26" s="2">
        <v>7650</v>
      </c>
      <c r="AE26" s="2"/>
      <c r="AF26" s="2"/>
    </row>
    <row r="27" spans="1:32" x14ac:dyDescent="0.3">
      <c r="A27" s="3" t="s">
        <v>62</v>
      </c>
      <c r="B27" s="7"/>
      <c r="I27">
        <v>100</v>
      </c>
      <c r="J27">
        <v>1000</v>
      </c>
      <c r="K27">
        <v>2200</v>
      </c>
      <c r="L27">
        <v>3550</v>
      </c>
      <c r="M27">
        <v>4950</v>
      </c>
      <c r="N27">
        <v>6550</v>
      </c>
      <c r="O27">
        <v>8100</v>
      </c>
      <c r="P27" s="2">
        <v>2400</v>
      </c>
      <c r="Q27" s="2">
        <v>17000</v>
      </c>
      <c r="R27" s="2">
        <v>8500</v>
      </c>
      <c r="AE27" s="2"/>
      <c r="AF27" s="2"/>
    </row>
    <row r="28" spans="1:32" x14ac:dyDescent="0.3">
      <c r="A28" t="s">
        <v>59</v>
      </c>
      <c r="B28" s="7">
        <f>B14-B23</f>
        <v>560</v>
      </c>
      <c r="C28" t="s">
        <v>56</v>
      </c>
      <c r="D28" s="7">
        <f>D14-D23</f>
        <v>112</v>
      </c>
      <c r="E28" t="s">
        <v>57</v>
      </c>
    </row>
    <row r="29" spans="1:32" x14ac:dyDescent="0.3">
      <c r="A29" t="s">
        <v>60</v>
      </c>
      <c r="B29" s="7">
        <f t="shared" ref="B29:D30" si="6">B15-B24</f>
        <v>1340</v>
      </c>
      <c r="C29" t="s">
        <v>56</v>
      </c>
      <c r="D29" s="7">
        <f t="shared" si="6"/>
        <v>268</v>
      </c>
      <c r="E29" t="s">
        <v>57</v>
      </c>
    </row>
    <row r="30" spans="1:32" x14ac:dyDescent="0.3">
      <c r="A30" t="s">
        <v>61</v>
      </c>
      <c r="B30" s="7">
        <f t="shared" si="6"/>
        <v>350</v>
      </c>
      <c r="C30" t="s">
        <v>56</v>
      </c>
      <c r="D30" s="7">
        <f t="shared" si="6"/>
        <v>70</v>
      </c>
      <c r="E30" t="s">
        <v>57</v>
      </c>
    </row>
    <row r="31" spans="1:32" x14ac:dyDescent="0.3">
      <c r="A31" t="s">
        <v>63</v>
      </c>
      <c r="B31" s="7">
        <f>SUM(B28:B30)</f>
        <v>2250</v>
      </c>
      <c r="C31" t="s">
        <v>56</v>
      </c>
      <c r="D31" s="7">
        <f>SUM(D28:D30)</f>
        <v>450</v>
      </c>
      <c r="E31" t="s">
        <v>57</v>
      </c>
    </row>
    <row r="32" spans="1:32" ht="19.2" x14ac:dyDescent="0.45">
      <c r="K32" s="1"/>
      <c r="R32" s="1"/>
    </row>
    <row r="33" spans="1:18" x14ac:dyDescent="0.3">
      <c r="A33" t="s">
        <v>69</v>
      </c>
      <c r="I33">
        <f>B19</f>
        <v>40</v>
      </c>
      <c r="J33">
        <f>I33</f>
        <v>40</v>
      </c>
      <c r="K33">
        <f t="shared" ref="K33:R33" si="7">J33</f>
        <v>40</v>
      </c>
      <c r="L33">
        <f t="shared" si="7"/>
        <v>40</v>
      </c>
      <c r="M33">
        <f t="shared" si="7"/>
        <v>40</v>
      </c>
      <c r="N33">
        <f t="shared" si="7"/>
        <v>40</v>
      </c>
      <c r="O33">
        <f t="shared" si="7"/>
        <v>40</v>
      </c>
      <c r="P33">
        <f t="shared" si="7"/>
        <v>40</v>
      </c>
      <c r="Q33">
        <f t="shared" si="7"/>
        <v>40</v>
      </c>
      <c r="R33">
        <f t="shared" si="7"/>
        <v>40</v>
      </c>
    </row>
    <row r="34" spans="1:18" x14ac:dyDescent="0.3">
      <c r="I34">
        <v>22</v>
      </c>
    </row>
    <row r="35" spans="1:18" x14ac:dyDescent="0.3">
      <c r="J35">
        <f>Q40</f>
        <v>6800</v>
      </c>
      <c r="K35">
        <f>J35</f>
        <v>6800</v>
      </c>
      <c r="L35">
        <f t="shared" ref="L35:O36" si="8">K35</f>
        <v>6800</v>
      </c>
      <c r="M35">
        <f t="shared" si="8"/>
        <v>6800</v>
      </c>
      <c r="N35">
        <f t="shared" si="8"/>
        <v>6800</v>
      </c>
      <c r="O35">
        <f t="shared" si="8"/>
        <v>6800</v>
      </c>
    </row>
    <row r="36" spans="1:18" x14ac:dyDescent="0.3">
      <c r="J36">
        <f>R40</f>
        <v>5300</v>
      </c>
      <c r="K36">
        <f>J36</f>
        <v>5300</v>
      </c>
      <c r="L36">
        <f t="shared" si="8"/>
        <v>5300</v>
      </c>
      <c r="M36">
        <f t="shared" si="8"/>
        <v>5300</v>
      </c>
      <c r="N36">
        <f t="shared" si="8"/>
        <v>5300</v>
      </c>
      <c r="O36">
        <f t="shared" si="8"/>
        <v>5300</v>
      </c>
    </row>
    <row r="37" spans="1:18" x14ac:dyDescent="0.3">
      <c r="J37">
        <v>12</v>
      </c>
      <c r="K37">
        <v>14</v>
      </c>
      <c r="L37">
        <v>16</v>
      </c>
      <c r="M37">
        <v>18</v>
      </c>
      <c r="N37">
        <v>20</v>
      </c>
      <c r="O37">
        <v>22</v>
      </c>
    </row>
    <row r="38" spans="1:18" x14ac:dyDescent="0.3">
      <c r="J38" cm="1">
        <f t="array" ref="J38">_xlfn.IFS(I33=20,J47,I33=30,J48,I33=40,J49,I33=50,J50,I33=60,J51,I33=70,J52,I33=80,J53,I33=90,J54,I33=100,J55)</f>
        <v>0</v>
      </c>
      <c r="K38" cm="1">
        <f t="array" ref="K38">_xlfn.IFS(J33=20,K47,J33=30,K48,J33=40,K49,J33=50,K50,J33=60,K51,J33=70,K52,J33=80,K53,J33=90,K54,J33=100,K55)</f>
        <v>100</v>
      </c>
      <c r="L38" cm="1">
        <f t="array" ref="L38">_xlfn.IFS(K33=20,L47,K33=30,L48,K33=40,L49,K33=50,L50,K33=60,L51,K33=70,L52,K33=80,L53,K33=90,L54,K33=100,L55)</f>
        <v>140</v>
      </c>
      <c r="M38" cm="1">
        <f t="array" ref="M38">_xlfn.IFS(L33=20,M47,L33=30,M48,L33=40,M49,L33=50,M50,L33=60,M51,L33=70,M52,L33=80,M53,L33=90,M54,L33=100,M55)</f>
        <v>340</v>
      </c>
      <c r="N38" cm="1">
        <f t="array" ref="N38">_xlfn.IFS(M33=20,N47,M33=30,N48,M33=40,N49,M33=50,N50,M33=60,N51,M33=70,N52,M33=80,N53,M33=90,N54,M33=100,N55)</f>
        <v>870</v>
      </c>
      <c r="O38" cm="1">
        <f t="array" ref="O38">_xlfn.IFS(N33=20,O47,N33=30,O48,N33=40,O49,N33=50,O50,N33=60,O51,N33=70,O52,N33=80,O53,N33=90,O54,N33=100,O55)</f>
        <v>1500</v>
      </c>
      <c r="P38" t="s">
        <v>12</v>
      </c>
      <c r="Q38" t="s">
        <v>13</v>
      </c>
      <c r="R38" t="s">
        <v>14</v>
      </c>
    </row>
    <row r="39" spans="1:18" x14ac:dyDescent="0.3">
      <c r="J39">
        <f t="shared" ref="J39:O39" si="9">J35-J36-J38</f>
        <v>1500</v>
      </c>
      <c r="K39">
        <f t="shared" si="9"/>
        <v>1400</v>
      </c>
      <c r="L39">
        <f t="shared" si="9"/>
        <v>1360</v>
      </c>
      <c r="M39">
        <f t="shared" si="9"/>
        <v>1160</v>
      </c>
      <c r="N39">
        <f t="shared" si="9"/>
        <v>630</v>
      </c>
      <c r="O39">
        <f t="shared" si="9"/>
        <v>0</v>
      </c>
      <c r="P39" t="s">
        <v>16</v>
      </c>
      <c r="Q39" t="s">
        <v>17</v>
      </c>
      <c r="R39" t="s">
        <v>16</v>
      </c>
    </row>
    <row r="40" spans="1:18" x14ac:dyDescent="0.3">
      <c r="J40">
        <f>P40</f>
        <v>400</v>
      </c>
      <c r="K40">
        <f>J40</f>
        <v>400</v>
      </c>
      <c r="L40">
        <f t="shared" ref="L40:O40" si="10">K40</f>
        <v>400</v>
      </c>
      <c r="M40">
        <f t="shared" si="10"/>
        <v>400</v>
      </c>
      <c r="N40">
        <f t="shared" si="10"/>
        <v>400</v>
      </c>
      <c r="O40">
        <f t="shared" si="10"/>
        <v>400</v>
      </c>
      <c r="P40" cm="1">
        <f t="array" ref="P40">_xlfn.IFS(O33=20,P47,O33=30,P48,O33=40,P49,O33=50,P50,O33=60,P51,O33=70,P52,O33=80,P53,O33=90,P54,O33=100,P55)</f>
        <v>400</v>
      </c>
      <c r="Q40" cm="1">
        <f t="array" ref="Q40">_xlfn.IFS(P33=20,Q47,P33=30,Q48,P33=40,Q49,P33=50,Q50,P33=60,Q51,P33=70,Q52,P33=80,Q53,P33=90,Q54,P33=100,Q55)</f>
        <v>6800</v>
      </c>
      <c r="R40" cm="1">
        <f t="array" ref="R40">_xlfn.IFS(Q33=20,R47,Q33=30,R48,Q33=40,R49,Q33=50,R50,Q33=60,R51,Q33=70,R52,Q33=80,R53,Q33=90,R54,Q33=100,R55)</f>
        <v>5300</v>
      </c>
    </row>
    <row r="45" spans="1:18" x14ac:dyDescent="0.3">
      <c r="J45" t="s">
        <v>25</v>
      </c>
    </row>
    <row r="46" spans="1:18" x14ac:dyDescent="0.3">
      <c r="I46" t="s">
        <v>11</v>
      </c>
      <c r="J46">
        <v>12</v>
      </c>
      <c r="K46">
        <v>14</v>
      </c>
      <c r="L46">
        <v>16</v>
      </c>
      <c r="M46">
        <v>18</v>
      </c>
      <c r="N46">
        <v>20</v>
      </c>
      <c r="O46">
        <v>22</v>
      </c>
    </row>
    <row r="47" spans="1:18" x14ac:dyDescent="0.3">
      <c r="I47">
        <v>20</v>
      </c>
      <c r="J47">
        <v>0</v>
      </c>
      <c r="K47">
        <v>50</v>
      </c>
      <c r="L47">
        <v>70</v>
      </c>
      <c r="M47">
        <v>160</v>
      </c>
      <c r="N47">
        <v>430</v>
      </c>
      <c r="O47">
        <v>740</v>
      </c>
      <c r="P47">
        <v>250</v>
      </c>
      <c r="Q47" s="2">
        <v>3400</v>
      </c>
      <c r="R47" s="2">
        <v>2650</v>
      </c>
    </row>
    <row r="48" spans="1:18" x14ac:dyDescent="0.3">
      <c r="I48">
        <v>30</v>
      </c>
      <c r="J48">
        <v>0</v>
      </c>
      <c r="K48">
        <v>60</v>
      </c>
      <c r="L48">
        <v>90</v>
      </c>
      <c r="M48">
        <v>220</v>
      </c>
      <c r="N48">
        <v>600</v>
      </c>
      <c r="O48">
        <v>1060</v>
      </c>
      <c r="P48">
        <v>300</v>
      </c>
      <c r="Q48" s="2">
        <v>5100</v>
      </c>
      <c r="R48" s="2">
        <v>4000</v>
      </c>
    </row>
    <row r="49" spans="9:18" x14ac:dyDescent="0.3">
      <c r="I49">
        <v>40</v>
      </c>
      <c r="J49">
        <v>0</v>
      </c>
      <c r="K49">
        <v>100</v>
      </c>
      <c r="L49">
        <v>140</v>
      </c>
      <c r="M49">
        <v>340</v>
      </c>
      <c r="N49">
        <v>870</v>
      </c>
      <c r="O49">
        <v>1500</v>
      </c>
      <c r="P49">
        <v>400</v>
      </c>
      <c r="Q49" s="2">
        <v>6800</v>
      </c>
      <c r="R49" s="2">
        <v>5300</v>
      </c>
    </row>
    <row r="50" spans="9:18" x14ac:dyDescent="0.3">
      <c r="I50">
        <v>50</v>
      </c>
      <c r="J50">
        <v>0</v>
      </c>
      <c r="K50">
        <v>130</v>
      </c>
      <c r="L50">
        <v>190</v>
      </c>
      <c r="M50">
        <v>470</v>
      </c>
      <c r="N50">
        <v>1160</v>
      </c>
      <c r="O50">
        <v>1950</v>
      </c>
      <c r="P50">
        <v>500</v>
      </c>
      <c r="Q50" s="2">
        <v>8500</v>
      </c>
      <c r="R50" s="2">
        <v>6650</v>
      </c>
    </row>
    <row r="51" spans="9:18" x14ac:dyDescent="0.3">
      <c r="I51">
        <v>60</v>
      </c>
      <c r="J51">
        <v>50</v>
      </c>
      <c r="K51">
        <v>150</v>
      </c>
      <c r="L51">
        <v>210</v>
      </c>
      <c r="M51">
        <v>540</v>
      </c>
      <c r="N51">
        <v>1350</v>
      </c>
      <c r="O51">
        <v>2300</v>
      </c>
      <c r="P51">
        <v>650</v>
      </c>
      <c r="Q51" s="2">
        <v>10200</v>
      </c>
      <c r="R51" s="2">
        <v>7950</v>
      </c>
    </row>
    <row r="52" spans="9:18" x14ac:dyDescent="0.3">
      <c r="I52">
        <v>70</v>
      </c>
      <c r="J52">
        <v>100</v>
      </c>
      <c r="K52">
        <v>180</v>
      </c>
      <c r="L52">
        <v>270</v>
      </c>
      <c r="M52">
        <v>720</v>
      </c>
      <c r="N52">
        <v>1700</v>
      </c>
      <c r="O52">
        <v>2820</v>
      </c>
      <c r="P52">
        <v>850</v>
      </c>
      <c r="Q52" s="2">
        <v>11900</v>
      </c>
      <c r="R52" s="2">
        <v>9290</v>
      </c>
    </row>
    <row r="53" spans="9:18" x14ac:dyDescent="0.3">
      <c r="I53">
        <v>80</v>
      </c>
      <c r="J53">
        <v>120</v>
      </c>
      <c r="K53">
        <v>200</v>
      </c>
      <c r="L53">
        <v>300</v>
      </c>
      <c r="M53">
        <v>850</v>
      </c>
      <c r="N53">
        <v>1970</v>
      </c>
      <c r="O53">
        <v>3230</v>
      </c>
      <c r="P53">
        <v>1050</v>
      </c>
      <c r="Q53" s="2">
        <v>13600</v>
      </c>
      <c r="R53" s="2">
        <v>10600</v>
      </c>
    </row>
    <row r="54" spans="9:18" x14ac:dyDescent="0.3">
      <c r="I54">
        <v>90</v>
      </c>
      <c r="J54">
        <v>150</v>
      </c>
      <c r="K54">
        <v>230</v>
      </c>
      <c r="L54">
        <v>380</v>
      </c>
      <c r="M54">
        <v>1070</v>
      </c>
      <c r="N54">
        <v>2370</v>
      </c>
      <c r="O54">
        <v>3790</v>
      </c>
      <c r="P54">
        <v>1350</v>
      </c>
      <c r="Q54" s="2">
        <v>15300</v>
      </c>
      <c r="R54" s="2">
        <v>11900</v>
      </c>
    </row>
    <row r="55" spans="9:18" x14ac:dyDescent="0.3">
      <c r="I55">
        <v>100</v>
      </c>
      <c r="J55">
        <v>160</v>
      </c>
      <c r="K55">
        <v>240</v>
      </c>
      <c r="L55">
        <v>434</v>
      </c>
      <c r="M55">
        <v>1231</v>
      </c>
      <c r="N55">
        <v>2670</v>
      </c>
      <c r="O55">
        <v>4240</v>
      </c>
      <c r="P55">
        <v>1750</v>
      </c>
      <c r="Q55" s="2">
        <v>17000</v>
      </c>
      <c r="R55" s="2">
        <v>13250</v>
      </c>
    </row>
  </sheetData>
  <sheetProtection algorithmName="SHA-512" hashValue="c/hsNDUj7p12i0q/sj84Tngq0VvGUooIxqFTVmTeHV55h036AnBZG6twiZ0QJYxFDx6vRVENA3/FJ3G+xVPy/A==" saltValue="eCmZmhDX32hLeZ/4ixN4Xg==" spinCount="100000" sheet="1" selectLockedCells="1"/>
  <protectedRanges>
    <protectedRange sqref="B2:B5 B7" name="Alue1_1"/>
  </protectedRanges>
  <dataValidations count="10">
    <dataValidation type="list" allowBlank="1" showInputMessage="1" showErrorMessage="1" sqref="B3" xr:uid="{2366AFA7-4316-4D32-BE4F-26C7635B6D8B}">
      <formula1>J18:O18</formula1>
    </dataValidation>
    <dataValidation type="list" allowBlank="1" showInputMessage="1" showErrorMessage="1" sqref="B2" xr:uid="{11818D11-E7B2-43F3-8D56-2153EB851ABD}">
      <formula1>I19:I27</formula1>
    </dataValidation>
    <dataValidation allowBlank="1" showInputMessage="1" showErrorMessage="1" sqref="I33" xr:uid="{03C9E5C0-07E0-4DB8-B950-2472194AFFF2}"/>
    <dataValidation type="list" allowBlank="1" showInputMessage="1" showErrorMessage="1" sqref="X6 I34" xr:uid="{50B14497-373A-4584-A101-7157B2BF2510}">
      <formula1>J18:O18</formula1>
    </dataValidation>
    <dataValidation type="list" allowBlank="1" showInputMessage="1" showErrorMessage="1" sqref="I7 X7 I35" xr:uid="{B7F3F28C-4740-4B11-BD70-F4615D487DA2}">
      <formula1>I20:I28</formula1>
    </dataValidation>
    <dataValidation type="list" allowBlank="1" showInputMessage="1" showErrorMessage="1" sqref="I14:I16 I42:I44" xr:uid="{0770E1AC-B67D-4AD2-9929-A55CF34E4DA5}">
      <formula1>J22:O22</formula1>
    </dataValidation>
    <dataValidation type="list" allowBlank="1" showInputMessage="1" showErrorMessage="1" sqref="I9:I10 X9:X10 I37:I38" xr:uid="{1CD3A2B4-FC3E-40AA-933C-D42979D59603}">
      <formula1>J19:O19</formula1>
    </dataValidation>
    <dataValidation type="list" allowBlank="1" showInputMessage="1" showErrorMessage="1" sqref="I7 X7 I35" xr:uid="{AF8030F7-B8CA-4B3C-B4A6-75BC694A1535}">
      <formula1>I21:I29</formula1>
    </dataValidation>
    <dataValidation type="list" allowBlank="1" showInputMessage="1" showErrorMessage="1" sqref="I12 X12 W13:W16 I40" xr:uid="{CBCC5230-F984-4DB6-923F-3DA8F2A79627}">
      <formula1>J21:O21</formula1>
    </dataValidation>
    <dataValidation type="list" allowBlank="1" showInputMessage="1" showErrorMessage="1" sqref="I8 X8 I36" xr:uid="{51A6E069-03B3-4303-B505-F20A21A6B1B1}">
      <formula1>I20:I50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9fd6be-28e1-4acc-840d-71b1e729abe4">
      <Terms xmlns="http://schemas.microsoft.com/office/infopath/2007/PartnerControls"/>
    </lcf76f155ced4ddcb4097134ff3c332f>
    <TaxCatchAll xmlns="48a93b0f-08d0-42cd-83f5-ac5ca4a132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6BE17C8E2CDC948919F43F5F14B7D89" ma:contentTypeVersion="12" ma:contentTypeDescription="Luo uusi asiakirja." ma:contentTypeScope="" ma:versionID="4f0fe5e2c0b6535cd34873a5a520afdb">
  <xsd:schema xmlns:xsd="http://www.w3.org/2001/XMLSchema" xmlns:xs="http://www.w3.org/2001/XMLSchema" xmlns:p="http://schemas.microsoft.com/office/2006/metadata/properties" xmlns:ns2="359fd6be-28e1-4acc-840d-71b1e729abe4" xmlns:ns3="48a93b0f-08d0-42cd-83f5-ac5ca4a13271" targetNamespace="http://schemas.microsoft.com/office/2006/metadata/properties" ma:root="true" ma:fieldsID="6aeb34546c96de58dbcea11dfa78071f" ns2:_="" ns3:_="">
    <xsd:import namespace="359fd6be-28e1-4acc-840d-71b1e729abe4"/>
    <xsd:import namespace="48a93b0f-08d0-42cd-83f5-ac5ca4a13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fd6be-28e1-4acc-840d-71b1e729a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de094378-2f08-484e-b6e7-b163160f0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93b0f-08d0-42cd-83f5-ac5ca4a132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a77e6d-a9dc-439a-8817-317ab9aee0e8}" ma:internalName="TaxCatchAll" ma:showField="CatchAllData" ma:web="48a93b0f-08d0-42cd-83f5-ac5ca4a132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EA200C-6627-43BD-A5D1-3F9095783F5E}">
  <ds:schemaRefs>
    <ds:schemaRef ds:uri="359fd6be-28e1-4acc-840d-71b1e729abe4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8a93b0f-08d0-42cd-83f5-ac5ca4a13271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94F3BC-9AE6-4DE2-8904-8FDCD4867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B9244-C89C-4CE9-B03D-740BE79F1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fd6be-28e1-4acc-840d-71b1e729abe4"/>
    <ds:schemaRef ds:uri="48a93b0f-08d0-42cd-83f5-ac5ca4a13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Suomi</vt:lpstr>
      <vt:lpstr>På Svenska</vt:lpstr>
      <vt:lpstr>In 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AA. Aaltonen</dc:creator>
  <cp:keywords/>
  <dc:description/>
  <cp:lastModifiedBy>Anneli Ojala</cp:lastModifiedBy>
  <cp:revision/>
  <dcterms:created xsi:type="dcterms:W3CDTF">2022-09-26T09:29:24Z</dcterms:created>
  <dcterms:modified xsi:type="dcterms:W3CDTF">2023-09-20T06:35:37Z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0x01010016BE17C8E2CDC948919F43F5F14B7D89</vt:lpwstr>
  </property>
</Properties>
</file>