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048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H34" i="1"/>
  <c r="H35" i="1"/>
  <c r="H36" i="1"/>
  <c r="H37" i="1"/>
  <c r="H38" i="1"/>
  <c r="H39" i="1"/>
  <c r="H40" i="1"/>
  <c r="H41" i="1"/>
  <c r="H42" i="1"/>
  <c r="H32" i="1"/>
  <c r="H18" i="1"/>
  <c r="H19" i="1"/>
  <c r="H20" i="1"/>
  <c r="H21" i="1"/>
  <c r="H22" i="1"/>
  <c r="H23" i="1"/>
  <c r="H24" i="1"/>
  <c r="H25" i="1"/>
  <c r="H26" i="1"/>
  <c r="H27" i="1"/>
  <c r="H28" i="1"/>
  <c r="H17" i="1"/>
  <c r="H4" i="1"/>
  <c r="H5" i="1"/>
  <c r="H6" i="1"/>
  <c r="H7" i="1"/>
  <c r="H8" i="1"/>
  <c r="H9" i="1"/>
  <c r="H10" i="1"/>
  <c r="H11" i="1"/>
  <c r="H12" i="1"/>
  <c r="H13" i="1"/>
  <c r="H3" i="1"/>
  <c r="H47" i="1" l="1"/>
  <c r="H46" i="1"/>
  <c r="H49" i="1" l="1"/>
</calcChain>
</file>

<file path=xl/sharedStrings.xml><?xml version="1.0" encoding="utf-8"?>
<sst xmlns="http://schemas.openxmlformats.org/spreadsheetml/2006/main" count="181" uniqueCount="142">
  <si>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</si>
  <si>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</si>
  <si>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</si>
  <si>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</si>
  <si>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</si>
  <si>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</si>
  <si>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</si>
  <si>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Teensy+i2c+CAN part list</t>
  </si>
  <si>
    <t>DIL VERTICAL PC TAIL PIN HEADER 2x3</t>
  </si>
  <si>
    <t>M20-9980345</t>
  </si>
  <si>
    <t>https://cdn.harwin.com/pdfs/M20-998.pdf</t>
  </si>
  <si>
    <t>DIL VERTICAL PC TAIL PIN HEADER 2x4</t>
  </si>
  <si>
    <t>M20-9980445</t>
  </si>
  <si>
    <t>RES SMD 10K OHM 1% 1/4W 1206</t>
  </si>
  <si>
    <t>RC1206FR-0710KL</t>
  </si>
  <si>
    <t>http://www.yageo.com/documents/recent/PYu-RC_Group_51_RoHS_L_7.pdf</t>
  </si>
  <si>
    <t>RES SMD 220 OHM 1% 1/8W 0805</t>
  </si>
  <si>
    <t>RC0805FR-07220RL</t>
  </si>
  <si>
    <t>RES SMD 1K OHM 1% 1/8W 0805</t>
  </si>
  <si>
    <t>RC0805FR-071KL</t>
  </si>
  <si>
    <t>CAP CER 10UF 16V X7R 0805</t>
  </si>
  <si>
    <t>CL21B106KOQNNNG</t>
  </si>
  <si>
    <t>http://www.samsungsem.com/kr/support/product-search/mlcc/CL21B106KOQNNNG.jsp</t>
  </si>
  <si>
    <t>CONN HEADER GH SIDE 3POS 1.25MM</t>
  </si>
  <si>
    <t>SM03B-GHS-TB(LF)(SN)</t>
  </si>
  <si>
    <t>http://www.jst-mfg.com/product/pdf/eng/eGH.pdf</t>
  </si>
  <si>
    <t>IC TXRX CAN FAULT PROT 8SOIC</t>
  </si>
  <si>
    <t>TCAN1042HVDRQ1</t>
  </si>
  <si>
    <t>http://www.ti.com/lit/ds/symlink/tcan1042hgv-q1.pdf</t>
  </si>
  <si>
    <t>CONN HEADER 2POS 4.2MM VERT TIN</t>
  </si>
  <si>
    <t>http://www.molex.com/pdm_docs/sd/039281023_sd.pdf</t>
  </si>
  <si>
    <t>SIL VERTICAL PC TAIL PIN HEADER 1x2</t>
  </si>
  <si>
    <t>M20-9990245</t>
  </si>
  <si>
    <t>https://cdn.harwin.com/pdfs/M20-999.pdf</t>
  </si>
  <si>
    <t>CONN HEADER FMALE 14POS .1" GOLD</t>
  </si>
  <si>
    <t>PPPC141LFBN-RC</t>
  </si>
  <si>
    <t>http://www.sullinscorp.com/drawings/78_P(N)PxCxxxLFBN-RC,_10492-H.pdf</t>
  </si>
  <si>
    <t>Battery Monitoring part List</t>
  </si>
  <si>
    <t>INA3221AIRGVR</t>
  </si>
  <si>
    <t>IC CURRENT SHUNT MONITOR 16VQFN</t>
  </si>
  <si>
    <t>RES 0.001 OHM 1% 5W 3920</t>
  </si>
  <si>
    <t>http://www.ti.com/lit/ds/symlink/ina3221.pdf</t>
  </si>
  <si>
    <t>HCS3920FT1L00</t>
  </si>
  <si>
    <t>https://www.seielect.com/catalog/sei-hcs.pdf</t>
  </si>
  <si>
    <t>https://assets.nexperia.com/documents/data-sheet/PSMN1R5-30BLE.pdf</t>
  </si>
  <si>
    <t>PSMN1R5-30BLEJ</t>
  </si>
  <si>
    <t>MOSFET N-CH 30V 120A D2PAK</t>
  </si>
  <si>
    <t>OPTOISOLTR 5KV DARLINGTON 4-SOP</t>
  </si>
  <si>
    <t>TCLD1000</t>
  </si>
  <si>
    <t>http://www.vishay.com/docs/83516/tcld1000.pdf</t>
  </si>
  <si>
    <t>https://www.diodes.com/assets/Datasheets/ds18004.pdf</t>
  </si>
  <si>
    <t>BZT52C10-7-F</t>
  </si>
  <si>
    <t>DIODE ZENER 10V 500MW SOD123</t>
  </si>
  <si>
    <t>CAP CER 0.1UF 50V Y5V 0805</t>
  </si>
  <si>
    <t>CL21F104ZBCNNNC</t>
  </si>
  <si>
    <t>https://media.digikey.com/pdf/Data%20Sheets/Samsung%20PDFs/CL_Series_MLCC_ds.pdf</t>
  </si>
  <si>
    <t>RES SMD 1K OHM 5% 1/8W 0805</t>
  </si>
  <si>
    <t>RC2012J102CS</t>
  </si>
  <si>
    <t>http://www.samsungsem.com/kr/support/product-search/chip-resistor/__icsFiles/afieldfile/2015/05/18/RC_DataSheet_(150330).pdf</t>
  </si>
  <si>
    <t>RES SMD 1K OHM 5% 1/4W 1206</t>
  </si>
  <si>
    <t>RC3216J102CS</t>
  </si>
  <si>
    <t>RES SMD 10K OHM 5% 1/4W 1206</t>
  </si>
  <si>
    <t>RC3216J103CS</t>
  </si>
  <si>
    <t>CONN HEADER FEMALE 2POS .1" GOLD</t>
  </si>
  <si>
    <t>CONN HEADER FEMALE 3POS .1" GOLD</t>
  </si>
  <si>
    <t>PPPC021LFBN-RC</t>
  </si>
  <si>
    <t>http://sullinscorp.com/catalogs/101_PAGE114-115_.100_FEMALE_HDR.pdf</t>
  </si>
  <si>
    <t>PPPC031LFBN-RC</t>
  </si>
  <si>
    <t>Total</t>
  </si>
  <si>
    <t>CONN TERM BLOCK 2POS 6.35MM PCB</t>
  </si>
  <si>
    <t>https://media.digikey.com/pdf/Data%20Sheets/Phoenix%20Contact%20PDFs/1714955.pdf</t>
  </si>
  <si>
    <t>U1, U2</t>
  </si>
  <si>
    <t>R4, R8, R12, R13</t>
  </si>
  <si>
    <t>Q4, Q5, Q6</t>
  </si>
  <si>
    <t>Q1, Q2, Q3</t>
  </si>
  <si>
    <t>D1, D2, D3</t>
  </si>
  <si>
    <t>C1, C2</t>
  </si>
  <si>
    <t>R1, R2, R3</t>
  </si>
  <si>
    <t>R5, R6, R7</t>
  </si>
  <si>
    <t>R9, R10, R11</t>
  </si>
  <si>
    <t>JP1, JP3</t>
  </si>
  <si>
    <t>JP2</t>
  </si>
  <si>
    <t>JP4</t>
  </si>
  <si>
    <t>JP5</t>
  </si>
  <si>
    <t>JP6</t>
  </si>
  <si>
    <t>R14, R15</t>
  </si>
  <si>
    <t>R16, R17</t>
  </si>
  <si>
    <t>R18</t>
  </si>
  <si>
    <t>C3, C4</t>
  </si>
  <si>
    <t>U4</t>
  </si>
  <si>
    <t>CON3</t>
  </si>
  <si>
    <t>CON1</t>
  </si>
  <si>
    <t>Teensy</t>
  </si>
  <si>
    <t>IC CTRLR DUAL PWRPATH 20QFN</t>
  </si>
  <si>
    <t>LTC4418IUF#PBF</t>
  </si>
  <si>
    <t>MOSFET P-CH 30V 60A PPAK SO-8</t>
  </si>
  <si>
    <t>SI7145DP-T1-GE3</t>
  </si>
  <si>
    <t>http://www.vishay.com/docs/64814/si7145dp.pdf</t>
  </si>
  <si>
    <t>LED1,LED2</t>
  </si>
  <si>
    <t>LED BLUE CLEAR 2012 SMD</t>
  </si>
  <si>
    <t>APTD2012LQBC/D</t>
  </si>
  <si>
    <t>http://www.kingbrightusa.com/images/catalog/SPEC/APTD2012LQBC-D.pdf</t>
  </si>
  <si>
    <t>RES SMD 249K OHM 1% 1/4W 1206</t>
  </si>
  <si>
    <t>RC1206FR-07249KL</t>
  </si>
  <si>
    <t>http://www.yageo.com/documents/recent/PYu-RC_Group_51_RoHS_L_9.pdf</t>
  </si>
  <si>
    <t>RES 12.4K OHM 1% 1/4W 0805</t>
  </si>
  <si>
    <t>RNCP0805FTD12K4</t>
  </si>
  <si>
    <t>https://www.seielect.com/Catalog/SEI-rncp.pdf</t>
  </si>
  <si>
    <t>RES 9.09K OHM 1% 1/4W 0805</t>
  </si>
  <si>
    <t>RNCP0805FTD9K09</t>
  </si>
  <si>
    <t>RES SMD 158K OHM 0.5% 1/4W 0805</t>
  </si>
  <si>
    <t xml:space="preserve">  ERJ-PB6D1583V </t>
  </si>
  <si>
    <t>https://industrial.panasonic.com/cdbs/www-data/pdf/RDM0000/AOA0000C328.pdf</t>
  </si>
  <si>
    <t>RES 2.32K OHM 1% 1/4W 0805</t>
  </si>
  <si>
    <t>RNCP0805FTD2K32</t>
  </si>
  <si>
    <t>CAP CER 0.1UF 50V X7R 0805</t>
  </si>
  <si>
    <t>08055C104J4T2A</t>
  </si>
  <si>
    <t>http://datasheets.avx.com/AutoMLCC.pdf</t>
  </si>
  <si>
    <t>CAP CER 1000PF 25V X7R 0805</t>
  </si>
  <si>
    <t>VJ0805Y102JXXPW1BC</t>
  </si>
  <si>
    <t>https://www.vishay.com/docs/28548/vjw1bcbascomseries.pdf</t>
  </si>
  <si>
    <t>CAP CER 33UF 25V X5R 1206</t>
  </si>
  <si>
    <t>C3216X5R1E336M160AC</t>
  </si>
  <si>
    <t>https://product.tdk.com/info/en/catalog/datasheets/mlcc_commercial_general_en.pdf</t>
  </si>
  <si>
    <t>U5</t>
  </si>
  <si>
    <t>Q10,Q11,Q12,Q13</t>
  </si>
  <si>
    <t>R22,R25</t>
  </si>
  <si>
    <t>R23,R26</t>
  </si>
  <si>
    <t>R24,R27</t>
  </si>
  <si>
    <t>R28</t>
  </si>
  <si>
    <t>R29,R30</t>
  </si>
  <si>
    <t>C6,C7,C8,C9,C10</t>
  </si>
  <si>
    <t>C5</t>
  </si>
  <si>
    <t>C11</t>
  </si>
  <si>
    <t>Reverse Polarity Protection Element Part List</t>
  </si>
  <si>
    <t>Hotswap Circuit</t>
  </si>
  <si>
    <t>R19, R20, R21</t>
  </si>
  <si>
    <t>Q7, Q8, Q9</t>
  </si>
  <si>
    <t>We have these parts on hand</t>
  </si>
  <si>
    <t>Part appears in multiple lists on this board</t>
  </si>
  <si>
    <t>On hand</t>
  </si>
  <si>
    <t>J1-J9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</si>
</sst>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4" fillId="3" borderId="1" xfId="3" applyBorder="1"/>
    <xf numFmtId="0" fontId="4" fillId="3" borderId="0" xfId="3"/>
    <xf numFmtId="0" fontId="3" fillId="2" borderId="0" xfId="2"/>
    <xf numFmtId="0" fontId="0" fillId="0" borderId="8" xfId="0" applyBorder="1"/>
    <xf numFmtId="0" fontId="3" fillId="2" borderId="1" xfId="2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.com/lit/ds/symlink/tcan1042hgv-q1.pdf" TargetMode="External"/><Relationship Id="rId13" Type="http://schemas.openxmlformats.org/officeDocument/2006/relationships/hyperlink" Target="https://industrial.panasonic.com/cdbs/www-data/pdf/RDM0000/AOA0000C328.pdf" TargetMode="External"/><Relationship Id="rId3" Type="http://schemas.openxmlformats.org/officeDocument/2006/relationships/hyperlink" Target="http://www.yageo.com/documents/recent/PYu-RC_Group_51_RoHS_L_7.pdf" TargetMode="External"/><Relationship Id="rId7" Type="http://schemas.openxmlformats.org/officeDocument/2006/relationships/hyperlink" Target="http://www.jst-mfg.com/product/pdf/eng/eGH.pdf" TargetMode="External"/><Relationship Id="rId12" Type="http://schemas.openxmlformats.org/officeDocument/2006/relationships/hyperlink" Target="http://datasheets.avx.com/AutoMLCC.pdf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cdn.harwin.com/pdfs/M20-998.pdf" TargetMode="External"/><Relationship Id="rId16" Type="http://schemas.openxmlformats.org/officeDocument/2006/relationships/hyperlink" Target="https://media.digikey.com/pdf/Data%20Sheets/Phoenix%20Contact%20PDFs/1714955.pdf" TargetMode="External"/><Relationship Id="rId1" Type="http://schemas.openxmlformats.org/officeDocument/2006/relationships/hyperlink" Target="https://cdn.harwin.com/pdfs/M20-998.pdf" TargetMode="External"/><Relationship Id="rId6" Type="http://schemas.openxmlformats.org/officeDocument/2006/relationships/hyperlink" Target="http://www.samsungsem.com/kr/support/product-search/mlcc/CL21B106KOQNNNG.jsp" TargetMode="External"/><Relationship Id="rId11" Type="http://schemas.openxmlformats.org/officeDocument/2006/relationships/hyperlink" Target="http://www.sullinscorp.com/drawings/78_P(N)PxCxxxLFBN-RC,_10492-H.pdf" TargetMode="External"/><Relationship Id="rId5" Type="http://schemas.openxmlformats.org/officeDocument/2006/relationships/hyperlink" Target="http://www.yageo.com/documents/recent/PYu-RC_Group_51_RoHS_L_7.pdf" TargetMode="External"/><Relationship Id="rId15" Type="http://schemas.openxmlformats.org/officeDocument/2006/relationships/hyperlink" Target="https://www.seielect.com/Catalog/SEI-rncp.pdf" TargetMode="External"/><Relationship Id="rId10" Type="http://schemas.openxmlformats.org/officeDocument/2006/relationships/hyperlink" Target="https://cdn.harwin.com/pdfs/M20-999.pdf" TargetMode="External"/><Relationship Id="rId4" Type="http://schemas.openxmlformats.org/officeDocument/2006/relationships/hyperlink" Target="http://www.yageo.com/documents/recent/PYu-RC_Group_51_RoHS_L_7.pdf" TargetMode="External"/><Relationship Id="rId9" Type="http://schemas.openxmlformats.org/officeDocument/2006/relationships/hyperlink" Target="http://www.molex.com/pdm_docs/sd/039281023_sd.pdf" TargetMode="External"/><Relationship Id="rId14" Type="http://schemas.openxmlformats.org/officeDocument/2006/relationships/hyperlink" Target="https://www.vishay.com/docs/28548/vjw1bcbascomseri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zoomScale="70" zoomScaleNormal="70" workbookViewId="0">
      <selection activeCell="J33" sqref="J33"/>
    </sheetView>
  </sheetViews>
  <sheetFormatPr defaultRowHeight="14.4" x14ac:dyDescent="0.3"/>
  <cols>
    <col min="1" max="1" width="28" customWidth="1"/>
    <col min="2" max="2" width="63.6640625" customWidth="1"/>
    <col min="3" max="3" width="23.109375" customWidth="1"/>
    <col min="4" max="4" width="19.5546875" customWidth="1"/>
    <col min="8" max="8" width="12.33203125" customWidth="1"/>
    <col min="10" max="10" width="37" customWidth="1"/>
  </cols>
  <sheetData>
    <row r="1" spans="1:10" x14ac:dyDescent="0.3">
      <c r="A1" s="19" t="s">
        <v>7</v>
      </c>
      <c r="B1" s="19"/>
      <c r="C1" s="19"/>
      <c r="D1" s="19"/>
      <c r="E1" s="19"/>
      <c r="F1" s="19"/>
      <c r="G1" s="19"/>
      <c r="H1" s="19"/>
    </row>
    <row r="2" spans="1:10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140</v>
      </c>
      <c r="H2" s="1" t="s">
        <v>6</v>
      </c>
    </row>
    <row r="3" spans="1:10" x14ac:dyDescent="0.3">
      <c r="A3" s="1" t="s">
        <v>83</v>
      </c>
      <c r="B3" s="2" t="s">
        <v>8</v>
      </c>
      <c r="C3" s="2" t="s">
        <v>9</v>
      </c>
      <c r="D3" s="3" t="s">
        <v>10</v>
      </c>
      <c r="E3" s="1">
        <v>0.34799999999999998</v>
      </c>
      <c r="F3" s="1">
        <v>1</v>
      </c>
      <c r="G3" s="1"/>
      <c r="H3" s="1">
        <f>(F3)*E3</f>
        <v>0.34799999999999998</v>
      </c>
    </row>
    <row r="4" spans="1:10" x14ac:dyDescent="0.3">
      <c r="A4" s="1" t="s">
        <v>84</v>
      </c>
      <c r="B4" s="1" t="s">
        <v>11</v>
      </c>
      <c r="C4" s="2" t="s">
        <v>12</v>
      </c>
      <c r="D4" s="3" t="s">
        <v>10</v>
      </c>
      <c r="E4" s="1">
        <v>0.48</v>
      </c>
      <c r="F4" s="1">
        <v>1</v>
      </c>
      <c r="G4" s="1"/>
      <c r="H4" s="1">
        <f t="shared" ref="H4:H13" si="0">(F4)*E4</f>
        <v>0.48</v>
      </c>
    </row>
    <row r="5" spans="1:10" x14ac:dyDescent="0.3">
      <c r="A5" s="1" t="s">
        <v>85</v>
      </c>
      <c r="B5" s="1" t="s">
        <v>13</v>
      </c>
      <c r="C5" s="2" t="s">
        <v>14</v>
      </c>
      <c r="D5" s="3" t="s">
        <v>15</v>
      </c>
      <c r="E5" s="1">
        <v>4.7E-2</v>
      </c>
      <c r="F5" s="1">
        <v>2</v>
      </c>
      <c r="G5" s="1"/>
      <c r="H5" s="1">
        <f t="shared" si="0"/>
        <v>9.4E-2</v>
      </c>
    </row>
    <row r="6" spans="1:10" x14ac:dyDescent="0.3">
      <c r="A6" s="1" t="s">
        <v>86</v>
      </c>
      <c r="B6" s="1" t="s">
        <v>16</v>
      </c>
      <c r="C6" s="2" t="s">
        <v>17</v>
      </c>
      <c r="D6" s="3" t="s">
        <v>15</v>
      </c>
      <c r="E6" s="1">
        <v>3.1E-2</v>
      </c>
      <c r="F6" s="1">
        <v>2</v>
      </c>
      <c r="G6" s="1"/>
      <c r="H6" s="1">
        <f t="shared" si="0"/>
        <v>6.2E-2</v>
      </c>
    </row>
    <row r="7" spans="1:10" x14ac:dyDescent="0.3">
      <c r="A7" s="1" t="s">
        <v>87</v>
      </c>
      <c r="B7" s="1" t="s">
        <v>18</v>
      </c>
      <c r="C7" s="2" t="s">
        <v>19</v>
      </c>
      <c r="D7" s="3" t="s">
        <v>15</v>
      </c>
      <c r="E7" s="1">
        <v>3.4000000000000002E-2</v>
      </c>
      <c r="F7" s="1">
        <v>1</v>
      </c>
      <c r="G7" s="1"/>
      <c r="H7" s="1">
        <f t="shared" si="0"/>
        <v>3.4000000000000002E-2</v>
      </c>
    </row>
    <row r="8" spans="1:10" x14ac:dyDescent="0.3">
      <c r="A8" s="1" t="s">
        <v>88</v>
      </c>
      <c r="B8" s="1" t="s">
        <v>20</v>
      </c>
      <c r="C8" s="2" t="s">
        <v>21</v>
      </c>
      <c r="D8" s="3" t="s">
        <v>22</v>
      </c>
      <c r="E8" s="1">
        <v>0.39</v>
      </c>
      <c r="F8" s="1">
        <v>2</v>
      </c>
      <c r="G8" s="1"/>
      <c r="H8" s="1">
        <f t="shared" si="0"/>
        <v>0.78</v>
      </c>
    </row>
    <row r="9" spans="1:10" x14ac:dyDescent="0.3">
      <c r="A9" s="18" t="s">
        <v>90</v>
      </c>
      <c r="B9" s="18" t="s">
        <v>23</v>
      </c>
      <c r="C9" s="2" t="s">
        <v>24</v>
      </c>
      <c r="D9" s="3" t="s">
        <v>25</v>
      </c>
      <c r="E9" s="1">
        <v>0.68</v>
      </c>
      <c r="F9" s="1">
        <v>2</v>
      </c>
      <c r="G9" s="18">
        <v>4</v>
      </c>
      <c r="H9" s="1">
        <f t="shared" si="0"/>
        <v>1.36</v>
      </c>
    </row>
    <row r="10" spans="1:10" x14ac:dyDescent="0.3">
      <c r="A10" s="1" t="s">
        <v>89</v>
      </c>
      <c r="B10" s="1" t="s">
        <v>26</v>
      </c>
      <c r="C10" s="2" t="s">
        <v>27</v>
      </c>
      <c r="D10" s="3" t="s">
        <v>28</v>
      </c>
      <c r="E10" s="1">
        <v>2.0499999999999998</v>
      </c>
      <c r="F10" s="1">
        <v>1</v>
      </c>
      <c r="G10" s="1"/>
      <c r="H10" s="1">
        <f t="shared" si="0"/>
        <v>2.0499999999999998</v>
      </c>
      <c r="J10" s="15" t="s">
        <v>139</v>
      </c>
    </row>
    <row r="11" spans="1:10" x14ac:dyDescent="0.3">
      <c r="A11" s="1" t="s">
        <v>91</v>
      </c>
      <c r="B11" s="1" t="s">
        <v>29</v>
      </c>
      <c r="C11" s="11">
        <v>39281023</v>
      </c>
      <c r="D11" s="3" t="s">
        <v>30</v>
      </c>
      <c r="E11" s="1">
        <v>0.83</v>
      </c>
      <c r="F11" s="1">
        <v>1</v>
      </c>
      <c r="G11" s="1"/>
      <c r="H11" s="1">
        <f t="shared" si="0"/>
        <v>0.83</v>
      </c>
    </row>
    <row r="12" spans="1:10" x14ac:dyDescent="0.3">
      <c r="A12" s="1" t="s">
        <v>82</v>
      </c>
      <c r="B12" s="1" t="s">
        <v>31</v>
      </c>
      <c r="C12" s="2" t="s">
        <v>32</v>
      </c>
      <c r="D12" s="3" t="s">
        <v>33</v>
      </c>
      <c r="E12" s="1">
        <v>0.2</v>
      </c>
      <c r="F12" s="1">
        <v>1</v>
      </c>
      <c r="G12" s="1"/>
      <c r="H12" s="1">
        <f t="shared" si="0"/>
        <v>0.2</v>
      </c>
      <c r="J12" s="16" t="s">
        <v>138</v>
      </c>
    </row>
    <row r="13" spans="1:10" x14ac:dyDescent="0.3">
      <c r="A13" s="1" t="s">
        <v>92</v>
      </c>
      <c r="B13" s="1" t="s">
        <v>34</v>
      </c>
      <c r="C13" s="2" t="s">
        <v>35</v>
      </c>
      <c r="D13" s="3" t="s">
        <v>36</v>
      </c>
      <c r="E13" s="1">
        <v>1.28</v>
      </c>
      <c r="F13" s="1">
        <v>2</v>
      </c>
      <c r="G13" s="1"/>
      <c r="H13" s="1">
        <f t="shared" si="0"/>
        <v>2.56</v>
      </c>
    </row>
    <row r="15" spans="1:10" x14ac:dyDescent="0.3">
      <c r="A15" s="20" t="s">
        <v>37</v>
      </c>
      <c r="B15" s="21"/>
      <c r="C15" s="21"/>
      <c r="D15" s="21"/>
      <c r="E15" s="21"/>
      <c r="F15" s="21"/>
      <c r="G15" s="21"/>
      <c r="H15" s="22"/>
    </row>
    <row r="16" spans="1:10" x14ac:dyDescent="0.3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140</v>
      </c>
      <c r="H16" s="1" t="s">
        <v>6</v>
      </c>
    </row>
    <row r="17" spans="1:8" x14ac:dyDescent="0.3">
      <c r="A17" s="1" t="s">
        <v>71</v>
      </c>
      <c r="B17" s="1" t="s">
        <v>39</v>
      </c>
      <c r="C17" s="1" t="s">
        <v>38</v>
      </c>
      <c r="D17" s="1" t="s">
        <v>41</v>
      </c>
      <c r="E17" s="1">
        <v>5.39</v>
      </c>
      <c r="F17" s="1">
        <v>2</v>
      </c>
      <c r="G17" s="1"/>
      <c r="H17" s="1">
        <f>(F17)*E17</f>
        <v>10.78</v>
      </c>
    </row>
    <row r="18" spans="1:8" x14ac:dyDescent="0.3">
      <c r="A18" s="1" t="s">
        <v>72</v>
      </c>
      <c r="B18" s="1" t="s">
        <v>40</v>
      </c>
      <c r="C18" s="1" t="s">
        <v>42</v>
      </c>
      <c r="D18" s="1" t="s">
        <v>43</v>
      </c>
      <c r="E18" s="1">
        <v>2.5099999999999998</v>
      </c>
      <c r="F18" s="1">
        <v>4</v>
      </c>
      <c r="G18" s="1"/>
      <c r="H18" s="1">
        <f t="shared" ref="H18:H28" si="1">(F18)*E18</f>
        <v>10.039999999999999</v>
      </c>
    </row>
    <row r="19" spans="1:8" x14ac:dyDescent="0.3">
      <c r="A19" s="1" t="s">
        <v>73</v>
      </c>
      <c r="B19" s="1" t="s">
        <v>46</v>
      </c>
      <c r="C19" s="1" t="s">
        <v>45</v>
      </c>
      <c r="D19" s="1" t="s">
        <v>44</v>
      </c>
      <c r="E19" s="1">
        <v>4.63</v>
      </c>
      <c r="F19" s="1">
        <v>3</v>
      </c>
      <c r="G19" s="1"/>
      <c r="H19" s="1">
        <f t="shared" si="1"/>
        <v>13.89</v>
      </c>
    </row>
    <row r="20" spans="1:8" x14ac:dyDescent="0.3">
      <c r="A20" s="1" t="s">
        <v>74</v>
      </c>
      <c r="B20" s="1" t="s">
        <v>47</v>
      </c>
      <c r="C20" s="1" t="s">
        <v>48</v>
      </c>
      <c r="D20" s="1" t="s">
        <v>49</v>
      </c>
      <c r="E20" s="1">
        <v>1.0900000000000001</v>
      </c>
      <c r="F20" s="1">
        <v>3</v>
      </c>
      <c r="G20" s="1"/>
      <c r="H20" s="1">
        <f t="shared" si="1"/>
        <v>3.2700000000000005</v>
      </c>
    </row>
    <row r="21" spans="1:8" x14ac:dyDescent="0.3">
      <c r="A21" s="1" t="s">
        <v>75</v>
      </c>
      <c r="B21" s="1" t="s">
        <v>52</v>
      </c>
      <c r="C21" s="1" t="s">
        <v>51</v>
      </c>
      <c r="D21" s="1" t="s">
        <v>50</v>
      </c>
      <c r="E21" s="1">
        <v>0.32</v>
      </c>
      <c r="F21" s="1">
        <v>3</v>
      </c>
      <c r="G21" s="1"/>
      <c r="H21" s="1">
        <f t="shared" si="1"/>
        <v>0.96</v>
      </c>
    </row>
    <row r="22" spans="1:8" x14ac:dyDescent="0.3">
      <c r="A22" s="18" t="s">
        <v>76</v>
      </c>
      <c r="B22" s="18" t="s">
        <v>53</v>
      </c>
      <c r="C22" s="1" t="s">
        <v>54</v>
      </c>
      <c r="D22" s="1" t="s">
        <v>55</v>
      </c>
      <c r="E22" s="1">
        <v>0.14000000000000001</v>
      </c>
      <c r="F22" s="1">
        <v>2</v>
      </c>
      <c r="G22" s="18">
        <v>7</v>
      </c>
      <c r="H22" s="1">
        <f t="shared" si="1"/>
        <v>0.28000000000000003</v>
      </c>
    </row>
    <row r="23" spans="1:8" x14ac:dyDescent="0.3">
      <c r="A23" s="1" t="s">
        <v>77</v>
      </c>
      <c r="B23" s="1" t="s">
        <v>56</v>
      </c>
      <c r="C23" s="1" t="s">
        <v>57</v>
      </c>
      <c r="D23" s="1" t="s">
        <v>58</v>
      </c>
      <c r="E23" s="1">
        <v>0.15</v>
      </c>
      <c r="F23" s="1">
        <v>3</v>
      </c>
      <c r="G23" s="1"/>
      <c r="H23" s="1">
        <f t="shared" si="1"/>
        <v>0.44999999999999996</v>
      </c>
    </row>
    <row r="24" spans="1:8" x14ac:dyDescent="0.3">
      <c r="A24" s="18" t="s">
        <v>78</v>
      </c>
      <c r="B24" s="18" t="s">
        <v>59</v>
      </c>
      <c r="C24" s="1" t="s">
        <v>60</v>
      </c>
      <c r="D24" s="1" t="s">
        <v>58</v>
      </c>
      <c r="E24" s="1">
        <v>0.15</v>
      </c>
      <c r="F24" s="1">
        <v>3</v>
      </c>
      <c r="G24" s="18">
        <v>16</v>
      </c>
      <c r="H24" s="1">
        <f t="shared" si="1"/>
        <v>0.44999999999999996</v>
      </c>
    </row>
    <row r="25" spans="1:8" x14ac:dyDescent="0.3">
      <c r="A25" s="1" t="s">
        <v>79</v>
      </c>
      <c r="B25" s="1" t="s">
        <v>61</v>
      </c>
      <c r="C25" s="1" t="s">
        <v>62</v>
      </c>
      <c r="D25" s="1" t="s">
        <v>58</v>
      </c>
      <c r="E25" s="1">
        <v>0.15</v>
      </c>
      <c r="F25" s="1">
        <v>3</v>
      </c>
      <c r="G25" s="1"/>
      <c r="H25" s="1">
        <f t="shared" si="1"/>
        <v>0.44999999999999996</v>
      </c>
    </row>
    <row r="26" spans="1:8" x14ac:dyDescent="0.3">
      <c r="A26" s="1" t="s">
        <v>80</v>
      </c>
      <c r="B26" s="1" t="s">
        <v>63</v>
      </c>
      <c r="C26" s="1" t="s">
        <v>65</v>
      </c>
      <c r="D26" s="1" t="s">
        <v>66</v>
      </c>
      <c r="E26" s="1">
        <v>0.45</v>
      </c>
      <c r="F26" s="1">
        <v>2</v>
      </c>
      <c r="G26" s="1"/>
      <c r="H26" s="1">
        <f t="shared" si="1"/>
        <v>0.9</v>
      </c>
    </row>
    <row r="27" spans="1:8" x14ac:dyDescent="0.3">
      <c r="A27" s="1" t="s">
        <v>81</v>
      </c>
      <c r="B27" s="1" t="s">
        <v>64</v>
      </c>
      <c r="C27" s="1" t="s">
        <v>67</v>
      </c>
      <c r="D27" s="1" t="s">
        <v>66</v>
      </c>
      <c r="E27" s="1">
        <v>0.51</v>
      </c>
      <c r="F27" s="1">
        <v>1</v>
      </c>
      <c r="G27" s="1"/>
      <c r="H27" s="1">
        <f t="shared" si="1"/>
        <v>0.51</v>
      </c>
    </row>
    <row r="28" spans="1:8" x14ac:dyDescent="0.3">
      <c r="A28" s="1" t="s">
        <v>141</v>
      </c>
      <c r="B28" s="1" t="s">
        <v>69</v>
      </c>
      <c r="C28" s="10">
        <v>1714955</v>
      </c>
      <c r="D28" s="3" t="s">
        <v>70</v>
      </c>
      <c r="E28" s="9">
        <v>2.11</v>
      </c>
      <c r="F28" s="9">
        <v>9</v>
      </c>
      <c r="G28" s="9"/>
      <c r="H28" s="1">
        <f t="shared" si="1"/>
        <v>18.989999999999998</v>
      </c>
    </row>
    <row r="29" spans="1:8" x14ac:dyDescent="0.3">
      <c r="A29" s="12"/>
      <c r="B29" s="12"/>
      <c r="C29" s="13"/>
      <c r="D29" s="12"/>
      <c r="E29" s="8"/>
      <c r="F29" s="8"/>
      <c r="G29" s="8"/>
      <c r="H29" s="12"/>
    </row>
    <row r="30" spans="1:8" x14ac:dyDescent="0.3">
      <c r="A30" s="19" t="s">
        <v>135</v>
      </c>
      <c r="B30" s="19"/>
      <c r="C30" s="19"/>
      <c r="D30" s="19"/>
      <c r="E30" s="19"/>
      <c r="F30" s="19"/>
      <c r="G30" s="19"/>
      <c r="H30" s="19"/>
    </row>
    <row r="31" spans="1:8" x14ac:dyDescent="0.3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140</v>
      </c>
      <c r="H31" s="1" t="s">
        <v>6</v>
      </c>
    </row>
    <row r="32" spans="1:8" x14ac:dyDescent="0.3">
      <c r="A32" s="1" t="s">
        <v>124</v>
      </c>
      <c r="B32" s="1" t="s">
        <v>93</v>
      </c>
      <c r="C32" s="2" t="s">
        <v>94</v>
      </c>
      <c r="D32" s="3" t="s">
        <v>94</v>
      </c>
      <c r="E32" s="1">
        <v>9.23</v>
      </c>
      <c r="F32" s="1">
        <v>1</v>
      </c>
      <c r="G32" s="1"/>
      <c r="H32" s="1">
        <f>(F32)*E32</f>
        <v>9.23</v>
      </c>
    </row>
    <row r="33" spans="1:8" x14ac:dyDescent="0.3">
      <c r="A33" s="14" t="s">
        <v>125</v>
      </c>
      <c r="B33" s="14" t="s">
        <v>95</v>
      </c>
      <c r="C33" s="2" t="s">
        <v>96</v>
      </c>
      <c r="D33" s="3" t="s">
        <v>97</v>
      </c>
      <c r="E33" s="1">
        <v>3.68</v>
      </c>
      <c r="F33" s="1">
        <v>4</v>
      </c>
      <c r="G33" s="18">
        <v>3</v>
      </c>
      <c r="H33" s="1">
        <f t="shared" ref="H33:H42" si="2">(F33)*E33</f>
        <v>14.72</v>
      </c>
    </row>
    <row r="34" spans="1:8" x14ac:dyDescent="0.3">
      <c r="A34" s="1" t="s">
        <v>98</v>
      </c>
      <c r="B34" s="1" t="s">
        <v>99</v>
      </c>
      <c r="C34" s="2" t="s">
        <v>100</v>
      </c>
      <c r="D34" s="3" t="s">
        <v>101</v>
      </c>
      <c r="E34" s="1">
        <v>0.93</v>
      </c>
      <c r="F34" s="1">
        <v>2</v>
      </c>
      <c r="G34" s="1"/>
      <c r="H34" s="1">
        <f t="shared" si="2"/>
        <v>1.86</v>
      </c>
    </row>
    <row r="35" spans="1:8" x14ac:dyDescent="0.3">
      <c r="A35" s="1" t="s">
        <v>126</v>
      </c>
      <c r="B35" s="1" t="s">
        <v>102</v>
      </c>
      <c r="C35" s="2" t="s">
        <v>103</v>
      </c>
      <c r="D35" s="3" t="s">
        <v>104</v>
      </c>
      <c r="E35" s="1">
        <v>0.15</v>
      </c>
      <c r="F35" s="1">
        <v>2</v>
      </c>
      <c r="G35" s="1"/>
      <c r="H35" s="1">
        <f t="shared" si="2"/>
        <v>0.3</v>
      </c>
    </row>
    <row r="36" spans="1:8" x14ac:dyDescent="0.3">
      <c r="A36" s="1" t="s">
        <v>127</v>
      </c>
      <c r="B36" s="1" t="s">
        <v>105</v>
      </c>
      <c r="C36" s="2" t="s">
        <v>106</v>
      </c>
      <c r="D36" s="3" t="s">
        <v>107</v>
      </c>
      <c r="E36" s="1">
        <v>0.1</v>
      </c>
      <c r="F36" s="1">
        <v>2</v>
      </c>
      <c r="G36" s="1"/>
      <c r="H36" s="1">
        <f t="shared" si="2"/>
        <v>0.2</v>
      </c>
    </row>
    <row r="37" spans="1:8" x14ac:dyDescent="0.3">
      <c r="A37" s="1" t="s">
        <v>128</v>
      </c>
      <c r="B37" s="1" t="s">
        <v>108</v>
      </c>
      <c r="C37" s="2" t="s">
        <v>109</v>
      </c>
      <c r="D37" s="3" t="s">
        <v>107</v>
      </c>
      <c r="E37" s="1">
        <v>0.1</v>
      </c>
      <c r="F37" s="1">
        <v>2</v>
      </c>
      <c r="G37" s="1"/>
      <c r="H37" s="1">
        <f t="shared" si="2"/>
        <v>0.2</v>
      </c>
    </row>
    <row r="38" spans="1:8" x14ac:dyDescent="0.3">
      <c r="A38" s="1" t="s">
        <v>129</v>
      </c>
      <c r="B38" s="1" t="s">
        <v>110</v>
      </c>
      <c r="C38" s="2" t="s">
        <v>111</v>
      </c>
      <c r="D38" s="3" t="s">
        <v>112</v>
      </c>
      <c r="E38" s="1">
        <v>0.25</v>
      </c>
      <c r="F38" s="1">
        <v>1</v>
      </c>
      <c r="G38" s="1"/>
      <c r="H38" s="1">
        <f t="shared" si="2"/>
        <v>0.25</v>
      </c>
    </row>
    <row r="39" spans="1:8" x14ac:dyDescent="0.3">
      <c r="A39" s="1" t="s">
        <v>130</v>
      </c>
      <c r="B39" s="1" t="s">
        <v>113</v>
      </c>
      <c r="C39" s="2" t="s">
        <v>114</v>
      </c>
      <c r="D39" s="3" t="s">
        <v>107</v>
      </c>
      <c r="E39" s="1">
        <v>0.1</v>
      </c>
      <c r="F39" s="1">
        <v>2</v>
      </c>
      <c r="G39" s="1"/>
      <c r="H39" s="1">
        <f t="shared" si="2"/>
        <v>0.2</v>
      </c>
    </row>
    <row r="40" spans="1:8" x14ac:dyDescent="0.3">
      <c r="A40" s="1" t="s">
        <v>131</v>
      </c>
      <c r="B40" s="1" t="s">
        <v>115</v>
      </c>
      <c r="C40" s="1" t="s">
        <v>116</v>
      </c>
      <c r="D40" s="3" t="s">
        <v>117</v>
      </c>
      <c r="E40" s="1">
        <v>0.27</v>
      </c>
      <c r="F40" s="1">
        <v>5</v>
      </c>
      <c r="G40" s="1"/>
      <c r="H40" s="1">
        <f t="shared" si="2"/>
        <v>1.35</v>
      </c>
    </row>
    <row r="41" spans="1:8" x14ac:dyDescent="0.3">
      <c r="A41" s="1" t="s">
        <v>132</v>
      </c>
      <c r="B41" s="1" t="s">
        <v>118</v>
      </c>
      <c r="C41" s="1" t="s">
        <v>119</v>
      </c>
      <c r="D41" s="3" t="s">
        <v>120</v>
      </c>
      <c r="E41" s="1">
        <v>0.34</v>
      </c>
      <c r="F41" s="1">
        <v>1</v>
      </c>
      <c r="G41" s="1"/>
      <c r="H41" s="1">
        <f t="shared" si="2"/>
        <v>0.34</v>
      </c>
    </row>
    <row r="42" spans="1:8" x14ac:dyDescent="0.3">
      <c r="A42" s="9" t="s">
        <v>133</v>
      </c>
      <c r="B42" s="1" t="s">
        <v>121</v>
      </c>
      <c r="C42" s="2" t="s">
        <v>122</v>
      </c>
      <c r="D42" s="3" t="s">
        <v>123</v>
      </c>
      <c r="E42" s="1">
        <v>1.94</v>
      </c>
      <c r="F42" s="1">
        <v>0</v>
      </c>
      <c r="G42" s="1"/>
      <c r="H42" s="1">
        <f t="shared" si="2"/>
        <v>0</v>
      </c>
    </row>
    <row r="44" spans="1:8" x14ac:dyDescent="0.3">
      <c r="A44" s="23" t="s">
        <v>134</v>
      </c>
      <c r="B44" s="23"/>
      <c r="C44" s="23"/>
      <c r="D44" s="23"/>
      <c r="E44" s="23"/>
      <c r="F44" s="23"/>
      <c r="G44" s="23"/>
      <c r="H44" s="23"/>
    </row>
    <row r="45" spans="1:8" x14ac:dyDescent="0.3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140</v>
      </c>
      <c r="H45" s="1" t="s">
        <v>6</v>
      </c>
    </row>
    <row r="46" spans="1:8" x14ac:dyDescent="0.3">
      <c r="A46" s="1" t="s">
        <v>136</v>
      </c>
      <c r="B46" s="1" t="s">
        <v>61</v>
      </c>
      <c r="C46" s="6" t="s">
        <v>62</v>
      </c>
      <c r="D46" s="6" t="s">
        <v>58</v>
      </c>
      <c r="E46" s="5">
        <v>0.15</v>
      </c>
      <c r="F46" s="6">
        <v>3</v>
      </c>
      <c r="G46" s="17"/>
      <c r="H46" s="4">
        <f t="shared" ref="H46" si="3">PRODUCT(E46,F46)</f>
        <v>0.44999999999999996</v>
      </c>
    </row>
    <row r="47" spans="1:8" x14ac:dyDescent="0.3">
      <c r="A47" s="14" t="s">
        <v>137</v>
      </c>
      <c r="B47" s="14" t="s">
        <v>95</v>
      </c>
      <c r="C47" s="2" t="s">
        <v>96</v>
      </c>
      <c r="D47" s="3" t="s">
        <v>97</v>
      </c>
      <c r="E47" s="1">
        <v>3.68</v>
      </c>
      <c r="F47" s="1">
        <v>3</v>
      </c>
      <c r="G47" s="1"/>
      <c r="H47" s="1">
        <f t="shared" ref="H47" si="4">F47*E47</f>
        <v>11.040000000000001</v>
      </c>
    </row>
    <row r="49" spans="6:8" x14ac:dyDescent="0.3">
      <c r="F49" s="7" t="s">
        <v>68</v>
      </c>
      <c r="G49" s="7"/>
      <c r="H49" s="7">
        <f>SUM(H3:H13,H17:H28,H32:H42,H46:H47)</f>
        <v>109.90800000000002</v>
      </c>
    </row>
  </sheetData>
  <mergeCells count="4">
    <mergeCell ref="A1:H1"/>
    <mergeCell ref="A15:H15"/>
    <mergeCell ref="A44:H44"/>
    <mergeCell ref="A30:H30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40" r:id="rId12"/>
    <hyperlink ref="D38" r:id="rId13"/>
    <hyperlink ref="D41" r:id="rId14"/>
    <hyperlink ref="D39" r:id="rId15"/>
    <hyperlink ref="D28" r:id="rId16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Moira Blenkinsopp</cp:lastModifiedBy>
  <dcterms:created xsi:type="dcterms:W3CDTF">2017-12-03T06:56:40Z</dcterms:created>
  <dcterms:modified xsi:type="dcterms:W3CDTF">2019-05-26T18:43:12Z</dcterms:modified>
</cp:coreProperties>
</file>