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cuments\Course Books\SEM 5\CS360\lab3\"/>
    </mc:Choice>
  </mc:AlternateContent>
  <xr:revisionPtr revIDLastSave="0" documentId="8_{7446492A-5382-46D7-822B-7E1EE405C636}" xr6:coauthVersionLast="47" xr6:coauthVersionMax="47" xr10:uidLastSave="{00000000-0000-0000-0000-000000000000}"/>
  <bookViews>
    <workbookView xWindow="-120" yWindow="-120" windowWidth="29040" windowHeight="15840" activeTab="1" xr2:uid="{B9C27A4C-B7B3-42FC-A429-25F57601E7A5}"/>
  </bookViews>
  <sheets>
    <sheet name="part1" sheetId="1" r:id="rId1"/>
    <sheet name="par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2" l="1"/>
  <c r="B52" i="2"/>
  <c r="B51" i="2"/>
  <c r="B50" i="2"/>
  <c r="B49" i="2"/>
  <c r="B48" i="2"/>
  <c r="B47" i="2"/>
  <c r="B46" i="2"/>
  <c r="C40" i="1"/>
  <c r="H29" i="2"/>
  <c r="H30" i="2"/>
  <c r="H31" i="2"/>
  <c r="H32" i="2"/>
  <c r="H33" i="2"/>
  <c r="H34" i="2"/>
  <c r="H35" i="2"/>
  <c r="G30" i="1"/>
  <c r="G31" i="1"/>
  <c r="G32" i="1"/>
  <c r="G33" i="1"/>
  <c r="G34" i="1"/>
  <c r="G35" i="1"/>
  <c r="G29" i="1"/>
  <c r="G29" i="2"/>
  <c r="G30" i="2"/>
  <c r="G31" i="2"/>
  <c r="G32" i="2"/>
  <c r="G33" i="2"/>
  <c r="G34" i="2"/>
  <c r="G35" i="2"/>
  <c r="F35" i="1"/>
  <c r="F34" i="1"/>
  <c r="F30" i="1"/>
  <c r="F31" i="1"/>
  <c r="F32" i="1"/>
  <c r="F33" i="1"/>
  <c r="F29" i="1"/>
</calcChain>
</file>

<file path=xl/sharedStrings.xml><?xml version="1.0" encoding="utf-8"?>
<sst xmlns="http://schemas.openxmlformats.org/spreadsheetml/2006/main" count="255" uniqueCount="89">
  <si>
    <t>Q1:Q3</t>
  </si>
  <si>
    <t>Application Id</t>
  </si>
  <si>
    <t>Application Name</t>
  </si>
  <si>
    <t>Source Id</t>
  </si>
  <si>
    <t>Destination Id</t>
  </si>
  <si>
    <t>Packet generated</t>
  </si>
  <si>
    <t>Packet received</t>
  </si>
  <si>
    <t>Payload generated (bytes)</t>
  </si>
  <si>
    <t>Payload received (bytes)</t>
  </si>
  <si>
    <t>Throughput (Mbps)</t>
  </si>
  <si>
    <t>Delay(microsec)</t>
  </si>
  <si>
    <t>Jitter(microsec)</t>
  </si>
  <si>
    <t>App1_FTP</t>
  </si>
  <si>
    <t>App2_HTTP</t>
  </si>
  <si>
    <t>Q4</t>
  </si>
  <si>
    <t>Link_id</t>
  </si>
  <si>
    <t>Packet_transmitted</t>
  </si>
  <si>
    <t>Packet_errored</t>
  </si>
  <si>
    <t>Bytes_transmitted(bytes)</t>
  </si>
  <si>
    <t>Payload_transmitted(bytes)</t>
  </si>
  <si>
    <t>Overhead_transmitted(bytes)</t>
  </si>
  <si>
    <t xml:space="preserve"> </t>
  </si>
  <si>
    <t>Data</t>
  </si>
  <si>
    <t>All</t>
  </si>
  <si>
    <t>Packets Received</t>
  </si>
  <si>
    <t>Q5</t>
  </si>
  <si>
    <t>Overhead (%)</t>
  </si>
  <si>
    <t>Overhead(%)</t>
  </si>
  <si>
    <t>Q6</t>
  </si>
  <si>
    <t>File_Size(Bytes)</t>
  </si>
  <si>
    <t>Throughput(Bps)</t>
  </si>
  <si>
    <t>Graph</t>
  </si>
  <si>
    <t>FTP</t>
  </si>
  <si>
    <t>HTTP</t>
  </si>
  <si>
    <t>TCP</t>
  </si>
  <si>
    <t>UDP</t>
  </si>
  <si>
    <t>IPv4</t>
  </si>
  <si>
    <t>Physical</t>
  </si>
  <si>
    <t>Transport</t>
  </si>
  <si>
    <t>App layer</t>
  </si>
  <si>
    <t>Apps</t>
  </si>
  <si>
    <t>AF1D00000101</t>
  </si>
  <si>
    <t>11.1.1.2</t>
  </si>
  <si>
    <t>Ethernet</t>
  </si>
  <si>
    <t>ipv4</t>
  </si>
  <si>
    <t>AF1D00000201</t>
  </si>
  <si>
    <t>11.5.1.2</t>
  </si>
  <si>
    <t>AF1D00000701</t>
  </si>
  <si>
    <t>11.6.1.2</t>
  </si>
  <si>
    <t>Router3 (WAN)</t>
  </si>
  <si>
    <t>AF1D00000302</t>
  </si>
  <si>
    <t>11.2.1.1</t>
  </si>
  <si>
    <t>point-to-point</t>
  </si>
  <si>
    <t>Router3(Ethernet)</t>
  </si>
  <si>
    <t>AF1D00000301</t>
  </si>
  <si>
    <t>11.1.1.1</t>
  </si>
  <si>
    <t>Router4(WAN1)</t>
  </si>
  <si>
    <t>AF1D00000401</t>
  </si>
  <si>
    <t>11.2.1.2</t>
  </si>
  <si>
    <t>Router4(WAN2)</t>
  </si>
  <si>
    <t>AFD100000402</t>
  </si>
  <si>
    <t>11.3.1.1</t>
  </si>
  <si>
    <t>Router5(WAN1)</t>
  </si>
  <si>
    <t>AFD100000501</t>
  </si>
  <si>
    <t>11.3.1.2</t>
  </si>
  <si>
    <t>Point-to-point</t>
  </si>
  <si>
    <t>Ipv4</t>
  </si>
  <si>
    <t>Router5(WAN2)</t>
  </si>
  <si>
    <t>AFD100000502</t>
  </si>
  <si>
    <t>11.4.1.1</t>
  </si>
  <si>
    <t>Router6(Wan)</t>
  </si>
  <si>
    <t>AFD100000601</t>
  </si>
  <si>
    <t>11.4.1.2</t>
  </si>
  <si>
    <t>Router6(Ethernet1)</t>
  </si>
  <si>
    <t>AFD100000602</t>
  </si>
  <si>
    <t>11.5.1.1</t>
  </si>
  <si>
    <t>Router6(Ethernet2)</t>
  </si>
  <si>
    <t>AFD100000603</t>
  </si>
  <si>
    <t>11.6.1.1</t>
  </si>
  <si>
    <t>Wired_Node_1</t>
  </si>
  <si>
    <t>Wired_Node_2</t>
  </si>
  <si>
    <t>Wired_Node_7</t>
  </si>
  <si>
    <t>Network Layer (3)</t>
  </si>
  <si>
    <t>Physical(1)</t>
  </si>
  <si>
    <t>Protocol</t>
  </si>
  <si>
    <t>Datalink Layer (MAC)</t>
  </si>
  <si>
    <t>Inter-arrival Time</t>
  </si>
  <si>
    <t>APP_1</t>
  </si>
  <si>
    <t>APP_2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</si>
</sst>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Link6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part1!$A$44:$A$51</c:f>
              <c:numCache>
                <c:formatCode>General</c:formatCode>
                <c:ptCount val="8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</c:numCache>
            </c:numRef>
          </c:xVal>
          <c:yVal>
            <c:numRef>
              <c:f>part1!$B$44:$B$51</c:f>
              <c:numCache>
                <c:formatCode>General</c:formatCode>
                <c:ptCount val="8"/>
                <c:pt idx="0">
                  <c:v>3526.8735999999999</c:v>
                </c:pt>
                <c:pt idx="1">
                  <c:v>7121.0880000000006</c:v>
                </c:pt>
                <c:pt idx="2">
                  <c:v>10843.379199999999</c:v>
                </c:pt>
                <c:pt idx="3">
                  <c:v>14430.4856</c:v>
                </c:pt>
                <c:pt idx="4">
                  <c:v>18797.5488</c:v>
                </c:pt>
                <c:pt idx="5">
                  <c:v>20066.988799999999</c:v>
                </c:pt>
                <c:pt idx="6">
                  <c:v>20171.0108</c:v>
                </c:pt>
                <c:pt idx="7">
                  <c:v>20152.627199999999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89-4463-AF8B-392E0C8E9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771904"/>
        <c:axId val="678772320"/>
      </c:scatterChart>
      <c:valAx>
        <c:axId val="67877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>
                    <a:effectLst/>
                  </a:rPr>
                  <a:t>File_Size(Bytes)</a:t>
                </a:r>
                <a:r>
                  <a:rPr lang="en-IN" sz="1000" b="0" i="0" u="none" strike="noStrike" baseline="0"/>
                  <a:t>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772320"/>
        <c:crosses val="autoZero"/>
        <c:crossBetween val="midCat"/>
      </c:valAx>
      <c:valAx>
        <c:axId val="67877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>
                    <a:effectLst/>
                  </a:rPr>
                  <a:t>Throughput(Bps)</a:t>
                </a:r>
                <a:r>
                  <a:rPr lang="en-IN" sz="1000" b="0" i="0" u="none" strike="noStrike" baseline="0"/>
                  <a:t>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77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Link6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part2!$B$45</c:f>
              <c:strCache>
                <c:ptCount val="1"/>
                <c:pt idx="0">
                  <c:v>Throughput(Bps)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part2!$A$46:$A$53</c:f>
              <c:numCache>
                <c:formatCode>General</c:formatCode>
                <c:ptCount val="8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</c:numCache>
            </c:numRef>
          </c:xVal>
          <c:yVal>
            <c:numRef>
              <c:f>part2!$B$46:$B$53</c:f>
              <c:numCache>
                <c:formatCode>General</c:formatCode>
                <c:ptCount val="8"/>
                <c:pt idx="0">
                  <c:v>10957.8</c:v>
                </c:pt>
                <c:pt idx="1">
                  <c:v>22427.200000000001</c:v>
                </c:pt>
                <c:pt idx="2">
                  <c:v>33530.36</c:v>
                </c:pt>
                <c:pt idx="3">
                  <c:v>44268.76</c:v>
                </c:pt>
                <c:pt idx="4">
                  <c:v>56388.160000000003</c:v>
                </c:pt>
                <c:pt idx="5">
                  <c:v>66809.48</c:v>
                </c:pt>
                <c:pt idx="6">
                  <c:v>78037.36</c:v>
                </c:pt>
                <c:pt idx="7">
                  <c:v>86701.16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F8-4625-BF21-795985E50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65680"/>
        <c:axId val="143566096"/>
      </c:scatterChart>
      <c:valAx>
        <c:axId val="14356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>
                    <a:effectLst/>
                  </a:rPr>
                  <a:t>File_Size(Bytes)</a:t>
                </a:r>
                <a:r>
                  <a:rPr lang="en-IN" sz="1000" b="0" i="0" u="none" strike="noStrike" baseline="0"/>
                  <a:t> 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50328346456692918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66096"/>
        <c:crosses val="autoZero"/>
        <c:crossBetween val="midCat"/>
      </c:valAx>
      <c:valAx>
        <c:axId val="1435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>
                    <a:effectLst/>
                  </a:rPr>
                  <a:t>Throughput(Bps)</a:t>
                </a:r>
                <a:r>
                  <a:rPr lang="en-IN" sz="1000" b="0" i="0" u="none" strike="noStrike" baseline="0"/>
                  <a:t>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6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19484</xdr:colOff>
      <xdr:row>42</xdr:row>
      <xdr:rowOff>187036</xdr:rowOff>
    </xdr:from>
    <xdr:to>
      <xdr:col>4</xdr:col>
      <xdr:colOff>1770782</xdr:colOff>
      <xdr:row>57</xdr:row>
      <xdr:rowOff>72736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BF8479-BAE1-46F9-8307-815A5DD83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20410</xdr:colOff>
      <xdr:row>42</xdr:row>
      <xdr:rowOff>43543</xdr:rowOff>
    </xdr:from>
    <xdr:to>
      <xdr:col>4</xdr:col>
      <xdr:colOff>1517196</xdr:colOff>
      <xdr:row>56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DA582-E405-4710-9F69-C57E3B3CE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2978-FB7A-45EB-A45E-79B47F40711C}">
  <dimension ref="A1:J51"/>
  <sheetViews>
    <sheetView zoomScale="70" zoomScaleNormal="70" workbookViewId="0">
      <selection activeCell="G44" sqref="G44"/>
    </sheetView>
  </sheetViews>
  <sheetFormatPr defaultRowHeight="15" x14ac:dyDescent="0.25"/>
  <cols>
    <col min="1" max="1" width="25" bestFit="1" customWidth="1"/>
    <col min="2" max="2" width="29.28515625" bestFit="1" customWidth="1"/>
    <col min="3" max="3" width="21" bestFit="1" customWidth="1"/>
    <col min="4" max="4" width="25" bestFit="1" customWidth="1"/>
    <col min="5" max="5" width="29.28515625" bestFit="1" customWidth="1"/>
    <col min="6" max="6" width="18.7109375" bestFit="1" customWidth="1"/>
    <col min="7" max="7" width="26.7109375" bestFit="1" customWidth="1"/>
    <col min="8" max="8" width="24.85546875" bestFit="1" customWidth="1"/>
    <col min="9" max="9" width="19.28515625" bestFit="1" customWidth="1"/>
    <col min="10" max="10" width="16.7109375" bestFit="1" customWidth="1"/>
    <col min="11" max="11" width="18.42578125" customWidth="1"/>
  </cols>
  <sheetData>
    <row r="1" spans="1:9" s="7" customFormat="1" x14ac:dyDescent="0.25">
      <c r="A1" s="7" t="s">
        <v>40</v>
      </c>
      <c r="B1" s="7" t="s">
        <v>39</v>
      </c>
      <c r="C1" s="7" t="s">
        <v>38</v>
      </c>
      <c r="D1" s="7" t="s">
        <v>37</v>
      </c>
      <c r="E1" s="7" t="s">
        <v>86</v>
      </c>
    </row>
    <row r="2" spans="1:9" s="7" customFormat="1" x14ac:dyDescent="0.25">
      <c r="A2" s="7" t="s">
        <v>12</v>
      </c>
      <c r="B2" s="7" t="s">
        <v>32</v>
      </c>
      <c r="C2" s="7" t="s">
        <v>34</v>
      </c>
      <c r="D2" s="7" t="s">
        <v>36</v>
      </c>
    </row>
    <row r="3" spans="1:9" s="7" customFormat="1" x14ac:dyDescent="0.25">
      <c r="A3" s="7" t="s">
        <v>13</v>
      </c>
      <c r="B3" s="7" t="s">
        <v>33</v>
      </c>
      <c r="C3" s="7" t="s">
        <v>35</v>
      </c>
      <c r="D3" s="7" t="s">
        <v>36</v>
      </c>
    </row>
    <row r="4" spans="1:9" s="7" customFormat="1" x14ac:dyDescent="0.25"/>
    <row r="5" spans="1:9" s="7" customFormat="1" x14ac:dyDescent="0.25">
      <c r="A5" s="8"/>
      <c r="B5" s="8" t="s">
        <v>82</v>
      </c>
      <c r="C5" s="8" t="s">
        <v>85</v>
      </c>
      <c r="D5" s="8"/>
      <c r="E5" s="8" t="s">
        <v>83</v>
      </c>
      <c r="F5" s="8" t="s">
        <v>84</v>
      </c>
      <c r="G5" s="8" t="s">
        <v>21</v>
      </c>
      <c r="I5" s="8"/>
    </row>
    <row r="6" spans="1:9" s="7" customFormat="1" x14ac:dyDescent="0.25">
      <c r="A6" s="8" t="s">
        <v>79</v>
      </c>
      <c r="B6" s="8" t="s">
        <v>42</v>
      </c>
      <c r="C6" s="8" t="s">
        <v>41</v>
      </c>
      <c r="D6" s="8" t="s">
        <v>43</v>
      </c>
      <c r="E6" s="8" t="s">
        <v>43</v>
      </c>
      <c r="F6" s="8" t="s">
        <v>44</v>
      </c>
    </row>
    <row r="7" spans="1:9" s="7" customFormat="1" x14ac:dyDescent="0.25">
      <c r="A7" s="8" t="s">
        <v>80</v>
      </c>
      <c r="B7" s="8" t="s">
        <v>46</v>
      </c>
      <c r="C7" s="8" t="s">
        <v>45</v>
      </c>
      <c r="D7" s="8" t="s">
        <v>43</v>
      </c>
      <c r="E7" s="8" t="s">
        <v>43</v>
      </c>
      <c r="F7" s="8" t="s">
        <v>44</v>
      </c>
    </row>
    <row r="8" spans="1:9" x14ac:dyDescent="0.25">
      <c r="A8" s="8" t="s">
        <v>81</v>
      </c>
      <c r="B8" s="8" t="s">
        <v>48</v>
      </c>
      <c r="C8" s="8" t="s">
        <v>47</v>
      </c>
      <c r="D8" s="8" t="s">
        <v>43</v>
      </c>
      <c r="E8" s="8" t="s">
        <v>43</v>
      </c>
      <c r="F8" s="8" t="s">
        <v>44</v>
      </c>
    </row>
    <row r="9" spans="1:9" ht="18.75" customHeight="1" x14ac:dyDescent="0.25">
      <c r="A9" s="8" t="s">
        <v>49</v>
      </c>
      <c r="B9" s="8" t="s">
        <v>51</v>
      </c>
      <c r="C9" s="8" t="s">
        <v>50</v>
      </c>
      <c r="D9" s="8" t="s">
        <v>52</v>
      </c>
      <c r="E9" s="8" t="s">
        <v>52</v>
      </c>
      <c r="F9" s="8" t="s">
        <v>44</v>
      </c>
    </row>
    <row r="10" spans="1:9" x14ac:dyDescent="0.25">
      <c r="A10" s="8" t="s">
        <v>53</v>
      </c>
      <c r="B10" s="8" t="s">
        <v>55</v>
      </c>
      <c r="C10" s="8" t="s">
        <v>54</v>
      </c>
      <c r="D10" s="8" t="s">
        <v>43</v>
      </c>
      <c r="E10" s="8" t="s">
        <v>43</v>
      </c>
      <c r="F10" s="8" t="s">
        <v>44</v>
      </c>
    </row>
    <row r="11" spans="1:9" x14ac:dyDescent="0.25">
      <c r="A11" s="8" t="s">
        <v>56</v>
      </c>
      <c r="B11" s="8" t="s">
        <v>58</v>
      </c>
      <c r="C11" s="8" t="s">
        <v>57</v>
      </c>
      <c r="D11" s="8" t="s">
        <v>52</v>
      </c>
      <c r="E11" s="8" t="s">
        <v>52</v>
      </c>
      <c r="F11" s="8" t="s">
        <v>44</v>
      </c>
    </row>
    <row r="12" spans="1:9" x14ac:dyDescent="0.25">
      <c r="A12" s="8" t="s">
        <v>59</v>
      </c>
      <c r="B12" s="8" t="s">
        <v>61</v>
      </c>
      <c r="C12" s="8" t="s">
        <v>60</v>
      </c>
      <c r="D12" s="8" t="s">
        <v>52</v>
      </c>
      <c r="E12" s="8" t="s">
        <v>52</v>
      </c>
      <c r="F12" s="8" t="s">
        <v>44</v>
      </c>
    </row>
    <row r="13" spans="1:9" x14ac:dyDescent="0.25">
      <c r="A13" s="8" t="s">
        <v>62</v>
      </c>
      <c r="B13" s="8" t="s">
        <v>64</v>
      </c>
      <c r="C13" s="8" t="s">
        <v>63</v>
      </c>
      <c r="D13" s="8" t="s">
        <v>65</v>
      </c>
      <c r="E13" s="8" t="s">
        <v>52</v>
      </c>
      <c r="F13" s="8" t="s">
        <v>66</v>
      </c>
    </row>
    <row r="14" spans="1:9" x14ac:dyDescent="0.25">
      <c r="A14" s="8" t="s">
        <v>67</v>
      </c>
      <c r="B14" s="8" t="s">
        <v>69</v>
      </c>
      <c r="C14" s="8" t="s">
        <v>68</v>
      </c>
      <c r="D14" s="8" t="s">
        <v>65</v>
      </c>
      <c r="E14" s="8" t="s">
        <v>52</v>
      </c>
      <c r="F14" s="8" t="s">
        <v>66</v>
      </c>
    </row>
    <row r="15" spans="1:9" x14ac:dyDescent="0.25">
      <c r="A15" s="8" t="s">
        <v>70</v>
      </c>
      <c r="B15" s="8" t="s">
        <v>72</v>
      </c>
      <c r="C15" s="8" t="s">
        <v>71</v>
      </c>
      <c r="D15" s="8" t="s">
        <v>65</v>
      </c>
      <c r="E15" s="8" t="s">
        <v>52</v>
      </c>
      <c r="F15" s="8" t="s">
        <v>66</v>
      </c>
    </row>
    <row r="16" spans="1:9" x14ac:dyDescent="0.25">
      <c r="A16" s="8" t="s">
        <v>73</v>
      </c>
      <c r="B16" s="8" t="s">
        <v>75</v>
      </c>
      <c r="C16" s="8" t="s">
        <v>74</v>
      </c>
      <c r="D16" s="8" t="s">
        <v>43</v>
      </c>
      <c r="E16" s="8" t="s">
        <v>43</v>
      </c>
      <c r="F16" s="8" t="s">
        <v>66</v>
      </c>
    </row>
    <row r="17" spans="1:10" x14ac:dyDescent="0.25">
      <c r="A17" s="8" t="s">
        <v>76</v>
      </c>
      <c r="B17" s="8" t="s">
        <v>78</v>
      </c>
      <c r="C17" s="8" t="s">
        <v>77</v>
      </c>
      <c r="D17" s="8" t="s">
        <v>43</v>
      </c>
      <c r="E17" s="8" t="s">
        <v>43</v>
      </c>
      <c r="F17" s="8" t="s">
        <v>66</v>
      </c>
    </row>
    <row r="20" spans="1:10" x14ac:dyDescent="0.25">
      <c r="A20" s="1" t="s">
        <v>0</v>
      </c>
    </row>
    <row r="21" spans="1:10" x14ac:dyDescent="0.25">
      <c r="A21" s="3" t="s">
        <v>1</v>
      </c>
      <c r="B21" s="3" t="s">
        <v>2</v>
      </c>
      <c r="C21" s="3" t="s">
        <v>3</v>
      </c>
      <c r="D21" s="3" t="s">
        <v>4</v>
      </c>
      <c r="E21" s="5" t="s">
        <v>5</v>
      </c>
      <c r="F21" s="5" t="s">
        <v>6</v>
      </c>
      <c r="G21" s="3" t="s">
        <v>7</v>
      </c>
      <c r="H21" s="3" t="s">
        <v>8</v>
      </c>
      <c r="I21" s="5" t="s">
        <v>9</v>
      </c>
      <c r="J21" s="5" t="s">
        <v>10</v>
      </c>
    </row>
    <row r="22" spans="1:10" x14ac:dyDescent="0.25">
      <c r="A22">
        <v>1</v>
      </c>
      <c r="B22" t="s">
        <v>12</v>
      </c>
      <c r="C22">
        <v>1</v>
      </c>
      <c r="D22">
        <v>7</v>
      </c>
      <c r="E22" s="5">
        <v>690</v>
      </c>
      <c r="F22" s="5">
        <v>690</v>
      </c>
      <c r="G22">
        <v>1000000</v>
      </c>
      <c r="H22">
        <v>1000000</v>
      </c>
      <c r="I22" s="5">
        <v>0.17410100000000001</v>
      </c>
      <c r="J22" s="5">
        <v>615053.89491499995</v>
      </c>
    </row>
    <row r="23" spans="1:10" x14ac:dyDescent="0.25">
      <c r="A23">
        <v>2</v>
      </c>
      <c r="B23" t="s">
        <v>13</v>
      </c>
      <c r="C23">
        <v>1</v>
      </c>
      <c r="D23">
        <v>2</v>
      </c>
      <c r="E23" s="5">
        <v>47</v>
      </c>
      <c r="F23" s="5">
        <v>47</v>
      </c>
      <c r="G23">
        <v>35250</v>
      </c>
      <c r="H23">
        <v>35250</v>
      </c>
      <c r="I23" s="5">
        <v>5.7530000000000003E-3</v>
      </c>
      <c r="J23" s="5">
        <v>42850.965957</v>
      </c>
    </row>
    <row r="24" spans="1:10" x14ac:dyDescent="0.25">
      <c r="A24">
        <v>2</v>
      </c>
      <c r="B24" t="s">
        <v>13</v>
      </c>
      <c r="C24">
        <v>2</v>
      </c>
      <c r="D24">
        <v>1</v>
      </c>
      <c r="E24" s="5">
        <v>658</v>
      </c>
      <c r="F24" s="5">
        <v>654</v>
      </c>
      <c r="G24">
        <v>940000</v>
      </c>
      <c r="H24">
        <v>934800</v>
      </c>
      <c r="I24" s="5">
        <v>0.15198700000000001</v>
      </c>
      <c r="J24" s="5">
        <v>115610.30446499999</v>
      </c>
    </row>
    <row r="26" spans="1:10" x14ac:dyDescent="0.25">
      <c r="A26" s="2" t="s">
        <v>14</v>
      </c>
    </row>
    <row r="27" spans="1:10" x14ac:dyDescent="0.25">
      <c r="A27" t="s">
        <v>15</v>
      </c>
      <c r="B27" t="s">
        <v>16</v>
      </c>
      <c r="C27" t="s">
        <v>17</v>
      </c>
      <c r="D27" t="s">
        <v>18</v>
      </c>
      <c r="E27" t="s">
        <v>20</v>
      </c>
      <c r="F27" s="5" t="s">
        <v>24</v>
      </c>
      <c r="G27" t="s">
        <v>27</v>
      </c>
    </row>
    <row r="28" spans="1:10" x14ac:dyDescent="0.25">
      <c r="A28" t="s">
        <v>21</v>
      </c>
      <c r="B28" t="s">
        <v>22</v>
      </c>
      <c r="C28" t="s">
        <v>22</v>
      </c>
      <c r="D28" t="s">
        <v>21</v>
      </c>
      <c r="E28" t="s">
        <v>21</v>
      </c>
      <c r="F28" s="5"/>
    </row>
    <row r="29" spans="1:10" x14ac:dyDescent="0.25">
      <c r="A29">
        <v>1</v>
      </c>
      <c r="B29">
        <v>1401</v>
      </c>
      <c r="C29">
        <v>2</v>
      </c>
      <c r="D29">
        <v>2117826</v>
      </c>
      <c r="E29">
        <v>136096</v>
      </c>
      <c r="F29" s="5">
        <f>B29-C29</f>
        <v>1399</v>
      </c>
      <c r="G29">
        <f>E29/D29*100</f>
        <v>6.4262125405958752</v>
      </c>
    </row>
    <row r="30" spans="1:10" x14ac:dyDescent="0.25">
      <c r="A30">
        <v>2</v>
      </c>
      <c r="B30">
        <v>1401</v>
      </c>
      <c r="C30">
        <v>2</v>
      </c>
      <c r="D30">
        <v>2064082</v>
      </c>
      <c r="E30">
        <v>83052</v>
      </c>
      <c r="F30" s="5">
        <f>B30-C30</f>
        <v>1399</v>
      </c>
      <c r="G30" s="8">
        <f t="shared" ref="G30:G35" si="0">E30/D30*100</f>
        <v>4.0236773539035759</v>
      </c>
    </row>
    <row r="31" spans="1:10" x14ac:dyDescent="0.25">
      <c r="A31">
        <v>3</v>
      </c>
      <c r="B31">
        <v>1400</v>
      </c>
      <c r="C31">
        <v>2</v>
      </c>
      <c r="D31">
        <v>2062786</v>
      </c>
      <c r="E31">
        <v>83196</v>
      </c>
      <c r="F31" s="5">
        <f>B31-C31</f>
        <v>1398</v>
      </c>
      <c r="G31" s="8">
        <f t="shared" si="0"/>
        <v>4.0331861860609868</v>
      </c>
    </row>
    <row r="32" spans="1:10" x14ac:dyDescent="0.25">
      <c r="A32">
        <v>4</v>
      </c>
      <c r="B32">
        <v>1400</v>
      </c>
      <c r="C32">
        <v>3</v>
      </c>
      <c r="D32">
        <v>2062722</v>
      </c>
      <c r="E32">
        <v>84592</v>
      </c>
      <c r="F32" s="5">
        <f>B32-C32</f>
        <v>1397</v>
      </c>
      <c r="G32" s="8">
        <f t="shared" si="0"/>
        <v>4.1009888874991391</v>
      </c>
    </row>
    <row r="33" spans="1:7" x14ac:dyDescent="0.25">
      <c r="A33">
        <v>5</v>
      </c>
      <c r="B33">
        <v>705</v>
      </c>
      <c r="C33">
        <v>0</v>
      </c>
      <c r="D33">
        <v>1013320</v>
      </c>
      <c r="E33">
        <v>38070</v>
      </c>
      <c r="F33" s="5">
        <f>B33-C33</f>
        <v>705</v>
      </c>
      <c r="G33" s="8">
        <f t="shared" si="0"/>
        <v>3.7569573283859001</v>
      </c>
    </row>
    <row r="34" spans="1:7" x14ac:dyDescent="0.25">
      <c r="A34">
        <v>6</v>
      </c>
      <c r="B34">
        <v>694</v>
      </c>
      <c r="C34">
        <v>0</v>
      </c>
      <c r="D34">
        <v>1102148</v>
      </c>
      <c r="E34">
        <v>96308</v>
      </c>
      <c r="F34" s="5">
        <f>B34-C34</f>
        <v>694</v>
      </c>
      <c r="G34" s="8">
        <f t="shared" si="0"/>
        <v>8.7382093874869788</v>
      </c>
    </row>
    <row r="35" spans="1:7" x14ac:dyDescent="0.25">
      <c r="A35" t="s">
        <v>23</v>
      </c>
      <c r="B35">
        <v>7001</v>
      </c>
      <c r="C35">
        <v>9</v>
      </c>
      <c r="D35">
        <v>10422884</v>
      </c>
      <c r="E35">
        <v>521314</v>
      </c>
      <c r="F35" s="5">
        <f>B35-C35</f>
        <v>6992</v>
      </c>
      <c r="G35" s="8">
        <f t="shared" si="0"/>
        <v>5.0016291076442947</v>
      </c>
    </row>
    <row r="38" spans="1:7" x14ac:dyDescent="0.25">
      <c r="A38" s="4" t="s">
        <v>25</v>
      </c>
    </row>
    <row r="39" spans="1:7" x14ac:dyDescent="0.25">
      <c r="A39" t="s">
        <v>18</v>
      </c>
      <c r="B39" t="s">
        <v>20</v>
      </c>
      <c r="C39" t="s">
        <v>26</v>
      </c>
    </row>
    <row r="40" spans="1:7" x14ac:dyDescent="0.25">
      <c r="A40">
        <v>10422884</v>
      </c>
      <c r="B40">
        <v>521314</v>
      </c>
      <c r="C40" s="5">
        <f>B40/A40*100</f>
        <v>5.0016291076442947</v>
      </c>
    </row>
    <row r="42" spans="1:7" x14ac:dyDescent="0.25">
      <c r="A42" s="4" t="s">
        <v>28</v>
      </c>
    </row>
    <row r="43" spans="1:7" x14ac:dyDescent="0.25">
      <c r="A43" t="s">
        <v>29</v>
      </c>
      <c r="B43" t="s">
        <v>30</v>
      </c>
      <c r="C43" s="5" t="s">
        <v>31</v>
      </c>
    </row>
    <row r="44" spans="1:7" x14ac:dyDescent="0.25">
      <c r="A44">
        <v>100000</v>
      </c>
      <c r="B44" s="6">
        <v>3526.8735999999999</v>
      </c>
      <c r="G44" t="s">
        <v>21</v>
      </c>
    </row>
    <row r="45" spans="1:7" x14ac:dyDescent="0.25">
      <c r="A45">
        <v>200000</v>
      </c>
      <c r="B45" s="6">
        <v>7121.0880000000006</v>
      </c>
    </row>
    <row r="46" spans="1:7" x14ac:dyDescent="0.25">
      <c r="A46">
        <v>300000</v>
      </c>
      <c r="B46" s="6">
        <v>10843.379199999999</v>
      </c>
    </row>
    <row r="47" spans="1:7" x14ac:dyDescent="0.25">
      <c r="A47">
        <v>400000</v>
      </c>
      <c r="B47" s="6">
        <v>14430.4856</v>
      </c>
    </row>
    <row r="48" spans="1:7" x14ac:dyDescent="0.25">
      <c r="A48">
        <v>500000</v>
      </c>
      <c r="B48" s="6">
        <v>18797.5488</v>
      </c>
    </row>
    <row r="49" spans="1:2" x14ac:dyDescent="0.25">
      <c r="A49">
        <v>600000</v>
      </c>
      <c r="B49" s="6">
        <v>20066.988799999999</v>
      </c>
    </row>
    <row r="50" spans="1:2" x14ac:dyDescent="0.25">
      <c r="A50">
        <v>700000</v>
      </c>
      <c r="B50" s="6">
        <v>20171.0108</v>
      </c>
    </row>
    <row r="51" spans="1:2" x14ac:dyDescent="0.25">
      <c r="A51">
        <v>800000</v>
      </c>
      <c r="B51" s="6">
        <v>20152.627199999999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F012-7EB8-462D-96ED-98B64321CBBF}">
  <dimension ref="A1:K53"/>
  <sheetViews>
    <sheetView tabSelected="1" zoomScale="70" zoomScaleNormal="70" workbookViewId="0">
      <selection activeCell="G51" sqref="G51"/>
    </sheetView>
  </sheetViews>
  <sheetFormatPr defaultRowHeight="15" x14ac:dyDescent="0.25"/>
  <cols>
    <col min="1" max="1" width="29.28515625" bestFit="1" customWidth="1"/>
    <col min="2" max="2" width="25" bestFit="1" customWidth="1"/>
    <col min="3" max="3" width="21" bestFit="1" customWidth="1"/>
    <col min="4" max="4" width="25" bestFit="1" customWidth="1"/>
    <col min="5" max="5" width="27.7109375" bestFit="1" customWidth="1"/>
    <col min="6" max="6" width="29.28515625" bestFit="1" customWidth="1"/>
    <col min="7" max="7" width="26.7109375" bestFit="1" customWidth="1"/>
    <col min="8" max="8" width="24.85546875" bestFit="1" customWidth="1"/>
    <col min="9" max="9" width="19.28515625" bestFit="1" customWidth="1"/>
    <col min="10" max="10" width="16.7109375" bestFit="1" customWidth="1"/>
    <col min="11" max="11" width="15.7109375" bestFit="1" customWidth="1"/>
  </cols>
  <sheetData>
    <row r="1" spans="1:6" x14ac:dyDescent="0.25">
      <c r="A1" s="8" t="s">
        <v>40</v>
      </c>
      <c r="B1" s="8" t="s">
        <v>39</v>
      </c>
      <c r="C1" s="8" t="s">
        <v>38</v>
      </c>
      <c r="D1" s="8" t="s">
        <v>37</v>
      </c>
      <c r="E1" s="8" t="s">
        <v>86</v>
      </c>
      <c r="F1" s="8"/>
    </row>
    <row r="2" spans="1:6" x14ac:dyDescent="0.25">
      <c r="A2" s="8" t="s">
        <v>12</v>
      </c>
      <c r="B2" s="8" t="s">
        <v>32</v>
      </c>
      <c r="C2" s="8" t="s">
        <v>34</v>
      </c>
      <c r="D2" s="8" t="s">
        <v>36</v>
      </c>
      <c r="E2" s="8">
        <v>10</v>
      </c>
      <c r="F2" s="8"/>
    </row>
    <row r="3" spans="1:6" x14ac:dyDescent="0.25">
      <c r="A3" s="8" t="s">
        <v>13</v>
      </c>
      <c r="B3" s="8" t="s">
        <v>33</v>
      </c>
      <c r="C3" s="8" t="s">
        <v>35</v>
      </c>
      <c r="D3" s="8" t="s">
        <v>36</v>
      </c>
      <c r="E3" s="8">
        <v>15</v>
      </c>
      <c r="F3" s="8"/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8"/>
      <c r="B5" s="8" t="s">
        <v>82</v>
      </c>
      <c r="C5" s="8" t="s">
        <v>85</v>
      </c>
      <c r="D5" s="8"/>
      <c r="E5" s="8" t="s">
        <v>83</v>
      </c>
      <c r="F5" s="8" t="s">
        <v>84</v>
      </c>
    </row>
    <row r="6" spans="1:6" x14ac:dyDescent="0.25">
      <c r="A6" s="8" t="s">
        <v>79</v>
      </c>
      <c r="B6" s="8" t="s">
        <v>42</v>
      </c>
      <c r="C6" s="8" t="s">
        <v>41</v>
      </c>
      <c r="D6" s="8" t="s">
        <v>43</v>
      </c>
      <c r="E6" s="8" t="s">
        <v>43</v>
      </c>
      <c r="F6" s="8" t="s">
        <v>44</v>
      </c>
    </row>
    <row r="7" spans="1:6" x14ac:dyDescent="0.25">
      <c r="A7" s="8" t="s">
        <v>80</v>
      </c>
      <c r="B7" s="8" t="s">
        <v>46</v>
      </c>
      <c r="C7" s="8" t="s">
        <v>45</v>
      </c>
      <c r="D7" s="8" t="s">
        <v>43</v>
      </c>
      <c r="E7" s="8" t="s">
        <v>43</v>
      </c>
      <c r="F7" s="8" t="s">
        <v>44</v>
      </c>
    </row>
    <row r="8" spans="1:6" x14ac:dyDescent="0.25">
      <c r="A8" s="8" t="s">
        <v>81</v>
      </c>
      <c r="B8" s="8" t="s">
        <v>48</v>
      </c>
      <c r="C8" s="8" t="s">
        <v>47</v>
      </c>
      <c r="D8" s="8" t="s">
        <v>43</v>
      </c>
      <c r="E8" s="8" t="s">
        <v>43</v>
      </c>
      <c r="F8" s="8" t="s">
        <v>44</v>
      </c>
    </row>
    <row r="9" spans="1:6" x14ac:dyDescent="0.25">
      <c r="A9" s="8" t="s">
        <v>49</v>
      </c>
      <c r="B9" s="8" t="s">
        <v>51</v>
      </c>
      <c r="C9" s="8" t="s">
        <v>50</v>
      </c>
      <c r="D9" s="8" t="s">
        <v>52</v>
      </c>
      <c r="E9" s="8" t="s">
        <v>52</v>
      </c>
      <c r="F9" s="8" t="s">
        <v>44</v>
      </c>
    </row>
    <row r="10" spans="1:6" x14ac:dyDescent="0.25">
      <c r="A10" s="8" t="s">
        <v>53</v>
      </c>
      <c r="B10" s="8" t="s">
        <v>55</v>
      </c>
      <c r="C10" s="8" t="s">
        <v>54</v>
      </c>
      <c r="D10" s="8" t="s">
        <v>43</v>
      </c>
      <c r="E10" s="8" t="s">
        <v>43</v>
      </c>
      <c r="F10" s="8" t="s">
        <v>44</v>
      </c>
    </row>
    <row r="11" spans="1:6" x14ac:dyDescent="0.25">
      <c r="A11" s="8" t="s">
        <v>56</v>
      </c>
      <c r="B11" s="8" t="s">
        <v>58</v>
      </c>
      <c r="C11" s="8" t="s">
        <v>57</v>
      </c>
      <c r="D11" s="8" t="s">
        <v>52</v>
      </c>
      <c r="E11" s="8" t="s">
        <v>52</v>
      </c>
      <c r="F11" s="8" t="s">
        <v>44</v>
      </c>
    </row>
    <row r="12" spans="1:6" x14ac:dyDescent="0.25">
      <c r="A12" s="8" t="s">
        <v>59</v>
      </c>
      <c r="B12" s="8" t="s">
        <v>61</v>
      </c>
      <c r="C12" s="8" t="s">
        <v>60</v>
      </c>
      <c r="D12" s="8" t="s">
        <v>52</v>
      </c>
      <c r="E12" s="8" t="s">
        <v>52</v>
      </c>
      <c r="F12" s="8" t="s">
        <v>44</v>
      </c>
    </row>
    <row r="13" spans="1:6" x14ac:dyDescent="0.25">
      <c r="A13" s="8" t="s">
        <v>62</v>
      </c>
      <c r="B13" s="8" t="s">
        <v>64</v>
      </c>
      <c r="C13" s="8" t="s">
        <v>63</v>
      </c>
      <c r="D13" s="8" t="s">
        <v>65</v>
      </c>
      <c r="E13" s="8" t="s">
        <v>52</v>
      </c>
      <c r="F13" s="8" t="s">
        <v>66</v>
      </c>
    </row>
    <row r="14" spans="1:6" x14ac:dyDescent="0.25">
      <c r="A14" s="8" t="s">
        <v>67</v>
      </c>
      <c r="B14" s="8" t="s">
        <v>69</v>
      </c>
      <c r="C14" s="8" t="s">
        <v>68</v>
      </c>
      <c r="D14" s="8" t="s">
        <v>65</v>
      </c>
      <c r="E14" s="8" t="s">
        <v>52</v>
      </c>
      <c r="F14" s="8" t="s">
        <v>66</v>
      </c>
    </row>
    <row r="15" spans="1:6" x14ac:dyDescent="0.25">
      <c r="A15" s="8" t="s">
        <v>70</v>
      </c>
      <c r="B15" s="8" t="s">
        <v>72</v>
      </c>
      <c r="C15" s="8" t="s">
        <v>71</v>
      </c>
      <c r="D15" s="8" t="s">
        <v>65</v>
      </c>
      <c r="E15" s="8" t="s">
        <v>52</v>
      </c>
      <c r="F15" s="8" t="s">
        <v>66</v>
      </c>
    </row>
    <row r="16" spans="1:6" x14ac:dyDescent="0.25">
      <c r="A16" s="8" t="s">
        <v>73</v>
      </c>
      <c r="B16" s="8" t="s">
        <v>75</v>
      </c>
      <c r="C16" s="8" t="s">
        <v>74</v>
      </c>
      <c r="D16" s="8" t="s">
        <v>43</v>
      </c>
      <c r="E16" s="8" t="s">
        <v>43</v>
      </c>
      <c r="F16" s="8" t="s">
        <v>66</v>
      </c>
    </row>
    <row r="17" spans="1:11" x14ac:dyDescent="0.25">
      <c r="A17" s="8" t="s">
        <v>76</v>
      </c>
      <c r="B17" s="8" t="s">
        <v>78</v>
      </c>
      <c r="C17" s="8" t="s">
        <v>77</v>
      </c>
      <c r="D17" s="8" t="s">
        <v>43</v>
      </c>
      <c r="E17" s="8" t="s">
        <v>43</v>
      </c>
      <c r="F17" s="8" t="s">
        <v>66</v>
      </c>
    </row>
    <row r="19" spans="1:11" x14ac:dyDescent="0.25">
      <c r="A19" s="4" t="s">
        <v>0</v>
      </c>
    </row>
    <row r="20" spans="1:11" x14ac:dyDescent="0.25">
      <c r="A20" s="8" t="s">
        <v>1</v>
      </c>
      <c r="B20" s="8" t="s">
        <v>2</v>
      </c>
      <c r="C20" s="8" t="s">
        <v>3</v>
      </c>
      <c r="D20" s="8" t="s">
        <v>4</v>
      </c>
      <c r="E20" s="5" t="s">
        <v>5</v>
      </c>
      <c r="F20" s="5" t="s">
        <v>6</v>
      </c>
      <c r="G20" s="8" t="s">
        <v>7</v>
      </c>
      <c r="H20" s="8" t="s">
        <v>8</v>
      </c>
      <c r="I20" s="5" t="s">
        <v>9</v>
      </c>
      <c r="J20" s="5" t="s">
        <v>10</v>
      </c>
      <c r="K20" s="5" t="s">
        <v>11</v>
      </c>
    </row>
    <row r="21" spans="1:11" x14ac:dyDescent="0.25">
      <c r="A21" s="8">
        <v>1</v>
      </c>
      <c r="B21" s="8" t="s">
        <v>87</v>
      </c>
      <c r="C21" s="8">
        <v>1</v>
      </c>
      <c r="D21" s="8">
        <v>7</v>
      </c>
      <c r="E21" s="5">
        <v>345</v>
      </c>
      <c r="F21" s="5">
        <v>345</v>
      </c>
      <c r="G21" s="8">
        <v>500000</v>
      </c>
      <c r="H21" s="8">
        <v>500000</v>
      </c>
      <c r="I21" s="5">
        <v>9.7891000000000006E-2</v>
      </c>
      <c r="J21" s="5">
        <v>680254.78733600001</v>
      </c>
      <c r="K21" s="5">
        <v>25186.447209000002</v>
      </c>
    </row>
    <row r="22" spans="1:11" x14ac:dyDescent="0.25">
      <c r="A22" s="8">
        <v>2</v>
      </c>
      <c r="B22" s="8" t="s">
        <v>88</v>
      </c>
      <c r="C22" s="8">
        <v>1</v>
      </c>
      <c r="D22" s="8">
        <v>2</v>
      </c>
      <c r="E22" s="5">
        <v>3</v>
      </c>
      <c r="F22" s="5">
        <v>3</v>
      </c>
      <c r="G22" s="8">
        <v>2250</v>
      </c>
      <c r="H22" s="8">
        <v>2250</v>
      </c>
      <c r="I22" s="5">
        <v>3.9899999999999999E-4</v>
      </c>
      <c r="J22" s="5">
        <v>27767.626667</v>
      </c>
      <c r="K22" s="5">
        <v>26275.88</v>
      </c>
    </row>
    <row r="23" spans="1:11" x14ac:dyDescent="0.25">
      <c r="A23" s="8">
        <v>2</v>
      </c>
      <c r="B23" s="8" t="s">
        <v>88</v>
      </c>
      <c r="C23" s="8">
        <v>2</v>
      </c>
      <c r="D23" s="8">
        <v>1</v>
      </c>
      <c r="E23" s="5">
        <v>42</v>
      </c>
      <c r="F23" s="5">
        <v>42</v>
      </c>
      <c r="G23" s="8">
        <v>60000</v>
      </c>
      <c r="H23" s="8">
        <v>60000</v>
      </c>
      <c r="I23" s="5">
        <v>1.0602E-2</v>
      </c>
      <c r="J23" s="5">
        <v>116357.8</v>
      </c>
      <c r="K23" s="5">
        <v>18909.510244000001</v>
      </c>
    </row>
    <row r="26" spans="1:11" x14ac:dyDescent="0.25">
      <c r="A26" s="4" t="s">
        <v>14</v>
      </c>
    </row>
    <row r="27" spans="1:11" x14ac:dyDescent="0.25">
      <c r="A27" s="8" t="s">
        <v>15</v>
      </c>
      <c r="B27" s="8" t="s">
        <v>16</v>
      </c>
      <c r="C27" s="8" t="s">
        <v>17</v>
      </c>
      <c r="D27" s="8" t="s">
        <v>18</v>
      </c>
      <c r="E27" s="8" t="s">
        <v>19</v>
      </c>
      <c r="F27" s="8" t="s">
        <v>20</v>
      </c>
      <c r="G27" s="5" t="s">
        <v>24</v>
      </c>
      <c r="H27" s="8" t="s">
        <v>27</v>
      </c>
    </row>
    <row r="28" spans="1:11" x14ac:dyDescent="0.25">
      <c r="A28" s="8" t="s">
        <v>21</v>
      </c>
      <c r="B28" s="8" t="s">
        <v>22</v>
      </c>
      <c r="C28" s="8" t="s">
        <v>22</v>
      </c>
      <c r="D28" s="8" t="s">
        <v>21</v>
      </c>
      <c r="E28" s="8" t="s">
        <v>21</v>
      </c>
      <c r="F28" s="8" t="s">
        <v>21</v>
      </c>
      <c r="G28" s="5"/>
      <c r="H28" s="8"/>
    </row>
    <row r="29" spans="1:11" x14ac:dyDescent="0.25">
      <c r="A29" s="8">
        <v>1</v>
      </c>
      <c r="B29" s="8">
        <v>393</v>
      </c>
      <c r="C29" s="8">
        <v>1</v>
      </c>
      <c r="D29" s="8">
        <v>617218</v>
      </c>
      <c r="E29" s="8">
        <v>565170</v>
      </c>
      <c r="F29" s="8">
        <v>52048</v>
      </c>
      <c r="G29" s="5">
        <f t="shared" ref="G29:G34" si="0">B29-C29</f>
        <v>392</v>
      </c>
      <c r="H29" s="8">
        <f t="shared" ref="H29:H34" si="1">F29/E29*100</f>
        <v>9.2092644690977927</v>
      </c>
    </row>
    <row r="30" spans="1:11" x14ac:dyDescent="0.25">
      <c r="A30" s="8">
        <v>2</v>
      </c>
      <c r="B30" s="8">
        <v>392</v>
      </c>
      <c r="C30" s="8">
        <v>1</v>
      </c>
      <c r="D30" s="8">
        <v>597418</v>
      </c>
      <c r="E30" s="8">
        <v>563710</v>
      </c>
      <c r="F30" s="8">
        <v>33708</v>
      </c>
      <c r="G30" s="5">
        <f t="shared" si="0"/>
        <v>391</v>
      </c>
      <c r="H30" s="8">
        <f t="shared" si="1"/>
        <v>5.9796703978996293</v>
      </c>
    </row>
    <row r="31" spans="1:11" x14ac:dyDescent="0.25">
      <c r="A31" s="8">
        <v>3</v>
      </c>
      <c r="B31" s="8">
        <v>391</v>
      </c>
      <c r="C31" s="8">
        <v>1</v>
      </c>
      <c r="D31" s="8">
        <v>596122</v>
      </c>
      <c r="E31" s="8">
        <v>562250</v>
      </c>
      <c r="F31" s="8">
        <v>33872</v>
      </c>
      <c r="G31" s="5">
        <f t="shared" si="0"/>
        <v>390</v>
      </c>
      <c r="H31" s="8">
        <f t="shared" si="1"/>
        <v>6.0243663850600271</v>
      </c>
    </row>
    <row r="32" spans="1:11" x14ac:dyDescent="0.25">
      <c r="A32" s="8">
        <v>4</v>
      </c>
      <c r="B32" s="8">
        <v>390</v>
      </c>
      <c r="C32" s="8">
        <v>0</v>
      </c>
      <c r="D32" s="8">
        <v>594542</v>
      </c>
      <c r="E32" s="8">
        <v>562250</v>
      </c>
      <c r="F32" s="8">
        <v>32292</v>
      </c>
      <c r="G32" s="5">
        <f t="shared" si="0"/>
        <v>390</v>
      </c>
      <c r="H32" s="8">
        <f t="shared" si="1"/>
        <v>5.7433526011560696</v>
      </c>
    </row>
    <row r="33" spans="1:8" x14ac:dyDescent="0.25">
      <c r="A33" s="8">
        <v>5</v>
      </c>
      <c r="B33" s="8">
        <v>45</v>
      </c>
      <c r="C33" s="8">
        <v>0</v>
      </c>
      <c r="D33" s="8">
        <v>64680</v>
      </c>
      <c r="E33" s="8">
        <v>62250</v>
      </c>
      <c r="F33" s="8">
        <v>2430</v>
      </c>
      <c r="G33" s="5">
        <f t="shared" si="0"/>
        <v>45</v>
      </c>
      <c r="H33" s="8">
        <f t="shared" si="1"/>
        <v>3.9036144578313254</v>
      </c>
    </row>
    <row r="34" spans="1:8" x14ac:dyDescent="0.25">
      <c r="A34" s="8">
        <v>6</v>
      </c>
      <c r="B34" s="8">
        <v>345</v>
      </c>
      <c r="C34" s="8">
        <v>0</v>
      </c>
      <c r="D34" s="8">
        <v>547890</v>
      </c>
      <c r="E34" s="8">
        <v>500000</v>
      </c>
      <c r="F34" s="8">
        <v>47890</v>
      </c>
      <c r="G34" s="5">
        <f t="shared" si="0"/>
        <v>345</v>
      </c>
      <c r="H34" s="8">
        <f t="shared" si="1"/>
        <v>9.5780000000000012</v>
      </c>
    </row>
    <row r="35" spans="1:8" x14ac:dyDescent="0.25">
      <c r="A35" s="8" t="s">
        <v>23</v>
      </c>
      <c r="B35" s="8">
        <v>1956</v>
      </c>
      <c r="C35" s="8">
        <v>3</v>
      </c>
      <c r="D35" s="8">
        <v>3017870</v>
      </c>
      <c r="E35" s="8">
        <v>2815630</v>
      </c>
      <c r="F35" s="8">
        <v>202240</v>
      </c>
      <c r="G35" s="5">
        <f>B35-C35</f>
        <v>1953</v>
      </c>
      <c r="H35" s="8">
        <f>F35/E35*100</f>
        <v>7.1827619396014395</v>
      </c>
    </row>
    <row r="38" spans="1:8" x14ac:dyDescent="0.25">
      <c r="A38" s="4" t="s">
        <v>25</v>
      </c>
    </row>
    <row r="39" spans="1:8" x14ac:dyDescent="0.25">
      <c r="A39" s="8" t="s">
        <v>20</v>
      </c>
      <c r="B39" s="8" t="s">
        <v>18</v>
      </c>
      <c r="C39" s="8" t="s">
        <v>27</v>
      </c>
    </row>
    <row r="40" spans="1:8" x14ac:dyDescent="0.25">
      <c r="A40" s="8">
        <v>202240</v>
      </c>
      <c r="B40" s="8">
        <v>3017870</v>
      </c>
      <c r="C40" s="5">
        <v>7.1827619396014395</v>
      </c>
    </row>
    <row r="43" spans="1:8" x14ac:dyDescent="0.25">
      <c r="A43" s="4" t="s">
        <v>28</v>
      </c>
    </row>
    <row r="45" spans="1:8" x14ac:dyDescent="0.25">
      <c r="A45" s="8" t="s">
        <v>29</v>
      </c>
      <c r="B45" s="8" t="s">
        <v>30</v>
      </c>
      <c r="C45" s="5" t="s">
        <v>31</v>
      </c>
    </row>
    <row r="46" spans="1:8" x14ac:dyDescent="0.25">
      <c r="A46" s="8">
        <v>100000</v>
      </c>
      <c r="B46" s="8">
        <f>547890/50</f>
        <v>10957.8</v>
      </c>
      <c r="C46" s="8"/>
    </row>
    <row r="47" spans="1:8" x14ac:dyDescent="0.25">
      <c r="A47" s="8">
        <v>200000</v>
      </c>
      <c r="B47" s="8">
        <f>1121360/50</f>
        <v>22427.200000000001</v>
      </c>
      <c r="C47" s="8"/>
    </row>
    <row r="48" spans="1:8" x14ac:dyDescent="0.25">
      <c r="A48" s="8">
        <v>300000</v>
      </c>
      <c r="B48" s="8">
        <f>1676518/50</f>
        <v>33530.36</v>
      </c>
      <c r="C48" s="8"/>
    </row>
    <row r="49" spans="1:3" x14ac:dyDescent="0.25">
      <c r="A49" s="8">
        <v>400000</v>
      </c>
      <c r="B49" s="8">
        <f>2213438/50</f>
        <v>44268.76</v>
      </c>
      <c r="C49" s="8"/>
    </row>
    <row r="50" spans="1:3" x14ac:dyDescent="0.25">
      <c r="A50" s="8">
        <v>500000</v>
      </c>
      <c r="B50" s="8">
        <f>2819408/50</f>
        <v>56388.160000000003</v>
      </c>
      <c r="C50" s="8"/>
    </row>
    <row r="51" spans="1:3" x14ac:dyDescent="0.25">
      <c r="A51" s="8">
        <v>600000</v>
      </c>
      <c r="B51" s="8">
        <f>3340474/50</f>
        <v>66809.48</v>
      </c>
      <c r="C51" s="8"/>
    </row>
    <row r="52" spans="1:3" x14ac:dyDescent="0.25">
      <c r="A52" s="8">
        <v>700000</v>
      </c>
      <c r="B52" s="8">
        <f>3901868/50</f>
        <v>78037.36</v>
      </c>
      <c r="C52" s="8"/>
    </row>
    <row r="53" spans="1:3" x14ac:dyDescent="0.25">
      <c r="A53" s="8">
        <v>800000</v>
      </c>
      <c r="B53" s="8">
        <f>4335058/50</f>
        <v>86701.16</v>
      </c>
      <c r="C53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Shindolkar</dc:creator>
  <cp:lastModifiedBy>Arnav Shindolkar</cp:lastModifiedBy>
  <dcterms:created xsi:type="dcterms:W3CDTF">2021-08-30T06:52:53Z</dcterms:created>
  <dcterms:modified xsi:type="dcterms:W3CDTF">2021-08-30T17:48:13Z</dcterms:modified>
</cp:coreProperties>
</file>