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spc/Downloads/"/>
    </mc:Choice>
  </mc:AlternateContent>
  <xr:revisionPtr revIDLastSave="0" documentId="13_ncr:1_{2CEA3E0C-6F18-354D-AE91-96699A34FFF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Q4" sheetId="1" r:id="rId1"/>
    <sheet name="Q5" sheetId="2" r:id="rId2"/>
    <sheet name="Q6" sheetId="3" r:id="rId3"/>
    <sheet name="Q7" sheetId="4" r:id="rId4"/>
    <sheet name="Q8" sheetId="5" r:id="rId5"/>
    <sheet name="Q9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23" i="1"/>
  <c r="E2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23" i="2"/>
  <c r="D2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23" i="3"/>
  <c r="D2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2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D33" i="6"/>
  <c r="D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G37" i="4"/>
  <c r="G3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F38" i="4"/>
  <c r="F3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<sst xmlns="http://schemas.openxmlformats.org/spreadsheetml/2006/main" count="400" uniqueCount="56">
  <si>
    <t>y</t>
  </si>
  <si>
    <t>x</t>
  </si>
  <si>
    <t>d1</t>
  </si>
  <si>
    <t>d2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</si>
  <si>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</si>
  <si>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</si>
  <si>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</si>
  <si>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</si>
  <si>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</si>
  <si>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</si>
  <si>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</si>
  <si>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</si>
  <si>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</si>
  <si>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</si>
  <si>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</si>
  <si>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</si>
  <si>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</si>
  <si>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</si>
  <si>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</si>
  <si>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</si>
  <si>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</si>
  <si>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</si>
  <si>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</si>
  <si>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</si>
  <si>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</si>
  <si>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</si>
  <si>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</si>
  <si>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</si>
  <si>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d1.d2</t>
  </si>
  <si>
    <t>d</t>
  </si>
  <si>
    <t>x.d</t>
  </si>
  <si>
    <t>x1</t>
  </si>
  <si>
    <t>x2</t>
  </si>
  <si>
    <t>x1.x2</t>
  </si>
  <si>
    <t>Income</t>
  </si>
  <si>
    <t>Hours</t>
  </si>
  <si>
    <t>Hot</t>
  </si>
  <si>
    <t>Holiday</t>
  </si>
  <si>
    <t>Predcited y</t>
  </si>
  <si>
    <t>?</t>
  </si>
  <si>
    <t>Hot*Holiday</t>
  </si>
  <si>
    <t>Predicted y (Hot*Holiday)</t>
  </si>
  <si>
    <t>Consumption</t>
  </si>
  <si>
    <t>Urban</t>
  </si>
  <si>
    <t>Salary</t>
  </si>
  <si>
    <t>BMI</t>
  </si>
  <si>
    <t>White</t>
  </si>
  <si>
    <t>BMI*White</t>
  </si>
  <si>
    <t>Predicted salary</t>
  </si>
  <si>
    <t>Predicted</t>
  </si>
  <si>
    <t>Predicted w/Urban</t>
  </si>
  <si>
    <t>IncomeXUrban</t>
  </si>
  <si>
    <t>Predcted w Income*Urban</t>
  </si>
  <si>
    <t>Predicted y</t>
  </si>
  <si>
    <t>predicted y</t>
  </si>
  <si>
    <t>predcited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</si>
</sst>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0" borderId="0"/>
    <xf numFmtId="0" fontId="19" fillId="0" borderId="0"/>
    <xf numFmtId="0" fontId="20" fillId="0" borderId="0"/>
    <xf numFmtId="0" fontId="2" fillId="0" borderId="0"/>
    <xf numFmtId="0" fontId="19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165" fontId="0" fillId="33" borderId="0" xfId="0" applyNumberFormat="1" applyFill="1" applyBorder="1" applyAlignment="1"/>
    <xf numFmtId="2" fontId="0" fillId="33" borderId="0" xfId="0" applyNumberFormat="1" applyFill="1" applyBorder="1" applyAlignment="1"/>
    <xf numFmtId="0" fontId="1" fillId="0" borderId="0" xfId="0" applyFont="1"/>
    <xf numFmtId="165" fontId="0" fillId="33" borderId="10" xfId="0" applyNumberFormat="1" applyFill="1" applyBorder="1" applyAlignment="1"/>
    <xf numFmtId="2" fontId="0" fillId="33" borderId="10" xfId="0" applyNumberFormat="1" applyFill="1" applyBorder="1" applyAlignment="1"/>
    <xf numFmtId="0" fontId="2" fillId="0" borderId="0" xfId="37"/>
    <xf numFmtId="10" fontId="0" fillId="33" borderId="0" xfId="48" applyNumberFormat="1" applyFont="1" applyFill="1" applyBorder="1" applyAlignment="1"/>
    <xf numFmtId="10" fontId="0" fillId="33" borderId="10" xfId="48" applyNumberFormat="1" applyFont="1" applyFill="1" applyBorder="1" applyAlignme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37" applyFill="1"/>
    <xf numFmtId="2" fontId="0" fillId="33" borderId="0" xfId="0" applyNumberFormat="1" applyFill="1"/>
    <xf numFmtId="0" fontId="22" fillId="0" borderId="0" xfId="0" applyFont="1" applyAlignment="1">
      <alignment horizontal="left"/>
    </xf>
    <xf numFmtId="0" fontId="22" fillId="0" borderId="0" xfId="0" applyFont="1"/>
    <xf numFmtId="0" fontId="22" fillId="33" borderId="0" xfId="0" applyFont="1" applyFill="1"/>
    <xf numFmtId="0" fontId="0" fillId="33" borderId="0" xfId="0" applyFill="1"/>
    <xf numFmtId="1" fontId="0" fillId="33" borderId="0" xfId="0" applyNumberFormat="1" applyFill="1"/>
    <xf numFmtId="3" fontId="0" fillId="0" borderId="0" xfId="0" applyNumberFormat="1"/>
    <xf numFmtId="165" fontId="0" fillId="0" borderId="0" xfId="0" applyNumberFormat="1" applyFill="1" applyBorder="1" applyAlignment="1"/>
    <xf numFmtId="165" fontId="0" fillId="0" borderId="10" xfId="0" applyNumberFormat="1" applyFill="1" applyBorder="1" applyAlignment="1"/>
    <xf numFmtId="2" fontId="0" fillId="0" borderId="10" xfId="0" applyNumberFormat="1" applyFill="1" applyBorder="1" applyAlignment="1"/>
  </cellXfs>
  <cellStyles count="4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2" xr:uid="{00000000-0005-0000-0000-00000C000000}"/>
    <cellStyle name="60% - Accent2 2" xfId="43" xr:uid="{00000000-0005-0000-0000-00000D000000}"/>
    <cellStyle name="60% - Accent3 2" xfId="44" xr:uid="{00000000-0005-0000-0000-00000E000000}"/>
    <cellStyle name="60% - Accent4 2" xfId="45" xr:uid="{00000000-0005-0000-0000-00000F000000}"/>
    <cellStyle name="60% - Accent5 2" xfId="46" xr:uid="{00000000-0005-0000-0000-000010000000}"/>
    <cellStyle name="60% - Accent6 2" xfId="47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6" xr:uid="{00000000-0005-0000-0000-000023000000}"/>
    <cellStyle name="Normal" xfId="0" builtinId="0"/>
    <cellStyle name="Normal 2" xfId="38" xr:uid="{00000000-0005-0000-0000-000025000000}"/>
    <cellStyle name="Normal 2 2" xfId="34" xr:uid="{00000000-0005-0000-0000-000026000000}"/>
    <cellStyle name="Normal 2 3" xfId="37" xr:uid="{00000000-0005-0000-0000-000027000000}"/>
    <cellStyle name="Normal 3" xfId="39" xr:uid="{00000000-0005-0000-0000-000028000000}"/>
    <cellStyle name="Normal 4" xfId="40" xr:uid="{00000000-0005-0000-0000-000029000000}"/>
    <cellStyle name="Normal 5" xfId="41" xr:uid="{00000000-0005-0000-0000-00002A000000}"/>
    <cellStyle name="Note" xfId="13" builtinId="10" customBuiltin="1"/>
    <cellStyle name="Output" xfId="8" builtinId="21" customBuiltin="1"/>
    <cellStyle name="Percent" xfId="48" builtinId="5"/>
    <cellStyle name="Title 2" xfId="35" xr:uid="{00000000-0005-0000-0000-00002D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E38" sqref="E38"/>
    </sheetView>
  </sheetViews>
  <sheetFormatPr baseColWidth="10" defaultColWidth="9.1640625" defaultRowHeight="15" x14ac:dyDescent="0.2"/>
  <cols>
    <col min="6" max="6" width="21.66406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55</v>
      </c>
    </row>
    <row r="2" spans="1:22" x14ac:dyDescent="0.2">
      <c r="A2">
        <v>36</v>
      </c>
      <c r="B2">
        <v>16</v>
      </c>
      <c r="C2">
        <v>0</v>
      </c>
      <c r="D2">
        <v>0</v>
      </c>
      <c r="E2">
        <f>C2*D2</f>
        <v>0</v>
      </c>
      <c r="F2" s="16">
        <f>$H$18+$H$19*B2+$H$20*C2+$H$21*D2</f>
        <v>32.168379478499176</v>
      </c>
      <c r="G2" t="s">
        <v>4</v>
      </c>
      <c r="Q2" t="s">
        <v>4</v>
      </c>
    </row>
    <row r="3" spans="1:22" ht="16" thickBot="1" x14ac:dyDescent="0.25">
      <c r="A3">
        <v>31</v>
      </c>
      <c r="B3">
        <v>18</v>
      </c>
      <c r="C3">
        <v>1</v>
      </c>
      <c r="D3">
        <v>1</v>
      </c>
      <c r="E3">
        <f t="shared" ref="E3:E23" si="0">C3*D3</f>
        <v>1</v>
      </c>
      <c r="F3" s="16">
        <f t="shared" ref="F3:F23" si="1">$H$18+$H$19*B3+$H$20*C3+$H$21*D3</f>
        <v>39.508859603165</v>
      </c>
    </row>
    <row r="4" spans="1:22" x14ac:dyDescent="0.2">
      <c r="A4">
        <v>28</v>
      </c>
      <c r="B4">
        <v>8</v>
      </c>
      <c r="C4">
        <v>0</v>
      </c>
      <c r="D4">
        <v>0</v>
      </c>
      <c r="E4">
        <f t="shared" si="0"/>
        <v>0</v>
      </c>
      <c r="F4" s="16">
        <f t="shared" si="1"/>
        <v>22.487217721893096</v>
      </c>
      <c r="G4" s="5" t="s">
        <v>5</v>
      </c>
      <c r="H4" s="5"/>
      <c r="Q4" s="5" t="s">
        <v>5</v>
      </c>
      <c r="R4" s="5"/>
    </row>
    <row r="5" spans="1:22" x14ac:dyDescent="0.2">
      <c r="A5">
        <v>33</v>
      </c>
      <c r="B5">
        <v>11</v>
      </c>
      <c r="C5">
        <v>0</v>
      </c>
      <c r="D5">
        <v>1</v>
      </c>
      <c r="E5">
        <f t="shared" si="0"/>
        <v>0</v>
      </c>
      <c r="F5" s="16">
        <f t="shared" si="1"/>
        <v>15.46682518572254</v>
      </c>
      <c r="G5" s="2" t="s">
        <v>6</v>
      </c>
      <c r="H5" s="2">
        <v>0.79588479847139837</v>
      </c>
      <c r="Q5" s="2" t="s">
        <v>6</v>
      </c>
      <c r="R5" s="2">
        <v>0.7967861774867625</v>
      </c>
    </row>
    <row r="6" spans="1:22" x14ac:dyDescent="0.2">
      <c r="A6">
        <v>31</v>
      </c>
      <c r="B6">
        <v>6</v>
      </c>
      <c r="C6">
        <v>1</v>
      </c>
      <c r="D6">
        <v>0</v>
      </c>
      <c r="E6">
        <f t="shared" si="0"/>
        <v>0</v>
      </c>
      <c r="F6" s="16">
        <f t="shared" si="1"/>
        <v>35.637945163153731</v>
      </c>
      <c r="G6" s="2" t="s">
        <v>7</v>
      </c>
      <c r="H6" s="2">
        <v>0.63343261243785842</v>
      </c>
      <c r="Q6" s="2" t="s">
        <v>7</v>
      </c>
      <c r="R6" s="2">
        <v>0.63486821263396664</v>
      </c>
    </row>
    <row r="7" spans="1:22" x14ac:dyDescent="0.2">
      <c r="A7">
        <v>26</v>
      </c>
      <c r="B7">
        <v>15</v>
      </c>
      <c r="C7">
        <v>0</v>
      </c>
      <c r="D7">
        <v>0</v>
      </c>
      <c r="E7">
        <f t="shared" si="0"/>
        <v>0</v>
      </c>
      <c r="F7" s="16">
        <f t="shared" si="1"/>
        <v>30.958234258923412</v>
      </c>
      <c r="G7" s="2" t="s">
        <v>8</v>
      </c>
      <c r="H7" s="6">
        <v>0.56470122726995686</v>
      </c>
      <c r="Q7" s="2" t="s">
        <v>8</v>
      </c>
      <c r="R7" s="6">
        <v>0.53749973600302436</v>
      </c>
    </row>
    <row r="8" spans="1:22" x14ac:dyDescent="0.2">
      <c r="A8">
        <v>39</v>
      </c>
      <c r="B8">
        <v>14</v>
      </c>
      <c r="C8">
        <v>0</v>
      </c>
      <c r="D8">
        <v>0</v>
      </c>
      <c r="E8">
        <f t="shared" si="0"/>
        <v>0</v>
      </c>
      <c r="F8" s="16">
        <f t="shared" si="1"/>
        <v>29.748089039347654</v>
      </c>
      <c r="G8" s="2" t="s">
        <v>9</v>
      </c>
      <c r="H8" s="2">
        <v>8.4073394428124484</v>
      </c>
      <c r="Q8" s="2" t="s">
        <v>9</v>
      </c>
      <c r="R8" s="2">
        <v>8.6660432739195183</v>
      </c>
    </row>
    <row r="9" spans="1:22" ht="16" thickBot="1" x14ac:dyDescent="0.25">
      <c r="A9">
        <v>26</v>
      </c>
      <c r="B9">
        <v>18</v>
      </c>
      <c r="C9">
        <v>0</v>
      </c>
      <c r="D9">
        <v>1</v>
      </c>
      <c r="E9">
        <f t="shared" si="0"/>
        <v>0</v>
      </c>
      <c r="F9" s="16">
        <f t="shared" si="1"/>
        <v>23.937841722752857</v>
      </c>
      <c r="G9" s="3" t="s">
        <v>10</v>
      </c>
      <c r="H9" s="3">
        <v>20</v>
      </c>
      <c r="Q9" s="3" t="s">
        <v>10</v>
      </c>
      <c r="R9" s="3">
        <v>20</v>
      </c>
    </row>
    <row r="10" spans="1:22" x14ac:dyDescent="0.2">
      <c r="A10">
        <v>29</v>
      </c>
      <c r="B10">
        <v>8</v>
      </c>
      <c r="C10">
        <v>1</v>
      </c>
      <c r="D10">
        <v>1</v>
      </c>
      <c r="E10">
        <f t="shared" si="0"/>
        <v>1</v>
      </c>
      <c r="F10" s="16">
        <f t="shared" si="1"/>
        <v>27.407407407407412</v>
      </c>
    </row>
    <row r="11" spans="1:22" ht="16" thickBot="1" x14ac:dyDescent="0.25">
      <c r="A11">
        <v>1</v>
      </c>
      <c r="B11">
        <v>12</v>
      </c>
      <c r="C11">
        <v>0</v>
      </c>
      <c r="D11">
        <v>1</v>
      </c>
      <c r="E11">
        <f t="shared" si="0"/>
        <v>0</v>
      </c>
      <c r="F11" s="16">
        <f t="shared" si="1"/>
        <v>16.676970405298299</v>
      </c>
      <c r="G11" t="s">
        <v>11</v>
      </c>
      <c r="Q11" t="s">
        <v>11</v>
      </c>
    </row>
    <row r="12" spans="1:22" x14ac:dyDescent="0.2">
      <c r="A12">
        <v>29</v>
      </c>
      <c r="B12">
        <v>22</v>
      </c>
      <c r="C12">
        <v>0</v>
      </c>
      <c r="D12">
        <v>0</v>
      </c>
      <c r="E12">
        <f t="shared" si="0"/>
        <v>0</v>
      </c>
      <c r="F12" s="16">
        <f t="shared" si="1"/>
        <v>39.429250795953728</v>
      </c>
      <c r="G12" s="4"/>
      <c r="H12" s="4" t="s">
        <v>16</v>
      </c>
      <c r="I12" s="4" t="s">
        <v>17</v>
      </c>
      <c r="J12" s="4" t="s">
        <v>18</v>
      </c>
      <c r="K12" s="4" t="s">
        <v>19</v>
      </c>
      <c r="L12" s="4" t="s">
        <v>20</v>
      </c>
      <c r="Q12" s="4"/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</row>
    <row r="13" spans="1:22" x14ac:dyDescent="0.2">
      <c r="A13">
        <v>17</v>
      </c>
      <c r="B13">
        <v>7</v>
      </c>
      <c r="C13">
        <v>0</v>
      </c>
      <c r="D13">
        <v>0</v>
      </c>
      <c r="E13">
        <f t="shared" si="0"/>
        <v>0</v>
      </c>
      <c r="F13" s="16">
        <f t="shared" si="1"/>
        <v>21.277072502317338</v>
      </c>
      <c r="G13" s="2" t="s">
        <v>12</v>
      </c>
      <c r="H13" s="2">
        <v>3</v>
      </c>
      <c r="I13" s="2">
        <v>1954.2662958932808</v>
      </c>
      <c r="J13" s="2">
        <v>651.4220986310936</v>
      </c>
      <c r="K13" s="2">
        <v>9.2160606234032336</v>
      </c>
      <c r="L13" s="2">
        <v>8.9332037123673544E-4</v>
      </c>
      <c r="Q13" s="2" t="s">
        <v>12</v>
      </c>
      <c r="R13" s="2">
        <v>4</v>
      </c>
      <c r="S13" s="2">
        <v>1958.6954096183138</v>
      </c>
      <c r="T13" s="2">
        <v>489.67385240457844</v>
      </c>
      <c r="U13" s="2">
        <v>6.5202644079594769</v>
      </c>
      <c r="V13" s="2">
        <v>3.0123731174256652E-3</v>
      </c>
    </row>
    <row r="14" spans="1:22" x14ac:dyDescent="0.2">
      <c r="A14">
        <v>30</v>
      </c>
      <c r="B14">
        <v>14</v>
      </c>
      <c r="C14">
        <v>0</v>
      </c>
      <c r="D14">
        <v>0</v>
      </c>
      <c r="E14">
        <f t="shared" si="0"/>
        <v>0</v>
      </c>
      <c r="F14" s="16">
        <f t="shared" si="1"/>
        <v>29.748089039347654</v>
      </c>
      <c r="G14" s="2" t="s">
        <v>13</v>
      </c>
      <c r="H14" s="2">
        <v>16</v>
      </c>
      <c r="I14" s="2">
        <v>1130.933704106719</v>
      </c>
      <c r="J14" s="2">
        <v>70.683356506669938</v>
      </c>
      <c r="K14" s="2"/>
      <c r="L14" s="2"/>
      <c r="Q14" s="2" t="s">
        <v>13</v>
      </c>
      <c r="R14" s="2">
        <v>15</v>
      </c>
      <c r="S14" s="2">
        <v>1126.5045903816861</v>
      </c>
      <c r="T14" s="2">
        <v>75.100306025445732</v>
      </c>
      <c r="U14" s="2"/>
      <c r="V14" s="2"/>
    </row>
    <row r="15" spans="1:22" ht="16" thickBot="1" x14ac:dyDescent="0.25">
      <c r="A15">
        <v>49</v>
      </c>
      <c r="B15">
        <v>25</v>
      </c>
      <c r="C15">
        <v>1</v>
      </c>
      <c r="D15">
        <v>1</v>
      </c>
      <c r="E15">
        <f t="shared" si="0"/>
        <v>1</v>
      </c>
      <c r="F15" s="16">
        <f t="shared" si="1"/>
        <v>47.979876140195323</v>
      </c>
      <c r="G15" s="3" t="s">
        <v>14</v>
      </c>
      <c r="H15" s="3">
        <v>19</v>
      </c>
      <c r="I15" s="3">
        <v>3085.2</v>
      </c>
      <c r="J15" s="3"/>
      <c r="K15" s="3"/>
      <c r="L15" s="3"/>
      <c r="Q15" s="3" t="s">
        <v>14</v>
      </c>
      <c r="R15" s="3">
        <v>19</v>
      </c>
      <c r="S15" s="3">
        <v>3085.2</v>
      </c>
      <c r="T15" s="3"/>
      <c r="U15" s="3"/>
      <c r="V15" s="3"/>
    </row>
    <row r="16" spans="1:22" ht="16" thickBot="1" x14ac:dyDescent="0.25">
      <c r="A16">
        <v>35</v>
      </c>
      <c r="B16">
        <v>6</v>
      </c>
      <c r="C16">
        <v>1</v>
      </c>
      <c r="D16">
        <v>0</v>
      </c>
      <c r="E16">
        <f t="shared" si="0"/>
        <v>0</v>
      </c>
      <c r="F16" s="16">
        <f t="shared" si="1"/>
        <v>35.637945163153731</v>
      </c>
    </row>
    <row r="17" spans="1:25" x14ac:dyDescent="0.2">
      <c r="A17">
        <v>45</v>
      </c>
      <c r="B17">
        <v>16</v>
      </c>
      <c r="C17">
        <v>1</v>
      </c>
      <c r="D17">
        <v>1</v>
      </c>
      <c r="E17">
        <f t="shared" si="0"/>
        <v>1</v>
      </c>
      <c r="F17" s="16">
        <f t="shared" si="1"/>
        <v>37.088569164013485</v>
      </c>
      <c r="G17" s="4"/>
      <c r="H17" s="4" t="s">
        <v>21</v>
      </c>
      <c r="I17" s="4" t="s">
        <v>9</v>
      </c>
      <c r="J17" s="4" t="s">
        <v>22</v>
      </c>
      <c r="K17" s="4" t="s">
        <v>23</v>
      </c>
      <c r="L17" s="4" t="s">
        <v>24</v>
      </c>
      <c r="M17" s="4" t="s">
        <v>25</v>
      </c>
      <c r="N17" s="4" t="s">
        <v>26</v>
      </c>
      <c r="O17" s="4" t="s">
        <v>27</v>
      </c>
      <c r="Q17" s="4"/>
      <c r="R17" s="4" t="s">
        <v>21</v>
      </c>
      <c r="S17" s="4" t="s">
        <v>9</v>
      </c>
      <c r="T17" s="4" t="s">
        <v>22</v>
      </c>
      <c r="U17" s="4" t="s">
        <v>23</v>
      </c>
      <c r="V17" s="4" t="s">
        <v>24</v>
      </c>
      <c r="W17" s="4" t="s">
        <v>25</v>
      </c>
      <c r="X17" s="4" t="s">
        <v>26</v>
      </c>
      <c r="Y17" s="4" t="s">
        <v>27</v>
      </c>
    </row>
    <row r="18" spans="1:25" x14ac:dyDescent="0.2">
      <c r="A18">
        <v>23</v>
      </c>
      <c r="B18">
        <v>14</v>
      </c>
      <c r="C18">
        <v>0</v>
      </c>
      <c r="D18">
        <v>1</v>
      </c>
      <c r="E18">
        <f t="shared" si="0"/>
        <v>0</v>
      </c>
      <c r="F18" s="16">
        <f t="shared" si="1"/>
        <v>19.097260844449821</v>
      </c>
      <c r="G18" s="2" t="s">
        <v>15</v>
      </c>
      <c r="H18" s="2">
        <v>12.806055965287023</v>
      </c>
      <c r="I18" s="2">
        <v>5.493871963064616</v>
      </c>
      <c r="J18" s="2">
        <v>2.3309709529785785</v>
      </c>
      <c r="K18" s="2">
        <v>3.3159477408573716E-2</v>
      </c>
      <c r="L18" s="2">
        <v>1.1595676775432633</v>
      </c>
      <c r="M18" s="2">
        <v>24.45254425303078</v>
      </c>
      <c r="N18" s="2">
        <v>1.1595676775432633</v>
      </c>
      <c r="O18" s="2">
        <v>24.45254425303078</v>
      </c>
      <c r="Q18" s="2" t="s">
        <v>15</v>
      </c>
      <c r="R18" s="2">
        <v>13.641051685744431</v>
      </c>
      <c r="S18" s="2">
        <v>6.6250120515219306</v>
      </c>
      <c r="T18" s="2">
        <v>2.059022923982567</v>
      </c>
      <c r="U18" s="2">
        <v>5.7293754137982413E-2</v>
      </c>
      <c r="V18" s="2">
        <v>-0.47982724080001482</v>
      </c>
      <c r="W18" s="2">
        <v>27.761930612288879</v>
      </c>
      <c r="X18" s="2">
        <v>-0.47982724080001482</v>
      </c>
      <c r="Y18" s="2">
        <v>27.761930612288879</v>
      </c>
    </row>
    <row r="19" spans="1:25" x14ac:dyDescent="0.2">
      <c r="A19">
        <v>2</v>
      </c>
      <c r="B19">
        <v>8</v>
      </c>
      <c r="C19">
        <v>0</v>
      </c>
      <c r="D19">
        <v>1</v>
      </c>
      <c r="E19">
        <f t="shared" si="0"/>
        <v>0</v>
      </c>
      <c r="F19" s="16">
        <f t="shared" si="1"/>
        <v>11.83638952699526</v>
      </c>
      <c r="G19" s="2" t="s">
        <v>1</v>
      </c>
      <c r="H19" s="8">
        <v>1.2101452195757594</v>
      </c>
      <c r="I19" s="2">
        <v>0.3714847023909813</v>
      </c>
      <c r="J19" s="2">
        <v>3.2575909903878149</v>
      </c>
      <c r="K19" s="2">
        <v>4.9414391566540037E-3</v>
      </c>
      <c r="L19" s="2">
        <v>0.42263283039748734</v>
      </c>
      <c r="M19" s="2">
        <v>1.9976576087540314</v>
      </c>
      <c r="N19" s="2">
        <v>0.42263283039748734</v>
      </c>
      <c r="O19" s="2">
        <v>1.9976576087540314</v>
      </c>
      <c r="Q19" s="2" t="s">
        <v>1</v>
      </c>
      <c r="R19" s="8">
        <v>1.1684963081611122</v>
      </c>
      <c r="S19" s="2">
        <v>0.41956760072692151</v>
      </c>
      <c r="T19" s="2">
        <v>2.7850012873649796</v>
      </c>
      <c r="U19" s="2">
        <v>1.3873081070875745E-2</v>
      </c>
      <c r="V19" s="2">
        <v>0.27420913626011056</v>
      </c>
      <c r="W19" s="2">
        <v>2.0627834800621137</v>
      </c>
      <c r="X19" s="2">
        <v>0.27420913626011056</v>
      </c>
      <c r="Y19" s="2">
        <v>2.0627834800621137</v>
      </c>
    </row>
    <row r="20" spans="1:25" x14ac:dyDescent="0.2">
      <c r="A20">
        <v>35</v>
      </c>
      <c r="B20">
        <v>16</v>
      </c>
      <c r="C20">
        <v>0</v>
      </c>
      <c r="D20">
        <v>0</v>
      </c>
      <c r="E20">
        <f t="shared" si="0"/>
        <v>0</v>
      </c>
      <c r="F20" s="16">
        <f t="shared" si="1"/>
        <v>32.168379478499176</v>
      </c>
      <c r="G20" s="2" t="s">
        <v>2</v>
      </c>
      <c r="H20" s="2">
        <v>15.571017880412146</v>
      </c>
      <c r="I20" s="2">
        <v>4.0070204587430034</v>
      </c>
      <c r="J20" s="2">
        <v>3.8859342099033736</v>
      </c>
      <c r="K20" s="2">
        <v>1.3120854929092938E-3</v>
      </c>
      <c r="L20" s="2">
        <v>7.0765139758348692</v>
      </c>
      <c r="M20" s="2">
        <v>24.065521784989421</v>
      </c>
      <c r="N20" s="2">
        <v>7.0765139758348692</v>
      </c>
      <c r="O20" s="2">
        <v>24.065521784989421</v>
      </c>
      <c r="Q20" s="2" t="s">
        <v>2</v>
      </c>
      <c r="R20" s="2">
        <v>14.452982771418528</v>
      </c>
      <c r="S20" s="2">
        <v>6.1850357834642047</v>
      </c>
      <c r="T20" s="2">
        <v>2.3367662334402035</v>
      </c>
      <c r="U20" s="2">
        <v>3.3734325584321934E-2</v>
      </c>
      <c r="V20" s="2">
        <v>1.2698910614828076</v>
      </c>
      <c r="W20" s="2">
        <v>27.63607448135425</v>
      </c>
      <c r="X20" s="2">
        <v>1.2698910614828076</v>
      </c>
      <c r="Y20" s="2">
        <v>27.63607448135425</v>
      </c>
    </row>
    <row r="21" spans="1:25" ht="16" thickBot="1" x14ac:dyDescent="0.25">
      <c r="A21">
        <v>51</v>
      </c>
      <c r="B21">
        <v>16</v>
      </c>
      <c r="C21">
        <v>1</v>
      </c>
      <c r="D21">
        <v>0</v>
      </c>
      <c r="E21">
        <f t="shared" si="0"/>
        <v>0</v>
      </c>
      <c r="F21" s="16">
        <f t="shared" si="1"/>
        <v>47.739397358911319</v>
      </c>
      <c r="G21" s="3" t="s">
        <v>3</v>
      </c>
      <c r="H21" s="3">
        <v>-10.650828194897835</v>
      </c>
      <c r="I21" s="3">
        <v>3.8958394635614537</v>
      </c>
      <c r="J21" s="3">
        <v>-2.7338981224758125</v>
      </c>
      <c r="K21" s="3">
        <v>1.4712835019783047E-2</v>
      </c>
      <c r="L21" s="3">
        <v>-18.909638918617052</v>
      </c>
      <c r="M21" s="3">
        <v>-2.3920174711786188</v>
      </c>
      <c r="N21" s="3">
        <v>-18.909638918617052</v>
      </c>
      <c r="O21" s="3">
        <v>-2.3920174711786188</v>
      </c>
      <c r="Q21" s="2" t="s">
        <v>3</v>
      </c>
      <c r="R21" s="2">
        <v>-11.364105168574437</v>
      </c>
      <c r="S21" s="2">
        <v>4.97520169667182</v>
      </c>
      <c r="T21" s="2">
        <v>-2.2841496408430029</v>
      </c>
      <c r="U21" s="2">
        <v>3.7350121334106257E-2</v>
      </c>
      <c r="V21" s="2">
        <v>-21.968496564013805</v>
      </c>
      <c r="W21" s="2">
        <v>-0.75971377313506849</v>
      </c>
      <c r="X21" s="2">
        <v>-21.968496564013805</v>
      </c>
      <c r="Y21" s="2">
        <v>-0.75971377313506849</v>
      </c>
    </row>
    <row r="22" spans="1:25" ht="16" thickBot="1" x14ac:dyDescent="0.25">
      <c r="B22">
        <v>20</v>
      </c>
      <c r="C22">
        <v>1</v>
      </c>
      <c r="D22">
        <v>0</v>
      </c>
      <c r="E22">
        <f t="shared" si="0"/>
        <v>0</v>
      </c>
      <c r="F22" s="19">
        <f t="shared" si="1"/>
        <v>52.579978237214348</v>
      </c>
      <c r="Q22" s="3" t="s">
        <v>28</v>
      </c>
      <c r="R22" s="3">
        <v>2.1977575497128461</v>
      </c>
      <c r="S22" s="3">
        <v>9.049867446344404</v>
      </c>
      <c r="T22" s="3">
        <v>0.24284969506383283</v>
      </c>
      <c r="U22" s="3">
        <v>0.81141130320315824</v>
      </c>
      <c r="V22" s="3">
        <v>-17.091578306174128</v>
      </c>
      <c r="W22" s="3">
        <v>21.487093405599822</v>
      </c>
      <c r="X22" s="3">
        <v>-17.091578306174128</v>
      </c>
      <c r="Y22" s="3">
        <v>21.487093405599822</v>
      </c>
    </row>
    <row r="23" spans="1:25" x14ac:dyDescent="0.2">
      <c r="B23">
        <v>20</v>
      </c>
      <c r="C23">
        <v>1</v>
      </c>
      <c r="D23">
        <v>1</v>
      </c>
      <c r="E23">
        <f t="shared" si="0"/>
        <v>1</v>
      </c>
      <c r="F23" s="19">
        <f t="shared" si="1"/>
        <v>41.929150042316515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CC60-0C55-5042-89F6-018F07566646}">
  <sheetPr>
    <outlinePr showOutlineSymbols="0"/>
  </sheetPr>
  <dimension ref="A1:X23"/>
  <sheetViews>
    <sheetView tabSelected="1" showOutlineSymbols="0" zoomScale="101" workbookViewId="0">
      <selection activeCell="F27" sqref="F27"/>
    </sheetView>
  </sheetViews>
  <sheetFormatPr baseColWidth="10" defaultRowHeight="15" outlineLevelCol="2" x14ac:dyDescent="0.2"/>
  <cols>
    <col min="2" max="3" width="10.83203125" outlineLevel="2"/>
    <col min="4" max="4" width="10.83203125" outlineLevel="1"/>
    <col min="5" max="5" width="35.83203125" customWidth="1"/>
    <col min="6" max="6" width="15.5" bestFit="1" customWidth="1"/>
    <col min="16" max="16" width="15.5" bestFit="1" customWidth="1"/>
  </cols>
  <sheetData>
    <row r="1" spans="1:21" x14ac:dyDescent="0.2">
      <c r="A1" s="1" t="s">
        <v>0</v>
      </c>
      <c r="B1" s="1" t="s">
        <v>1</v>
      </c>
      <c r="C1" s="1" t="s">
        <v>29</v>
      </c>
      <c r="D1" s="1" t="s">
        <v>30</v>
      </c>
      <c r="E1" s="1" t="s">
        <v>54</v>
      </c>
    </row>
    <row r="2" spans="1:21" x14ac:dyDescent="0.2">
      <c r="A2">
        <v>26</v>
      </c>
      <c r="B2">
        <v>80</v>
      </c>
      <c r="C2">
        <v>1</v>
      </c>
      <c r="D2">
        <f>B2*C2</f>
        <v>80</v>
      </c>
      <c r="E2" s="16">
        <f>$Q$18+$Q$19+B2+$Q$20*C2+$Q$21*D2</f>
        <v>76.445628312344681</v>
      </c>
      <c r="F2" t="s">
        <v>4</v>
      </c>
      <c r="P2" t="s">
        <v>4</v>
      </c>
    </row>
    <row r="3" spans="1:21" ht="16" thickBot="1" x14ac:dyDescent="0.25">
      <c r="A3">
        <v>16</v>
      </c>
      <c r="B3">
        <v>80</v>
      </c>
      <c r="C3">
        <v>1</v>
      </c>
      <c r="D3">
        <f t="shared" ref="D3:D23" si="0">B3*C3</f>
        <v>80</v>
      </c>
      <c r="E3" s="16">
        <f t="shared" ref="E3:E23" si="1">$Q$18+$Q$19+B3+$Q$20*C3+$Q$21*D3</f>
        <v>76.445628312344681</v>
      </c>
    </row>
    <row r="4" spans="1:21" x14ac:dyDescent="0.2">
      <c r="A4">
        <v>24</v>
      </c>
      <c r="B4">
        <v>59</v>
      </c>
      <c r="C4">
        <v>0</v>
      </c>
      <c r="D4">
        <f t="shared" si="0"/>
        <v>0</v>
      </c>
      <c r="E4" s="16">
        <f t="shared" si="1"/>
        <v>62.774503244798304</v>
      </c>
      <c r="F4" s="5" t="s">
        <v>5</v>
      </c>
      <c r="G4" s="5"/>
      <c r="P4" s="5" t="s">
        <v>5</v>
      </c>
      <c r="Q4" s="5"/>
    </row>
    <row r="5" spans="1:21" x14ac:dyDescent="0.2">
      <c r="A5">
        <v>13</v>
      </c>
      <c r="B5">
        <v>51</v>
      </c>
      <c r="C5">
        <v>0</v>
      </c>
      <c r="D5">
        <f t="shared" si="0"/>
        <v>0</v>
      </c>
      <c r="E5" s="16">
        <f t="shared" si="1"/>
        <v>54.774503244798304</v>
      </c>
      <c r="F5" s="2" t="s">
        <v>6</v>
      </c>
      <c r="G5" s="2">
        <v>0.64665500827755784</v>
      </c>
      <c r="P5" s="2" t="s">
        <v>6</v>
      </c>
      <c r="Q5" s="2">
        <v>0.72257142068325386</v>
      </c>
    </row>
    <row r="6" spans="1:21" x14ac:dyDescent="0.2">
      <c r="A6">
        <v>15</v>
      </c>
      <c r="B6">
        <v>55</v>
      </c>
      <c r="C6">
        <v>0</v>
      </c>
      <c r="D6">
        <f t="shared" si="0"/>
        <v>0</v>
      </c>
      <c r="E6" s="16">
        <f t="shared" si="1"/>
        <v>58.774503244798304</v>
      </c>
      <c r="F6" s="2" t="s">
        <v>7</v>
      </c>
      <c r="G6" s="2">
        <v>0.4181626997304484</v>
      </c>
      <c r="P6" s="2" t="s">
        <v>7</v>
      </c>
      <c r="Q6" s="2">
        <v>0.52210945798821584</v>
      </c>
    </row>
    <row r="7" spans="1:21" x14ac:dyDescent="0.2">
      <c r="A7">
        <v>17</v>
      </c>
      <c r="B7">
        <v>55</v>
      </c>
      <c r="C7">
        <v>1</v>
      </c>
      <c r="D7">
        <f t="shared" si="0"/>
        <v>55</v>
      </c>
      <c r="E7" s="16">
        <f t="shared" si="1"/>
        <v>56.656176801622166</v>
      </c>
      <c r="F7" s="2" t="s">
        <v>8</v>
      </c>
      <c r="G7" s="6">
        <v>0.34971125263991293</v>
      </c>
      <c r="P7" s="2" t="s">
        <v>8</v>
      </c>
      <c r="Q7" s="6">
        <v>0.43250498136100635</v>
      </c>
    </row>
    <row r="8" spans="1:21" x14ac:dyDescent="0.2">
      <c r="A8">
        <v>8</v>
      </c>
      <c r="B8">
        <v>20</v>
      </c>
      <c r="C8">
        <v>0</v>
      </c>
      <c r="D8">
        <f t="shared" si="0"/>
        <v>0</v>
      </c>
      <c r="E8" s="16">
        <f t="shared" si="1"/>
        <v>23.774503244798307</v>
      </c>
      <c r="F8" s="2" t="s">
        <v>9</v>
      </c>
      <c r="G8" s="2">
        <v>4.4753651715464162</v>
      </c>
      <c r="P8" s="2" t="s">
        <v>9</v>
      </c>
      <c r="Q8" s="2">
        <v>4.180771050186916</v>
      </c>
    </row>
    <row r="9" spans="1:21" ht="16" thickBot="1" x14ac:dyDescent="0.25">
      <c r="A9">
        <v>15</v>
      </c>
      <c r="B9">
        <v>35</v>
      </c>
      <c r="C9">
        <v>1</v>
      </c>
      <c r="D9">
        <f t="shared" si="0"/>
        <v>35</v>
      </c>
      <c r="E9" s="16">
        <f t="shared" si="1"/>
        <v>40.824615593044143</v>
      </c>
      <c r="F9" s="3" t="s">
        <v>10</v>
      </c>
      <c r="G9" s="3">
        <v>20</v>
      </c>
      <c r="P9" s="3" t="s">
        <v>10</v>
      </c>
      <c r="Q9" s="3">
        <v>20</v>
      </c>
    </row>
    <row r="10" spans="1:21" x14ac:dyDescent="0.2">
      <c r="A10">
        <v>21</v>
      </c>
      <c r="B10">
        <v>48</v>
      </c>
      <c r="C10">
        <v>0</v>
      </c>
      <c r="D10">
        <f t="shared" si="0"/>
        <v>0</v>
      </c>
      <c r="E10" s="16">
        <f t="shared" si="1"/>
        <v>51.774503244798304</v>
      </c>
    </row>
    <row r="11" spans="1:21" ht="16" thickBot="1" x14ac:dyDescent="0.25">
      <c r="A11">
        <v>17</v>
      </c>
      <c r="B11">
        <v>42</v>
      </c>
      <c r="C11">
        <v>0</v>
      </c>
      <c r="D11">
        <f t="shared" si="0"/>
        <v>0</v>
      </c>
      <c r="E11" s="16">
        <f t="shared" si="1"/>
        <v>45.774503244798304</v>
      </c>
      <c r="F11" t="s">
        <v>11</v>
      </c>
      <c r="P11" t="s">
        <v>11</v>
      </c>
    </row>
    <row r="12" spans="1:21" x14ac:dyDescent="0.2">
      <c r="A12">
        <v>20</v>
      </c>
      <c r="B12">
        <v>78</v>
      </c>
      <c r="C12">
        <v>1</v>
      </c>
      <c r="D12">
        <f t="shared" si="0"/>
        <v>78</v>
      </c>
      <c r="E12" s="16">
        <f t="shared" si="1"/>
        <v>74.862472191486887</v>
      </c>
      <c r="F12" s="4"/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20</v>
      </c>
      <c r="P12" s="4"/>
      <c r="Q12" s="4" t="s">
        <v>16</v>
      </c>
      <c r="R12" s="4" t="s">
        <v>17</v>
      </c>
      <c r="S12" s="4" t="s">
        <v>18</v>
      </c>
      <c r="T12" s="4" t="s">
        <v>19</v>
      </c>
      <c r="U12" s="4" t="s">
        <v>20</v>
      </c>
    </row>
    <row r="13" spans="1:21" x14ac:dyDescent="0.2">
      <c r="A13">
        <v>14</v>
      </c>
      <c r="B13">
        <v>52</v>
      </c>
      <c r="C13">
        <v>1</v>
      </c>
      <c r="D13">
        <f t="shared" si="0"/>
        <v>52</v>
      </c>
      <c r="E13" s="16">
        <f t="shared" si="1"/>
        <v>54.281442620335461</v>
      </c>
      <c r="F13" s="2" t="s">
        <v>12</v>
      </c>
      <c r="G13" s="2">
        <v>2</v>
      </c>
      <c r="H13" s="2">
        <v>244.70881188225843</v>
      </c>
      <c r="I13" s="2">
        <v>122.35440594112922</v>
      </c>
      <c r="J13" s="2">
        <v>6.1088949540741879</v>
      </c>
      <c r="K13" s="2">
        <v>1.0018743437366707E-2</v>
      </c>
      <c r="P13" s="2" t="s">
        <v>12</v>
      </c>
      <c r="Q13" s="2">
        <v>3</v>
      </c>
      <c r="R13" s="2">
        <v>305.53845481470393</v>
      </c>
      <c r="S13" s="2">
        <v>101.84615160490131</v>
      </c>
      <c r="T13" s="2">
        <v>5.8268233646450502</v>
      </c>
      <c r="U13" s="2">
        <v>6.8823318142425755E-3</v>
      </c>
    </row>
    <row r="14" spans="1:21" x14ac:dyDescent="0.2">
      <c r="A14">
        <v>20</v>
      </c>
      <c r="B14">
        <v>62</v>
      </c>
      <c r="C14">
        <v>0</v>
      </c>
      <c r="D14">
        <f t="shared" si="0"/>
        <v>0</v>
      </c>
      <c r="E14" s="16">
        <f t="shared" si="1"/>
        <v>65.774503244798311</v>
      </c>
      <c r="F14" s="2" t="s">
        <v>13</v>
      </c>
      <c r="G14" s="2">
        <v>17</v>
      </c>
      <c r="H14" s="2">
        <v>340.49118811774161</v>
      </c>
      <c r="I14" s="2">
        <v>20.028893418690682</v>
      </c>
      <c r="J14" s="2"/>
      <c r="K14" s="2"/>
      <c r="P14" s="2" t="s">
        <v>13</v>
      </c>
      <c r="Q14" s="2">
        <v>16</v>
      </c>
      <c r="R14" s="2">
        <v>279.66154518529612</v>
      </c>
      <c r="S14" s="2">
        <v>17.478846574081008</v>
      </c>
      <c r="T14" s="2"/>
      <c r="U14" s="2"/>
    </row>
    <row r="15" spans="1:21" ht="16" thickBot="1" x14ac:dyDescent="0.25">
      <c r="A15">
        <v>15</v>
      </c>
      <c r="B15">
        <v>32</v>
      </c>
      <c r="C15">
        <v>0</v>
      </c>
      <c r="D15">
        <f t="shared" si="0"/>
        <v>0</v>
      </c>
      <c r="E15" s="16">
        <f t="shared" si="1"/>
        <v>35.774503244798304</v>
      </c>
      <c r="F15" s="3" t="s">
        <v>14</v>
      </c>
      <c r="G15" s="3">
        <v>19</v>
      </c>
      <c r="H15" s="3">
        <v>585.20000000000005</v>
      </c>
      <c r="I15" s="3"/>
      <c r="J15" s="3"/>
      <c r="K15" s="3"/>
      <c r="P15" s="3" t="s">
        <v>14</v>
      </c>
      <c r="Q15" s="3">
        <v>19</v>
      </c>
      <c r="R15" s="3">
        <v>585.20000000000005</v>
      </c>
      <c r="S15" s="3"/>
      <c r="T15" s="3"/>
      <c r="U15" s="3"/>
    </row>
    <row r="16" spans="1:21" ht="16" thickBot="1" x14ac:dyDescent="0.25">
      <c r="A16">
        <v>23</v>
      </c>
      <c r="B16">
        <v>45</v>
      </c>
      <c r="C16">
        <v>1</v>
      </c>
      <c r="D16">
        <f t="shared" si="0"/>
        <v>45</v>
      </c>
      <c r="E16" s="16">
        <f t="shared" si="1"/>
        <v>48.740396197333155</v>
      </c>
    </row>
    <row r="17" spans="1:24" x14ac:dyDescent="0.2">
      <c r="A17">
        <v>17</v>
      </c>
      <c r="B17">
        <v>27</v>
      </c>
      <c r="C17">
        <v>0</v>
      </c>
      <c r="D17">
        <f t="shared" si="0"/>
        <v>0</v>
      </c>
      <c r="E17" s="16">
        <f t="shared" si="1"/>
        <v>30.774503244798307</v>
      </c>
      <c r="F17" s="4"/>
      <c r="G17" s="4" t="s">
        <v>21</v>
      </c>
      <c r="H17" s="4" t="s">
        <v>9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  <c r="P17" s="4"/>
      <c r="Q17" s="4" t="s">
        <v>21</v>
      </c>
      <c r="R17" s="4" t="s">
        <v>9</v>
      </c>
      <c r="S17" s="4" t="s">
        <v>22</v>
      </c>
      <c r="T17" s="4" t="s">
        <v>23</v>
      </c>
      <c r="U17" s="4" t="s">
        <v>24</v>
      </c>
      <c r="V17" s="4" t="s">
        <v>25</v>
      </c>
      <c r="W17" s="4" t="s">
        <v>26</v>
      </c>
      <c r="X17" s="4" t="s">
        <v>27</v>
      </c>
    </row>
    <row r="18" spans="1:24" x14ac:dyDescent="0.2">
      <c r="A18">
        <v>30</v>
      </c>
      <c r="B18">
        <v>65</v>
      </c>
      <c r="C18">
        <v>0</v>
      </c>
      <c r="D18">
        <f t="shared" si="0"/>
        <v>0</v>
      </c>
      <c r="E18" s="16">
        <f t="shared" si="1"/>
        <v>68.774503244798311</v>
      </c>
      <c r="F18" s="2" t="s">
        <v>15</v>
      </c>
      <c r="G18" s="2">
        <v>8.1693192996616482</v>
      </c>
      <c r="H18" s="2">
        <v>2.9461811597544472</v>
      </c>
      <c r="I18" s="2">
        <v>2.7728502955814602</v>
      </c>
      <c r="J18" s="2">
        <v>1.3028168619501934E-2</v>
      </c>
      <c r="K18" s="2">
        <v>1.9534203936926877</v>
      </c>
      <c r="L18" s="2">
        <v>14.385218205630608</v>
      </c>
      <c r="M18" s="2">
        <v>1.9534203936926877</v>
      </c>
      <c r="N18" s="2">
        <v>14.385218205630608</v>
      </c>
      <c r="P18" s="2" t="s">
        <v>15</v>
      </c>
      <c r="Q18" s="26">
        <v>3.4635043821502842</v>
      </c>
      <c r="R18" s="2">
        <v>3.7333549083603561</v>
      </c>
      <c r="S18" s="2">
        <v>0.92771902676443185</v>
      </c>
      <c r="T18" s="2">
        <v>0.36733766700352977</v>
      </c>
      <c r="U18" s="2">
        <v>-4.450854471956518</v>
      </c>
      <c r="V18" s="2">
        <v>11.377863236257086</v>
      </c>
      <c r="W18" s="2">
        <v>-4.450854471956518</v>
      </c>
      <c r="X18" s="2">
        <v>11.377863236257086</v>
      </c>
    </row>
    <row r="19" spans="1:24" x14ac:dyDescent="0.2">
      <c r="A19">
        <v>22</v>
      </c>
      <c r="B19">
        <v>59</v>
      </c>
      <c r="C19">
        <v>1</v>
      </c>
      <c r="D19">
        <f t="shared" si="0"/>
        <v>59</v>
      </c>
      <c r="E19" s="16">
        <f t="shared" si="1"/>
        <v>59.822489043337768</v>
      </c>
      <c r="F19" s="2" t="s">
        <v>1</v>
      </c>
      <c r="G19" s="8">
        <v>0.2036047462732819</v>
      </c>
      <c r="H19" s="2">
        <v>5.9769770250691238E-2</v>
      </c>
      <c r="I19" s="2">
        <v>3.4064836692412617</v>
      </c>
      <c r="J19" s="2">
        <v>3.3602912835756569E-3</v>
      </c>
      <c r="K19" s="2">
        <v>7.7501553914855165E-2</v>
      </c>
      <c r="L19" s="2">
        <v>0.32970793863170866</v>
      </c>
      <c r="M19" s="2">
        <v>7.7501553914855165E-2</v>
      </c>
      <c r="N19" s="2">
        <v>0.32970793863170866</v>
      </c>
      <c r="P19" s="2" t="s">
        <v>1</v>
      </c>
      <c r="Q19" s="7">
        <v>0.31099886264802262</v>
      </c>
      <c r="R19" s="2">
        <v>8.019747828128071E-2</v>
      </c>
      <c r="S19" s="2">
        <v>3.8779132375863545</v>
      </c>
      <c r="T19" s="2">
        <v>1.3344515510718097E-3</v>
      </c>
      <c r="U19" s="2">
        <v>0.14098780345535414</v>
      </c>
      <c r="V19" s="2">
        <v>0.48100992184069113</v>
      </c>
      <c r="W19" s="2">
        <v>0.14098780345535414</v>
      </c>
      <c r="X19" s="2">
        <v>0.48100992184069113</v>
      </c>
    </row>
    <row r="20" spans="1:24" ht="16" thickBot="1" x14ac:dyDescent="0.25">
      <c r="A20">
        <v>8</v>
      </c>
      <c r="B20">
        <v>21</v>
      </c>
      <c r="C20">
        <v>0</v>
      </c>
      <c r="D20">
        <f t="shared" si="0"/>
        <v>0</v>
      </c>
      <c r="E20" s="16">
        <f t="shared" si="1"/>
        <v>24.774503244798307</v>
      </c>
      <c r="F20" s="3" t="s">
        <v>29</v>
      </c>
      <c r="G20" s="3">
        <v>-1.1307459201579679</v>
      </c>
      <c r="H20" s="3">
        <v>2.1627518822018232</v>
      </c>
      <c r="I20" s="3">
        <v>-0.52282738924577632</v>
      </c>
      <c r="J20" s="3">
        <v>0.6078418487020999</v>
      </c>
      <c r="K20" s="3">
        <v>-5.6937535322157009</v>
      </c>
      <c r="L20" s="3">
        <v>3.4322616918997655</v>
      </c>
      <c r="M20" s="3">
        <v>-5.6937535322157009</v>
      </c>
      <c r="N20" s="3">
        <v>3.4322616918997655</v>
      </c>
      <c r="P20" s="2" t="s">
        <v>29</v>
      </c>
      <c r="Q20" s="26">
        <v>9.3448802332343206</v>
      </c>
      <c r="R20" s="2">
        <v>5.9677799621767145</v>
      </c>
      <c r="S20" s="2">
        <v>1.5658888719861292</v>
      </c>
      <c r="T20" s="2">
        <v>0.13693645946592967</v>
      </c>
      <c r="U20" s="2">
        <v>-3.3062481331705165</v>
      </c>
      <c r="V20" s="2">
        <v>21.996008599639158</v>
      </c>
      <c r="W20" s="2">
        <v>-3.3062481331705165</v>
      </c>
      <c r="X20" s="2">
        <v>21.996008599639158</v>
      </c>
    </row>
    <row r="21" spans="1:24" ht="16" thickBot="1" x14ac:dyDescent="0.25">
      <c r="A21">
        <v>15</v>
      </c>
      <c r="B21">
        <v>30</v>
      </c>
      <c r="C21">
        <v>1</v>
      </c>
      <c r="D21">
        <f t="shared" si="0"/>
        <v>30</v>
      </c>
      <c r="E21" s="16">
        <f t="shared" si="1"/>
        <v>36.866725290899645</v>
      </c>
      <c r="P21" s="3" t="s">
        <v>30</v>
      </c>
      <c r="Q21" s="27">
        <v>-0.20842193957109939</v>
      </c>
      <c r="R21" s="3">
        <v>0.11172289600000355</v>
      </c>
      <c r="S21" s="3">
        <v>-1.8655257519559174</v>
      </c>
      <c r="T21" s="3">
        <v>8.0551724497316332E-2</v>
      </c>
      <c r="U21" s="3">
        <v>-0.44526389884585205</v>
      </c>
      <c r="V21" s="3">
        <v>2.8420019703653293E-2</v>
      </c>
      <c r="W21" s="3">
        <v>-0.44526389884585205</v>
      </c>
      <c r="X21" s="3">
        <v>2.8420019703653293E-2</v>
      </c>
    </row>
    <row r="22" spans="1:24" x14ac:dyDescent="0.2">
      <c r="B22">
        <v>15</v>
      </c>
      <c r="C22">
        <v>0</v>
      </c>
      <c r="D22">
        <f t="shared" si="0"/>
        <v>0</v>
      </c>
      <c r="E22" s="19">
        <f>$Q$18+$Q$19*B22+$Q$20*C22+$Q$21*D22</f>
        <v>8.1284873218706224</v>
      </c>
    </row>
    <row r="23" spans="1:24" x14ac:dyDescent="0.2">
      <c r="B23">
        <v>15</v>
      </c>
      <c r="C23">
        <v>1</v>
      </c>
      <c r="D23">
        <f t="shared" si="0"/>
        <v>15</v>
      </c>
      <c r="E23" s="19">
        <f>$Q$18+$Q$19*B23+$Q$20*C23+$Q$21*D23</f>
        <v>14.347038461538453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BDC8-BB0C-EC42-8708-2F174542A2C7}">
  <dimension ref="A1:X23"/>
  <sheetViews>
    <sheetView workbookViewId="0">
      <selection activeCell="G29" sqref="G29"/>
    </sheetView>
  </sheetViews>
  <sheetFormatPr baseColWidth="10" defaultRowHeight="15" x14ac:dyDescent="0.2"/>
  <cols>
    <col min="5" max="5" width="31.83203125" customWidth="1"/>
  </cols>
  <sheetData>
    <row r="1" spans="1:21" x14ac:dyDescent="0.2">
      <c r="A1" t="s">
        <v>0</v>
      </c>
      <c r="B1" t="s">
        <v>31</v>
      </c>
      <c r="C1" t="s">
        <v>32</v>
      </c>
      <c r="D1" t="s">
        <v>33</v>
      </c>
      <c r="E1" t="s">
        <v>53</v>
      </c>
    </row>
    <row r="2" spans="1:21" ht="16" x14ac:dyDescent="0.2">
      <c r="A2" s="9">
        <v>37</v>
      </c>
      <c r="B2" s="9">
        <v>22</v>
      </c>
      <c r="C2" s="9">
        <v>33</v>
      </c>
      <c r="D2">
        <f>B2*C2</f>
        <v>726</v>
      </c>
      <c r="E2" s="15">
        <f>$Q$18+$Q$19*B2+$Q$20*C2+$Q$21*D2</f>
        <v>36.76504875995348</v>
      </c>
      <c r="F2" t="s">
        <v>4</v>
      </c>
      <c r="P2" t="s">
        <v>4</v>
      </c>
    </row>
    <row r="3" spans="1:21" ht="17" thickBot="1" x14ac:dyDescent="0.25">
      <c r="A3" s="9">
        <v>51</v>
      </c>
      <c r="B3" s="9">
        <v>32</v>
      </c>
      <c r="C3" s="9">
        <v>35</v>
      </c>
      <c r="D3">
        <f t="shared" ref="D3:D23" si="0">B3*C3</f>
        <v>1120</v>
      </c>
      <c r="E3" s="15">
        <f t="shared" ref="E3:E23" si="1">$Q$18+$Q$19*B3+$Q$20*C3+$Q$21*D3</f>
        <v>48.337387155994762</v>
      </c>
    </row>
    <row r="4" spans="1:21" ht="16" x14ac:dyDescent="0.2">
      <c r="A4" s="9">
        <v>57</v>
      </c>
      <c r="B4" s="9">
        <v>30</v>
      </c>
      <c r="C4" s="9">
        <v>25</v>
      </c>
      <c r="D4">
        <f t="shared" si="0"/>
        <v>750</v>
      </c>
      <c r="E4" s="15">
        <f t="shared" si="1"/>
        <v>51.028737056599347</v>
      </c>
      <c r="F4" s="5" t="s">
        <v>5</v>
      </c>
      <c r="G4" s="5"/>
      <c r="P4" s="5" t="s">
        <v>5</v>
      </c>
      <c r="Q4" s="5"/>
    </row>
    <row r="5" spans="1:21" ht="16" x14ac:dyDescent="0.2">
      <c r="A5" s="9">
        <v>42</v>
      </c>
      <c r="B5" s="9">
        <v>28</v>
      </c>
      <c r="C5" s="9">
        <v>22</v>
      </c>
      <c r="D5">
        <f t="shared" si="0"/>
        <v>616</v>
      </c>
      <c r="E5" s="15">
        <f t="shared" si="1"/>
        <v>48.324218223671224</v>
      </c>
      <c r="F5" s="2" t="s">
        <v>6</v>
      </c>
      <c r="G5" s="2">
        <v>0.7627423140087165</v>
      </c>
      <c r="P5" s="2" t="s">
        <v>6</v>
      </c>
      <c r="Q5" s="2">
        <v>0.78654646137671635</v>
      </c>
    </row>
    <row r="6" spans="1:21" ht="16" x14ac:dyDescent="0.2">
      <c r="A6" s="9">
        <v>28</v>
      </c>
      <c r="B6" s="9">
        <v>21</v>
      </c>
      <c r="C6" s="9">
        <v>17</v>
      </c>
      <c r="D6">
        <f t="shared" si="0"/>
        <v>357</v>
      </c>
      <c r="E6" s="15">
        <f t="shared" si="1"/>
        <v>32.806257152401045</v>
      </c>
      <c r="F6" s="2" t="s">
        <v>7</v>
      </c>
      <c r="G6" s="2">
        <v>0.58177583757937157</v>
      </c>
      <c r="P6" s="2" t="s">
        <v>7</v>
      </c>
      <c r="Q6" s="2">
        <v>0.61865533590423438</v>
      </c>
    </row>
    <row r="7" spans="1:21" ht="16" x14ac:dyDescent="0.2">
      <c r="A7" s="9">
        <v>87</v>
      </c>
      <c r="B7" s="9">
        <v>34</v>
      </c>
      <c r="C7" s="9">
        <v>9</v>
      </c>
      <c r="D7">
        <f t="shared" si="0"/>
        <v>306</v>
      </c>
      <c r="E7" s="15">
        <f t="shared" si="1"/>
        <v>71.204317722191007</v>
      </c>
      <c r="F7" s="2" t="s">
        <v>8</v>
      </c>
      <c r="G7" s="6">
        <v>0.53257299494165056</v>
      </c>
      <c r="P7" s="2" t="s">
        <v>8</v>
      </c>
      <c r="Q7" s="6">
        <v>0.54715321138627837</v>
      </c>
    </row>
    <row r="8" spans="1:21" ht="16" x14ac:dyDescent="0.2">
      <c r="A8" s="9">
        <v>50</v>
      </c>
      <c r="B8" s="9">
        <v>27</v>
      </c>
      <c r="C8" s="9">
        <v>33</v>
      </c>
      <c r="D8">
        <f t="shared" si="0"/>
        <v>891</v>
      </c>
      <c r="E8" s="15">
        <f t="shared" si="1"/>
        <v>43.195600487438369</v>
      </c>
      <c r="F8" s="2" t="s">
        <v>9</v>
      </c>
      <c r="G8" s="2">
        <v>10.237287473659499</v>
      </c>
      <c r="P8" s="2" t="s">
        <v>9</v>
      </c>
      <c r="Q8" s="2">
        <v>10.076359303612472</v>
      </c>
    </row>
    <row r="9" spans="1:21" ht="17" thickBot="1" x14ac:dyDescent="0.25">
      <c r="A9" s="9">
        <v>52</v>
      </c>
      <c r="B9" s="9">
        <v>30</v>
      </c>
      <c r="C9" s="9">
        <v>19</v>
      </c>
      <c r="D9">
        <f t="shared" si="0"/>
        <v>570</v>
      </c>
      <c r="E9" s="15">
        <f t="shared" si="1"/>
        <v>54.009841206101882</v>
      </c>
      <c r="F9" s="3" t="s">
        <v>10</v>
      </c>
      <c r="G9" s="3">
        <v>20</v>
      </c>
      <c r="P9" s="3" t="s">
        <v>10</v>
      </c>
      <c r="Q9" s="3">
        <v>20</v>
      </c>
    </row>
    <row r="10" spans="1:21" ht="16" x14ac:dyDescent="0.2">
      <c r="A10" s="9">
        <v>45</v>
      </c>
      <c r="B10" s="9">
        <v>28</v>
      </c>
      <c r="C10" s="9">
        <v>34</v>
      </c>
      <c r="D10">
        <f t="shared" si="0"/>
        <v>952</v>
      </c>
      <c r="E10" s="15">
        <f t="shared" si="1"/>
        <v>44.132391979232082</v>
      </c>
    </row>
    <row r="11" spans="1:21" ht="17" thickBot="1" x14ac:dyDescent="0.25">
      <c r="A11" s="9">
        <v>56</v>
      </c>
      <c r="B11" s="9">
        <v>28</v>
      </c>
      <c r="C11" s="9">
        <v>5</v>
      </c>
      <c r="D11">
        <f t="shared" si="0"/>
        <v>140</v>
      </c>
      <c r="E11" s="15">
        <f t="shared" si="1"/>
        <v>54.262638736626663</v>
      </c>
      <c r="F11" t="s">
        <v>11</v>
      </c>
      <c r="P11" t="s">
        <v>11</v>
      </c>
    </row>
    <row r="12" spans="1:21" ht="16" x14ac:dyDescent="0.2">
      <c r="A12" s="9">
        <v>31</v>
      </c>
      <c r="B12" s="9">
        <v>21</v>
      </c>
      <c r="C12" s="9">
        <v>32</v>
      </c>
      <c r="D12">
        <f t="shared" si="0"/>
        <v>672</v>
      </c>
      <c r="E12" s="15">
        <f t="shared" si="1"/>
        <v>35.311895835578035</v>
      </c>
      <c r="F12" s="4"/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20</v>
      </c>
      <c r="P12" s="4"/>
      <c r="Q12" s="4" t="s">
        <v>16</v>
      </c>
      <c r="R12" s="4" t="s">
        <v>17</v>
      </c>
      <c r="S12" s="4" t="s">
        <v>18</v>
      </c>
      <c r="T12" s="4" t="s">
        <v>19</v>
      </c>
      <c r="U12" s="4" t="s">
        <v>20</v>
      </c>
    </row>
    <row r="13" spans="1:21" ht="16" x14ac:dyDescent="0.2">
      <c r="A13" s="9">
        <v>34</v>
      </c>
      <c r="B13" s="9">
        <v>21</v>
      </c>
      <c r="C13" s="9">
        <v>12</v>
      </c>
      <c r="D13">
        <f t="shared" si="0"/>
        <v>252</v>
      </c>
      <c r="E13" s="15">
        <f t="shared" si="1"/>
        <v>31.971044258008721</v>
      </c>
      <c r="F13" s="2" t="s">
        <v>12</v>
      </c>
      <c r="G13" s="2">
        <v>2</v>
      </c>
      <c r="H13" s="2">
        <v>2478.3650680881228</v>
      </c>
      <c r="I13" s="2">
        <v>1239.1825340440614</v>
      </c>
      <c r="J13" s="2">
        <v>11.824028986759343</v>
      </c>
      <c r="K13" s="2">
        <v>6.0530954268753483E-4</v>
      </c>
      <c r="P13" s="2" t="s">
        <v>12</v>
      </c>
      <c r="Q13" s="2">
        <v>3</v>
      </c>
      <c r="R13" s="2">
        <v>2635.4717309520383</v>
      </c>
      <c r="S13" s="2">
        <v>878.49057698401282</v>
      </c>
      <c r="T13" s="2">
        <v>8.6522650910725556</v>
      </c>
      <c r="U13" s="2">
        <v>1.213462779843282E-3</v>
      </c>
    </row>
    <row r="14" spans="1:21" ht="16" x14ac:dyDescent="0.2">
      <c r="A14" s="9">
        <v>38</v>
      </c>
      <c r="B14" s="9">
        <v>28</v>
      </c>
      <c r="C14" s="9">
        <v>16</v>
      </c>
      <c r="D14">
        <f t="shared" si="0"/>
        <v>448</v>
      </c>
      <c r="E14" s="15">
        <f t="shared" si="1"/>
        <v>50.420131345890795</v>
      </c>
      <c r="F14" s="2" t="s">
        <v>13</v>
      </c>
      <c r="G14" s="2">
        <v>17</v>
      </c>
      <c r="H14" s="2">
        <v>1781.6349319118772</v>
      </c>
      <c r="I14" s="2">
        <v>104.80205481834571</v>
      </c>
      <c r="J14" s="2"/>
      <c r="K14" s="2"/>
      <c r="P14" s="2" t="s">
        <v>13</v>
      </c>
      <c r="Q14" s="2">
        <v>16</v>
      </c>
      <c r="R14" s="2">
        <v>1624.5282690479619</v>
      </c>
      <c r="S14" s="2">
        <v>101.53301681549762</v>
      </c>
      <c r="T14" s="2"/>
      <c r="U14" s="2"/>
    </row>
    <row r="15" spans="1:21" ht="17" thickBot="1" x14ac:dyDescent="0.25">
      <c r="A15" s="9">
        <v>50</v>
      </c>
      <c r="B15" s="9">
        <v>34</v>
      </c>
      <c r="C15" s="9">
        <v>13</v>
      </c>
      <c r="D15">
        <f t="shared" si="0"/>
        <v>442</v>
      </c>
      <c r="E15" s="15">
        <f t="shared" si="1"/>
        <v>68.036660252812041</v>
      </c>
      <c r="F15" s="3" t="s">
        <v>14</v>
      </c>
      <c r="G15" s="3">
        <v>19</v>
      </c>
      <c r="H15" s="3">
        <v>4260</v>
      </c>
      <c r="I15" s="3"/>
      <c r="J15" s="3"/>
      <c r="K15" s="3"/>
      <c r="P15" s="3" t="s">
        <v>14</v>
      </c>
      <c r="Q15" s="3">
        <v>19</v>
      </c>
      <c r="R15" s="3">
        <v>4260</v>
      </c>
      <c r="S15" s="3"/>
      <c r="T15" s="3"/>
      <c r="U15" s="3"/>
    </row>
    <row r="16" spans="1:21" ht="17" thickBot="1" x14ac:dyDescent="0.25">
      <c r="A16" s="9">
        <v>44</v>
      </c>
      <c r="B16" s="9">
        <v>23</v>
      </c>
      <c r="C16" s="9">
        <v>29</v>
      </c>
      <c r="D16">
        <f t="shared" si="0"/>
        <v>667</v>
      </c>
      <c r="E16" s="15">
        <f t="shared" si="1"/>
        <v>37.973116141458547</v>
      </c>
    </row>
    <row r="17" spans="1:24" ht="16" x14ac:dyDescent="0.2">
      <c r="A17" s="9">
        <v>54</v>
      </c>
      <c r="B17" s="9">
        <v>28</v>
      </c>
      <c r="C17" s="9">
        <v>15</v>
      </c>
      <c r="D17">
        <f t="shared" si="0"/>
        <v>420</v>
      </c>
      <c r="E17" s="15">
        <f t="shared" si="1"/>
        <v>50.769450199594047</v>
      </c>
      <c r="F17" s="4"/>
      <c r="G17" s="4" t="s">
        <v>21</v>
      </c>
      <c r="H17" s="4" t="s">
        <v>9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  <c r="P17" s="4"/>
      <c r="Q17" s="4" t="s">
        <v>21</v>
      </c>
      <c r="R17" s="4" t="s">
        <v>9</v>
      </c>
      <c r="S17" s="4" t="s">
        <v>22</v>
      </c>
      <c r="T17" s="4" t="s">
        <v>23</v>
      </c>
      <c r="U17" s="4" t="s">
        <v>24</v>
      </c>
      <c r="V17" s="4" t="s">
        <v>25</v>
      </c>
      <c r="W17" s="4" t="s">
        <v>26</v>
      </c>
      <c r="X17" s="4" t="s">
        <v>27</v>
      </c>
    </row>
    <row r="18" spans="1:24" ht="16" x14ac:dyDescent="0.2">
      <c r="A18" s="9">
        <v>31</v>
      </c>
      <c r="B18" s="9">
        <v>22</v>
      </c>
      <c r="C18" s="9">
        <v>13</v>
      </c>
      <c r="D18">
        <f t="shared" si="0"/>
        <v>286</v>
      </c>
      <c r="E18" s="15">
        <f t="shared" si="1"/>
        <v>34.899515561189098</v>
      </c>
      <c r="F18" s="2" t="s">
        <v>15</v>
      </c>
      <c r="G18" s="2">
        <v>-7.5685257381037472</v>
      </c>
      <c r="H18" s="2">
        <v>15.363856163505773</v>
      </c>
      <c r="I18" s="2">
        <v>-0.49261888796391445</v>
      </c>
      <c r="J18" s="2">
        <v>0.62858379252930052</v>
      </c>
      <c r="K18" s="2">
        <v>-39.983428807458644</v>
      </c>
      <c r="L18" s="2">
        <v>24.846377331251151</v>
      </c>
      <c r="M18" s="2">
        <v>-39.983428807458644</v>
      </c>
      <c r="N18" s="2">
        <v>24.846377331251151</v>
      </c>
      <c r="P18" s="2" t="s">
        <v>15</v>
      </c>
      <c r="Q18" s="2">
        <v>-48.161565769560404</v>
      </c>
      <c r="R18" s="2">
        <v>35.966683815738534</v>
      </c>
      <c r="S18" s="2">
        <v>-1.3390605043350023</v>
      </c>
      <c r="T18" s="2">
        <v>0.1992654177001606</v>
      </c>
      <c r="U18" s="2">
        <v>-124.40752938595986</v>
      </c>
      <c r="V18" s="2">
        <v>28.08439784683906</v>
      </c>
      <c r="W18" s="2">
        <v>-124.40752938595986</v>
      </c>
      <c r="X18" s="2">
        <v>28.08439784683906</v>
      </c>
    </row>
    <row r="19" spans="1:24" ht="16" x14ac:dyDescent="0.2">
      <c r="A19" s="9">
        <v>35</v>
      </c>
      <c r="B19" s="9">
        <v>29</v>
      </c>
      <c r="C19" s="9">
        <v>22</v>
      </c>
      <c r="D19">
        <f t="shared" si="0"/>
        <v>638</v>
      </c>
      <c r="E19" s="15">
        <f t="shared" si="1"/>
        <v>50.4217536775109</v>
      </c>
      <c r="F19" s="2" t="s">
        <v>31</v>
      </c>
      <c r="G19" s="8">
        <v>2.2386444270570514</v>
      </c>
      <c r="H19" s="2">
        <v>0.49154458332701867</v>
      </c>
      <c r="I19" s="2">
        <v>4.5543059632654082</v>
      </c>
      <c r="J19" s="2">
        <v>2.8116266343894051E-4</v>
      </c>
      <c r="K19" s="2">
        <v>1.2015760079541205</v>
      </c>
      <c r="L19" s="2">
        <v>3.2757128461599825</v>
      </c>
      <c r="M19" s="2">
        <v>1.2015760079541205</v>
      </c>
      <c r="N19" s="2">
        <v>3.2757128461599825</v>
      </c>
      <c r="P19" s="2" t="s">
        <v>31</v>
      </c>
      <c r="Q19" s="8">
        <v>3.720385670525121</v>
      </c>
      <c r="R19" s="2">
        <v>1.2856896531566127</v>
      </c>
      <c r="S19" s="2">
        <v>2.8936887384843351</v>
      </c>
      <c r="T19" s="2">
        <v>1.0578642519103719E-2</v>
      </c>
      <c r="U19" s="2">
        <v>0.99484536164448034</v>
      </c>
      <c r="V19" s="2">
        <v>6.4459259794057617</v>
      </c>
      <c r="W19" s="2">
        <v>0.99484536164448034</v>
      </c>
      <c r="X19" s="2">
        <v>6.4459259794057617</v>
      </c>
    </row>
    <row r="20" spans="1:24" ht="17" thickBot="1" x14ac:dyDescent="0.25">
      <c r="A20" s="9">
        <v>66</v>
      </c>
      <c r="B20" s="9">
        <v>26</v>
      </c>
      <c r="C20" s="9">
        <v>14</v>
      </c>
      <c r="D20">
        <f t="shared" si="0"/>
        <v>364</v>
      </c>
      <c r="E20" s="15">
        <f t="shared" si="1"/>
        <v>45.743443442573991</v>
      </c>
      <c r="F20" s="3" t="s">
        <v>32</v>
      </c>
      <c r="G20" s="11">
        <v>-0.28611914109618913</v>
      </c>
      <c r="H20" s="3">
        <v>0.25846912519972531</v>
      </c>
      <c r="I20" s="3">
        <v>-1.1069760880534494</v>
      </c>
      <c r="J20" s="3">
        <v>0.28372261619512373</v>
      </c>
      <c r="K20" s="3">
        <v>-0.83144132783151958</v>
      </c>
      <c r="L20" s="3">
        <v>0.25920304563914126</v>
      </c>
      <c r="M20" s="3">
        <v>-0.83144132783151958</v>
      </c>
      <c r="N20" s="3">
        <v>0.25920304563914126</v>
      </c>
      <c r="P20" s="2" t="s">
        <v>32</v>
      </c>
      <c r="Q20" s="8">
        <v>1.7161268766236475</v>
      </c>
      <c r="R20" s="2">
        <v>1.6296024103766884</v>
      </c>
      <c r="S20" s="2">
        <v>1.0530954456719039</v>
      </c>
      <c r="T20" s="2">
        <v>0.30794203189855118</v>
      </c>
      <c r="U20" s="2">
        <v>-1.7384759087576245</v>
      </c>
      <c r="V20" s="2">
        <v>5.1707296620049199</v>
      </c>
      <c r="W20" s="2">
        <v>-1.7384759087576245</v>
      </c>
      <c r="X20" s="2">
        <v>5.1707296620049199</v>
      </c>
    </row>
    <row r="21" spans="1:24" ht="17" thickBot="1" x14ac:dyDescent="0.25">
      <c r="A21" s="9">
        <v>72</v>
      </c>
      <c r="B21" s="9">
        <v>38</v>
      </c>
      <c r="C21" s="9">
        <v>21</v>
      </c>
      <c r="D21">
        <f t="shared" si="0"/>
        <v>798</v>
      </c>
      <c r="E21" s="15">
        <f t="shared" si="1"/>
        <v>70.386550805173869</v>
      </c>
      <c r="P21" s="3" t="s">
        <v>33</v>
      </c>
      <c r="Q21" s="28">
        <v>-7.3765918940246769E-2</v>
      </c>
      <c r="R21" s="3">
        <v>5.9301011380794411E-2</v>
      </c>
      <c r="S21" s="3">
        <v>-1.2439234546366784</v>
      </c>
      <c r="T21" s="3">
        <v>0.23144426047799777</v>
      </c>
      <c r="U21" s="3">
        <v>-0.19947844721557279</v>
      </c>
      <c r="V21" s="3">
        <v>5.1946609335079261E-2</v>
      </c>
      <c r="W21" s="3">
        <v>-0.19947844721557279</v>
      </c>
      <c r="X21" s="3">
        <v>5.1946609335079261E-2</v>
      </c>
    </row>
    <row r="22" spans="1:24" ht="16" x14ac:dyDescent="0.2">
      <c r="B22" s="9">
        <v>30</v>
      </c>
      <c r="C22" s="9">
        <v>10</v>
      </c>
      <c r="D22">
        <f t="shared" si="0"/>
        <v>300</v>
      </c>
      <c r="E22" s="19">
        <f t="shared" si="1"/>
        <v>58.481497430355674</v>
      </c>
    </row>
    <row r="23" spans="1:24" ht="16" x14ac:dyDescent="0.2">
      <c r="B23" s="9">
        <v>30</v>
      </c>
      <c r="C23" s="9">
        <v>20</v>
      </c>
      <c r="D23">
        <f t="shared" si="0"/>
        <v>600</v>
      </c>
      <c r="E23" s="19">
        <f t="shared" si="1"/>
        <v>53.512990514518116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D3AB-D91A-144F-96B5-7EA4678CFF12}">
  <dimension ref="A1:P44"/>
  <sheetViews>
    <sheetView topLeftCell="A14" zoomScale="125" workbookViewId="0">
      <selection activeCell="G37" sqref="G37:G38"/>
    </sheetView>
  </sheetViews>
  <sheetFormatPr baseColWidth="10" defaultRowHeight="15" x14ac:dyDescent="0.2"/>
  <cols>
    <col min="6" max="7" width="24.5" customWidth="1"/>
    <col min="12" max="12" width="11.83203125" bestFit="1" customWidth="1"/>
  </cols>
  <sheetData>
    <row r="1" spans="1:13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40</v>
      </c>
      <c r="F1" s="1" t="s">
        <v>38</v>
      </c>
      <c r="G1" s="1" t="s">
        <v>41</v>
      </c>
    </row>
    <row r="2" spans="1:13" x14ac:dyDescent="0.2">
      <c r="A2" s="12">
        <v>196</v>
      </c>
      <c r="B2" s="12">
        <v>5</v>
      </c>
      <c r="C2" s="12">
        <v>1</v>
      </c>
      <c r="D2" s="12">
        <v>0</v>
      </c>
      <c r="E2" s="12">
        <f>C2*D2</f>
        <v>0</v>
      </c>
      <c r="F2" s="17">
        <f>$I$18+$I$19*B2+$I$20*C2+$I$21*D2</f>
        <v>265.31484879374784</v>
      </c>
      <c r="G2" s="17">
        <f>$I$40+$I$41*B2+$I$42*C2+$I$43*D2+$I$44*E2</f>
        <v>255.64273424057561</v>
      </c>
      <c r="H2" t="s">
        <v>4</v>
      </c>
    </row>
    <row r="3" spans="1:13" ht="16" thickBot="1" x14ac:dyDescent="0.25">
      <c r="A3" s="12">
        <v>282</v>
      </c>
      <c r="B3" s="12">
        <v>8</v>
      </c>
      <c r="C3" s="12">
        <v>0</v>
      </c>
      <c r="D3" s="12">
        <v>0</v>
      </c>
      <c r="E3" s="12">
        <f t="shared" ref="E3:E36" si="0">C3*D3</f>
        <v>0</v>
      </c>
      <c r="F3" s="17">
        <f t="shared" ref="F3:F38" si="1">$I$18+$I$19*B3+$I$20*C3+$I$21*D3</f>
        <v>248.96320081549439</v>
      </c>
      <c r="G3" s="17">
        <f t="shared" ref="G3:G38" si="2">$I$40+$I$41*B3+$I$42*C3+$I$43*D3+$I$44*E3</f>
        <v>255.08307764502041</v>
      </c>
    </row>
    <row r="4" spans="1:13" x14ac:dyDescent="0.2">
      <c r="A4" s="12">
        <v>277</v>
      </c>
      <c r="B4" s="12">
        <v>6</v>
      </c>
      <c r="C4" s="12">
        <v>1</v>
      </c>
      <c r="D4" s="12">
        <v>0</v>
      </c>
      <c r="E4" s="12">
        <f t="shared" si="0"/>
        <v>0</v>
      </c>
      <c r="F4" s="17">
        <f t="shared" si="1"/>
        <v>291.43326537546722</v>
      </c>
      <c r="G4" s="17">
        <f t="shared" si="2"/>
        <v>279.26427342405759</v>
      </c>
      <c r="H4" s="5" t="s">
        <v>5</v>
      </c>
      <c r="I4" s="5"/>
    </row>
    <row r="5" spans="1:13" x14ac:dyDescent="0.2">
      <c r="A5" s="12">
        <v>232</v>
      </c>
      <c r="B5" s="12">
        <v>5</v>
      </c>
      <c r="C5" s="12">
        <v>1</v>
      </c>
      <c r="D5" s="12">
        <v>0</v>
      </c>
      <c r="E5" s="12">
        <f t="shared" si="0"/>
        <v>0</v>
      </c>
      <c r="F5" s="17">
        <f t="shared" si="1"/>
        <v>265.31484879374784</v>
      </c>
      <c r="G5" s="17">
        <f t="shared" si="2"/>
        <v>255.64273424057561</v>
      </c>
      <c r="H5" s="2" t="s">
        <v>6</v>
      </c>
      <c r="I5" s="2">
        <v>0.88276936128251637</v>
      </c>
    </row>
    <row r="6" spans="1:13" x14ac:dyDescent="0.2">
      <c r="A6" s="12">
        <v>276</v>
      </c>
      <c r="B6" s="12">
        <v>8</v>
      </c>
      <c r="C6" s="12">
        <v>0</v>
      </c>
      <c r="D6" s="12">
        <v>0</v>
      </c>
      <c r="E6" s="12">
        <f t="shared" si="0"/>
        <v>0</v>
      </c>
      <c r="F6" s="17">
        <f t="shared" si="1"/>
        <v>248.96320081549439</v>
      </c>
      <c r="G6" s="17">
        <f t="shared" si="2"/>
        <v>255.08307764502041</v>
      </c>
      <c r="H6" s="2" t="s">
        <v>7</v>
      </c>
      <c r="I6" s="2">
        <v>0.77928174521914184</v>
      </c>
    </row>
    <row r="7" spans="1:13" x14ac:dyDescent="0.2">
      <c r="A7" s="12">
        <v>312</v>
      </c>
      <c r="B7" s="12">
        <v>8</v>
      </c>
      <c r="C7" s="12">
        <v>0</v>
      </c>
      <c r="D7" s="12">
        <v>1</v>
      </c>
      <c r="E7" s="12">
        <f t="shared" si="0"/>
        <v>0</v>
      </c>
      <c r="F7" s="17">
        <f t="shared" si="1"/>
        <v>300.66085626911314</v>
      </c>
      <c r="G7" s="17">
        <f t="shared" si="2"/>
        <v>278.66205224464261</v>
      </c>
      <c r="H7" s="2" t="s">
        <v>8</v>
      </c>
      <c r="I7" s="2">
        <v>0.75792191411131693</v>
      </c>
    </row>
    <row r="8" spans="1:13" x14ac:dyDescent="0.2">
      <c r="A8" s="12">
        <v>193</v>
      </c>
      <c r="B8" s="12">
        <v>5</v>
      </c>
      <c r="C8" s="12">
        <v>0</v>
      </c>
      <c r="D8" s="12">
        <v>1</v>
      </c>
      <c r="E8" s="12">
        <f t="shared" si="0"/>
        <v>0</v>
      </c>
      <c r="F8" s="17">
        <f t="shared" si="1"/>
        <v>222.30560652395511</v>
      </c>
      <c r="G8" s="17">
        <f t="shared" si="2"/>
        <v>207.79743469419674</v>
      </c>
      <c r="H8" s="2" t="s">
        <v>9</v>
      </c>
      <c r="I8" s="2">
        <v>37.889440602971412</v>
      </c>
    </row>
    <row r="9" spans="1:13" ht="16" thickBot="1" x14ac:dyDescent="0.25">
      <c r="A9" s="12">
        <v>110</v>
      </c>
      <c r="B9" s="12">
        <v>4</v>
      </c>
      <c r="C9" s="12">
        <v>0</v>
      </c>
      <c r="D9" s="12">
        <v>0</v>
      </c>
      <c r="E9" s="12">
        <f t="shared" si="0"/>
        <v>0</v>
      </c>
      <c r="F9" s="17">
        <f t="shared" si="1"/>
        <v>144.48953448861698</v>
      </c>
      <c r="G9" s="17">
        <f t="shared" si="2"/>
        <v>160.59692091109258</v>
      </c>
      <c r="H9" s="3" t="s">
        <v>10</v>
      </c>
      <c r="I9" s="3">
        <v>35</v>
      </c>
    </row>
    <row r="10" spans="1:13" x14ac:dyDescent="0.2">
      <c r="A10" s="12">
        <v>321</v>
      </c>
      <c r="B10" s="12">
        <v>8</v>
      </c>
      <c r="C10" s="12">
        <v>1</v>
      </c>
      <c r="D10" s="12">
        <v>0</v>
      </c>
      <c r="E10" s="12">
        <f t="shared" si="0"/>
        <v>0</v>
      </c>
      <c r="F10" s="17">
        <f t="shared" si="1"/>
        <v>343.6700985389059</v>
      </c>
      <c r="G10" s="17">
        <f t="shared" si="2"/>
        <v>326.50735179102151</v>
      </c>
    </row>
    <row r="11" spans="1:13" ht="16" thickBot="1" x14ac:dyDescent="0.25">
      <c r="A11" s="12">
        <v>283</v>
      </c>
      <c r="B11" s="12">
        <v>8</v>
      </c>
      <c r="C11" s="12">
        <v>0</v>
      </c>
      <c r="D11" s="12">
        <v>0</v>
      </c>
      <c r="E11" s="12">
        <f t="shared" si="0"/>
        <v>0</v>
      </c>
      <c r="F11" s="17">
        <f t="shared" si="1"/>
        <v>248.96320081549439</v>
      </c>
      <c r="G11" s="17">
        <f t="shared" si="2"/>
        <v>255.08307764502041</v>
      </c>
      <c r="H11" t="s">
        <v>11</v>
      </c>
    </row>
    <row r="12" spans="1:13" x14ac:dyDescent="0.2">
      <c r="A12" s="12">
        <v>325</v>
      </c>
      <c r="B12" s="12">
        <v>8</v>
      </c>
      <c r="C12" s="12">
        <v>1</v>
      </c>
      <c r="D12" s="12">
        <v>0</v>
      </c>
      <c r="E12" s="12">
        <f t="shared" si="0"/>
        <v>0</v>
      </c>
      <c r="F12" s="17">
        <f t="shared" si="1"/>
        <v>343.6700985389059</v>
      </c>
      <c r="G12" s="17">
        <f t="shared" si="2"/>
        <v>326.50735179102151</v>
      </c>
      <c r="H12" s="4"/>
      <c r="I12" s="4" t="s">
        <v>16</v>
      </c>
      <c r="J12" s="4" t="s">
        <v>17</v>
      </c>
      <c r="K12" s="4" t="s">
        <v>18</v>
      </c>
      <c r="L12" s="4" t="s">
        <v>19</v>
      </c>
      <c r="M12" s="4" t="s">
        <v>20</v>
      </c>
    </row>
    <row r="13" spans="1:13" x14ac:dyDescent="0.2">
      <c r="A13" s="12">
        <v>247</v>
      </c>
      <c r="B13" s="12">
        <v>7</v>
      </c>
      <c r="C13" s="12">
        <v>0</v>
      </c>
      <c r="D13" s="12">
        <v>1</v>
      </c>
      <c r="E13" s="12">
        <f t="shared" si="0"/>
        <v>0</v>
      </c>
      <c r="F13" s="17">
        <f t="shared" si="1"/>
        <v>274.54243968739382</v>
      </c>
      <c r="G13" s="17">
        <f t="shared" si="2"/>
        <v>255.04051306116065</v>
      </c>
      <c r="H13" s="2" t="s">
        <v>12</v>
      </c>
      <c r="I13" s="2">
        <v>3</v>
      </c>
      <c r="J13" s="2">
        <v>157128.27044318229</v>
      </c>
      <c r="K13" s="2">
        <v>52376.090147727431</v>
      </c>
      <c r="L13" s="2">
        <v>36.48351624529743</v>
      </c>
      <c r="M13" s="2">
        <v>2.7348274157966234E-10</v>
      </c>
    </row>
    <row r="14" spans="1:13" x14ac:dyDescent="0.2">
      <c r="A14" s="12">
        <v>398</v>
      </c>
      <c r="B14" s="12">
        <v>8</v>
      </c>
      <c r="C14" s="12">
        <v>1</v>
      </c>
      <c r="D14" s="12">
        <v>1</v>
      </c>
      <c r="E14" s="12">
        <f t="shared" si="0"/>
        <v>1</v>
      </c>
      <c r="F14" s="17">
        <f t="shared" si="1"/>
        <v>395.36775399252468</v>
      </c>
      <c r="G14" s="17">
        <f t="shared" si="2"/>
        <v>409.58681370248718</v>
      </c>
      <c r="H14" s="2" t="s">
        <v>13</v>
      </c>
      <c r="I14" s="2">
        <v>31</v>
      </c>
      <c r="J14" s="2">
        <v>44503.900985389068</v>
      </c>
      <c r="K14" s="2">
        <v>1435.6097092060988</v>
      </c>
      <c r="L14" s="2"/>
      <c r="M14" s="2"/>
    </row>
    <row r="15" spans="1:13" ht="16" thickBot="1" x14ac:dyDescent="0.25">
      <c r="A15" s="12">
        <v>448</v>
      </c>
      <c r="B15" s="12">
        <v>8</v>
      </c>
      <c r="C15" s="12">
        <v>1</v>
      </c>
      <c r="D15" s="12">
        <v>1</v>
      </c>
      <c r="E15" s="12">
        <f t="shared" si="0"/>
        <v>1</v>
      </c>
      <c r="F15" s="17">
        <f t="shared" si="1"/>
        <v>395.36775399252468</v>
      </c>
      <c r="G15" s="17">
        <f t="shared" si="2"/>
        <v>409.58681370248718</v>
      </c>
      <c r="H15" s="3" t="s">
        <v>14</v>
      </c>
      <c r="I15" s="3">
        <v>34</v>
      </c>
      <c r="J15" s="3">
        <v>201632.17142857137</v>
      </c>
      <c r="K15" s="3"/>
      <c r="L15" s="3"/>
      <c r="M15" s="3"/>
    </row>
    <row r="16" spans="1:13" ht="16" thickBot="1" x14ac:dyDescent="0.25">
      <c r="A16" s="12">
        <v>214</v>
      </c>
      <c r="B16" s="12">
        <v>4</v>
      </c>
      <c r="C16" s="12">
        <v>0</v>
      </c>
      <c r="D16" s="12">
        <v>0</v>
      </c>
      <c r="E16" s="12">
        <f t="shared" si="0"/>
        <v>0</v>
      </c>
      <c r="F16" s="17">
        <f t="shared" si="1"/>
        <v>144.48953448861698</v>
      </c>
      <c r="G16" s="17">
        <f t="shared" si="2"/>
        <v>160.59692091109258</v>
      </c>
    </row>
    <row r="17" spans="1:16" x14ac:dyDescent="0.2">
      <c r="A17" s="12">
        <v>235</v>
      </c>
      <c r="B17" s="12">
        <v>8</v>
      </c>
      <c r="C17" s="12">
        <v>0</v>
      </c>
      <c r="D17" s="12">
        <v>0</v>
      </c>
      <c r="E17" s="12">
        <f t="shared" si="0"/>
        <v>0</v>
      </c>
      <c r="F17" s="17">
        <f t="shared" si="1"/>
        <v>248.96320081549439</v>
      </c>
      <c r="G17" s="17">
        <f t="shared" si="2"/>
        <v>255.08307764502041</v>
      </c>
      <c r="H17" s="4"/>
      <c r="I17" s="4" t="s">
        <v>21</v>
      </c>
      <c r="J17" s="4" t="s">
        <v>9</v>
      </c>
      <c r="K17" s="4" t="s">
        <v>22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27</v>
      </c>
    </row>
    <row r="18" spans="1:16" x14ac:dyDescent="0.2">
      <c r="A18" s="12">
        <v>238</v>
      </c>
      <c r="B18" s="12">
        <v>8</v>
      </c>
      <c r="C18" s="12">
        <v>0</v>
      </c>
      <c r="D18" s="12">
        <v>0</v>
      </c>
      <c r="E18" s="12">
        <f t="shared" si="0"/>
        <v>0</v>
      </c>
      <c r="F18" s="17">
        <f t="shared" si="1"/>
        <v>248.96320081549439</v>
      </c>
      <c r="G18" s="17">
        <f t="shared" si="2"/>
        <v>255.08307764502041</v>
      </c>
      <c r="H18" s="2" t="s">
        <v>15</v>
      </c>
      <c r="I18" s="7">
        <v>40.015868161739576</v>
      </c>
      <c r="J18" s="2">
        <v>31.679414973661547</v>
      </c>
      <c r="K18" s="2">
        <v>1.2631504778421256</v>
      </c>
      <c r="L18" s="13">
        <v>0.21595326607997364</v>
      </c>
      <c r="M18" s="2">
        <v>-24.594724651014872</v>
      </c>
      <c r="N18" s="2">
        <v>104.62646097449402</v>
      </c>
      <c r="O18" s="2">
        <v>-24.594724651014872</v>
      </c>
      <c r="P18" s="2">
        <v>104.62646097449402</v>
      </c>
    </row>
    <row r="19" spans="1:16" x14ac:dyDescent="0.2">
      <c r="A19" s="12">
        <v>277</v>
      </c>
      <c r="B19" s="12">
        <v>3</v>
      </c>
      <c r="C19" s="12">
        <v>1</v>
      </c>
      <c r="D19" s="12">
        <v>0</v>
      </c>
      <c r="E19" s="12">
        <f t="shared" si="0"/>
        <v>0</v>
      </c>
      <c r="F19" s="17">
        <f t="shared" si="1"/>
        <v>213.07801563030915</v>
      </c>
      <c r="G19" s="17">
        <f t="shared" si="2"/>
        <v>208.39965587361169</v>
      </c>
      <c r="H19" s="2" t="s">
        <v>35</v>
      </c>
      <c r="I19" s="7">
        <v>26.118416581719352</v>
      </c>
      <c r="J19" s="2">
        <v>4.4584804733461771</v>
      </c>
      <c r="K19" s="2">
        <v>5.8581430910960046</v>
      </c>
      <c r="L19" s="13">
        <v>1.8383083098108591E-6</v>
      </c>
      <c r="M19" s="2">
        <v>17.025285705834001</v>
      </c>
      <c r="N19" s="2">
        <v>35.211547457604702</v>
      </c>
      <c r="O19" s="2">
        <v>17.025285705834001</v>
      </c>
      <c r="P19" s="2">
        <v>35.211547457604702</v>
      </c>
    </row>
    <row r="20" spans="1:16" x14ac:dyDescent="0.2">
      <c r="A20" s="12">
        <v>313</v>
      </c>
      <c r="B20" s="12">
        <v>8</v>
      </c>
      <c r="C20" s="12">
        <v>0</v>
      </c>
      <c r="D20" s="12">
        <v>1</v>
      </c>
      <c r="E20" s="12">
        <f t="shared" si="0"/>
        <v>0</v>
      </c>
      <c r="F20" s="17">
        <f t="shared" si="1"/>
        <v>300.66085626911314</v>
      </c>
      <c r="G20" s="17">
        <f t="shared" si="2"/>
        <v>278.66205224464261</v>
      </c>
      <c r="H20" s="2" t="s">
        <v>36</v>
      </c>
      <c r="I20" s="7">
        <v>94.706897723411529</v>
      </c>
      <c r="J20" s="2">
        <v>13.03653381697228</v>
      </c>
      <c r="K20" s="2">
        <v>7.2647299545307433</v>
      </c>
      <c r="L20" s="13">
        <v>3.575972785589986E-8</v>
      </c>
      <c r="M20" s="2">
        <v>68.11871170929507</v>
      </c>
      <c r="N20" s="2">
        <v>121.29508373752799</v>
      </c>
      <c r="O20" s="2">
        <v>68.11871170929507</v>
      </c>
      <c r="P20" s="2">
        <v>121.29508373752799</v>
      </c>
    </row>
    <row r="21" spans="1:16" ht="16" thickBot="1" x14ac:dyDescent="0.25">
      <c r="A21" s="12">
        <v>449</v>
      </c>
      <c r="B21" s="12">
        <v>8</v>
      </c>
      <c r="C21" s="12">
        <v>1</v>
      </c>
      <c r="D21" s="12">
        <v>1</v>
      </c>
      <c r="E21" s="12">
        <f t="shared" si="0"/>
        <v>1</v>
      </c>
      <c r="F21" s="17">
        <f t="shared" si="1"/>
        <v>395.36775399252468</v>
      </c>
      <c r="G21" s="17">
        <f t="shared" si="2"/>
        <v>409.58681370248718</v>
      </c>
      <c r="H21" s="3" t="s">
        <v>37</v>
      </c>
      <c r="I21" s="10">
        <v>51.697655453618772</v>
      </c>
      <c r="J21" s="3">
        <v>13.481694686657846</v>
      </c>
      <c r="K21" s="3">
        <v>3.8346555574190044</v>
      </c>
      <c r="L21" s="14">
        <v>5.7713971983051318E-4</v>
      </c>
      <c r="M21" s="3">
        <v>24.201557859969082</v>
      </c>
      <c r="N21" s="3">
        <v>79.193753047268459</v>
      </c>
      <c r="O21" s="3">
        <v>24.201557859969082</v>
      </c>
      <c r="P21" s="3">
        <v>79.193753047268459</v>
      </c>
    </row>
    <row r="22" spans="1:16" x14ac:dyDescent="0.2">
      <c r="A22" s="12">
        <v>332</v>
      </c>
      <c r="B22" s="12">
        <v>8</v>
      </c>
      <c r="C22" s="12">
        <v>1</v>
      </c>
      <c r="D22" s="12">
        <v>1</v>
      </c>
      <c r="E22" s="12">
        <f t="shared" si="0"/>
        <v>1</v>
      </c>
      <c r="F22" s="17">
        <f t="shared" si="1"/>
        <v>395.36775399252468</v>
      </c>
      <c r="G22" s="17">
        <f t="shared" si="2"/>
        <v>409.58681370248718</v>
      </c>
    </row>
    <row r="23" spans="1:16" x14ac:dyDescent="0.2">
      <c r="A23" s="12">
        <v>247</v>
      </c>
      <c r="B23" s="12">
        <v>8</v>
      </c>
      <c r="C23" s="12">
        <v>0</v>
      </c>
      <c r="D23" s="12">
        <v>0</v>
      </c>
      <c r="E23" s="12">
        <f t="shared" si="0"/>
        <v>0</v>
      </c>
      <c r="F23" s="17">
        <f t="shared" si="1"/>
        <v>248.96320081549439</v>
      </c>
      <c r="G23" s="17">
        <f t="shared" si="2"/>
        <v>255.08307764502041</v>
      </c>
    </row>
    <row r="24" spans="1:16" x14ac:dyDescent="0.2">
      <c r="A24" s="12">
        <v>363</v>
      </c>
      <c r="B24" s="12">
        <v>7</v>
      </c>
      <c r="C24" s="12">
        <v>1</v>
      </c>
      <c r="D24" s="12">
        <v>0</v>
      </c>
      <c r="E24" s="12">
        <f t="shared" si="0"/>
        <v>0</v>
      </c>
      <c r="F24" s="17">
        <f t="shared" si="1"/>
        <v>317.55168195718659</v>
      </c>
      <c r="G24" s="17">
        <f t="shared" si="2"/>
        <v>302.88581260753949</v>
      </c>
      <c r="H24" t="s">
        <v>4</v>
      </c>
    </row>
    <row r="25" spans="1:16" ht="16" thickBot="1" x14ac:dyDescent="0.25">
      <c r="A25" s="12">
        <v>393</v>
      </c>
      <c r="B25" s="12">
        <v>7</v>
      </c>
      <c r="C25" s="12">
        <v>1</v>
      </c>
      <c r="D25" s="12">
        <v>1</v>
      </c>
      <c r="E25" s="12">
        <f t="shared" si="0"/>
        <v>1</v>
      </c>
      <c r="F25" s="17">
        <f t="shared" si="1"/>
        <v>369.24933741080537</v>
      </c>
      <c r="G25" s="17">
        <f t="shared" si="2"/>
        <v>385.96527451900516</v>
      </c>
    </row>
    <row r="26" spans="1:16" x14ac:dyDescent="0.2">
      <c r="A26" s="12">
        <v>254</v>
      </c>
      <c r="B26" s="12">
        <v>8</v>
      </c>
      <c r="C26" s="12">
        <v>0</v>
      </c>
      <c r="D26" s="12">
        <v>0</v>
      </c>
      <c r="E26" s="12">
        <f t="shared" si="0"/>
        <v>0</v>
      </c>
      <c r="F26" s="17">
        <f t="shared" si="1"/>
        <v>248.96320081549439</v>
      </c>
      <c r="G26" s="17">
        <f t="shared" si="2"/>
        <v>255.08307764502041</v>
      </c>
      <c r="H26" s="5" t="s">
        <v>5</v>
      </c>
      <c r="I26" s="5"/>
    </row>
    <row r="27" spans="1:16" x14ac:dyDescent="0.2">
      <c r="A27" s="12">
        <v>228</v>
      </c>
      <c r="B27" s="12">
        <v>8</v>
      </c>
      <c r="C27" s="12">
        <v>0</v>
      </c>
      <c r="D27" s="12">
        <v>0</v>
      </c>
      <c r="E27" s="12">
        <f t="shared" si="0"/>
        <v>0</v>
      </c>
      <c r="F27" s="17">
        <f t="shared" si="1"/>
        <v>248.96320081549439</v>
      </c>
      <c r="G27" s="17">
        <f t="shared" si="2"/>
        <v>255.08307764502041</v>
      </c>
      <c r="H27" s="2" t="s">
        <v>6</v>
      </c>
      <c r="I27" s="2">
        <v>0.90129770410274423</v>
      </c>
    </row>
    <row r="28" spans="1:16" x14ac:dyDescent="0.2">
      <c r="A28" s="12">
        <v>355</v>
      </c>
      <c r="B28" s="12">
        <v>6</v>
      </c>
      <c r="C28" s="12">
        <v>1</v>
      </c>
      <c r="D28" s="12">
        <v>1</v>
      </c>
      <c r="E28" s="12">
        <f t="shared" si="0"/>
        <v>1</v>
      </c>
      <c r="F28" s="17">
        <f t="shared" si="1"/>
        <v>343.13092082908599</v>
      </c>
      <c r="G28" s="17">
        <f t="shared" si="2"/>
        <v>362.34373533552326</v>
      </c>
      <c r="H28" s="2" t="s">
        <v>7</v>
      </c>
      <c r="I28" s="2">
        <v>0.81233755142087782</v>
      </c>
    </row>
    <row r="29" spans="1:16" x14ac:dyDescent="0.2">
      <c r="A29" s="12">
        <v>248</v>
      </c>
      <c r="B29" s="12">
        <v>7</v>
      </c>
      <c r="C29" s="12">
        <v>0</v>
      </c>
      <c r="D29" s="12">
        <v>1</v>
      </c>
      <c r="E29" s="12">
        <f t="shared" si="0"/>
        <v>0</v>
      </c>
      <c r="F29" s="17">
        <f t="shared" si="1"/>
        <v>274.54243968739382</v>
      </c>
      <c r="G29" s="17">
        <f t="shared" si="2"/>
        <v>255.04051306116065</v>
      </c>
      <c r="H29" s="2" t="s">
        <v>8</v>
      </c>
      <c r="I29" s="2">
        <v>0.78731589161032822</v>
      </c>
    </row>
    <row r="30" spans="1:16" x14ac:dyDescent="0.2">
      <c r="A30" s="12">
        <v>291</v>
      </c>
      <c r="B30" s="12">
        <v>8</v>
      </c>
      <c r="C30" s="12">
        <v>1</v>
      </c>
      <c r="D30" s="12">
        <v>0</v>
      </c>
      <c r="E30" s="12">
        <f t="shared" si="0"/>
        <v>0</v>
      </c>
      <c r="F30" s="17">
        <f t="shared" si="1"/>
        <v>343.6700985389059</v>
      </c>
      <c r="G30" s="17">
        <f t="shared" si="2"/>
        <v>326.50735179102151</v>
      </c>
      <c r="H30" s="2" t="s">
        <v>9</v>
      </c>
      <c r="I30" s="2">
        <v>35.514685696019257</v>
      </c>
    </row>
    <row r="31" spans="1:16" ht="16" thickBot="1" x14ac:dyDescent="0.25">
      <c r="A31" s="12">
        <v>255</v>
      </c>
      <c r="B31" s="12">
        <v>5</v>
      </c>
      <c r="C31" s="12">
        <v>1</v>
      </c>
      <c r="D31" s="12">
        <v>0</v>
      </c>
      <c r="E31" s="12">
        <f t="shared" si="0"/>
        <v>0</v>
      </c>
      <c r="F31" s="17">
        <f t="shared" si="1"/>
        <v>265.31484879374784</v>
      </c>
      <c r="G31" s="17">
        <f t="shared" si="2"/>
        <v>255.64273424057561</v>
      </c>
      <c r="H31" s="3" t="s">
        <v>10</v>
      </c>
      <c r="I31" s="3">
        <v>35</v>
      </c>
    </row>
    <row r="32" spans="1:16" x14ac:dyDescent="0.2">
      <c r="A32" s="12">
        <v>239</v>
      </c>
      <c r="B32" s="12">
        <v>6</v>
      </c>
      <c r="C32" s="12">
        <v>0</v>
      </c>
      <c r="D32" s="12">
        <v>0</v>
      </c>
      <c r="E32" s="12">
        <f t="shared" si="0"/>
        <v>0</v>
      </c>
      <c r="F32" s="17">
        <f t="shared" si="1"/>
        <v>196.7263676520557</v>
      </c>
      <c r="G32" s="17">
        <f t="shared" si="2"/>
        <v>207.8399992780565</v>
      </c>
    </row>
    <row r="33" spans="1:16" ht="16" thickBot="1" x14ac:dyDescent="0.25">
      <c r="A33" s="12">
        <v>181</v>
      </c>
      <c r="B33" s="12">
        <v>6</v>
      </c>
      <c r="C33" s="12">
        <v>0</v>
      </c>
      <c r="D33" s="12">
        <v>0</v>
      </c>
      <c r="E33" s="12">
        <f t="shared" si="0"/>
        <v>0</v>
      </c>
      <c r="F33" s="17">
        <f t="shared" si="1"/>
        <v>196.7263676520557</v>
      </c>
      <c r="G33" s="17">
        <f t="shared" si="2"/>
        <v>207.8399992780565</v>
      </c>
      <c r="H33" t="s">
        <v>11</v>
      </c>
    </row>
    <row r="34" spans="1:16" x14ac:dyDescent="0.2">
      <c r="A34" s="12">
        <v>222</v>
      </c>
      <c r="B34" s="12">
        <v>7</v>
      </c>
      <c r="C34" s="12">
        <v>0</v>
      </c>
      <c r="D34" s="12">
        <v>0</v>
      </c>
      <c r="E34" s="12">
        <f t="shared" si="0"/>
        <v>0</v>
      </c>
      <c r="F34" s="17">
        <f t="shared" si="1"/>
        <v>222.84478423377504</v>
      </c>
      <c r="G34" s="17">
        <f t="shared" si="2"/>
        <v>231.46153846153845</v>
      </c>
      <c r="H34" s="4"/>
      <c r="I34" s="4" t="s">
        <v>16</v>
      </c>
      <c r="J34" s="4" t="s">
        <v>17</v>
      </c>
      <c r="K34" s="4" t="s">
        <v>18</v>
      </c>
      <c r="L34" s="4" t="s">
        <v>19</v>
      </c>
      <c r="M34" s="4" t="s">
        <v>20</v>
      </c>
    </row>
    <row r="35" spans="1:16" x14ac:dyDescent="0.2">
      <c r="A35" s="12">
        <v>170</v>
      </c>
      <c r="B35" s="12">
        <v>5</v>
      </c>
      <c r="C35" s="12">
        <v>0</v>
      </c>
      <c r="D35" s="12">
        <v>1</v>
      </c>
      <c r="E35" s="12">
        <f t="shared" si="0"/>
        <v>0</v>
      </c>
      <c r="F35" s="17">
        <f t="shared" si="1"/>
        <v>222.30560652395511</v>
      </c>
      <c r="G35" s="17">
        <f t="shared" si="2"/>
        <v>207.79743469419674</v>
      </c>
      <c r="H35" s="2" t="s">
        <v>12</v>
      </c>
      <c r="I35" s="2">
        <v>4</v>
      </c>
      <c r="J35" s="2">
        <v>163793.38442596034</v>
      </c>
      <c r="K35" s="2">
        <v>40948.346106490084</v>
      </c>
      <c r="L35" s="2">
        <v>32.465374302562452</v>
      </c>
      <c r="M35" s="2">
        <v>1.6624282000978975E-10</v>
      </c>
    </row>
    <row r="36" spans="1:16" x14ac:dyDescent="0.2">
      <c r="A36" s="12">
        <v>374</v>
      </c>
      <c r="B36" s="12">
        <v>6</v>
      </c>
      <c r="C36" s="12">
        <v>1</v>
      </c>
      <c r="D36" s="12">
        <v>1</v>
      </c>
      <c r="E36" s="12">
        <f t="shared" si="0"/>
        <v>1</v>
      </c>
      <c r="F36" s="17">
        <f t="shared" si="1"/>
        <v>343.13092082908599</v>
      </c>
      <c r="G36" s="17">
        <f t="shared" si="2"/>
        <v>362.34373533552326</v>
      </c>
      <c r="H36" s="2" t="s">
        <v>13</v>
      </c>
      <c r="I36" s="2">
        <v>30</v>
      </c>
      <c r="J36" s="2">
        <v>37838.787002611039</v>
      </c>
      <c r="K36" s="2">
        <v>1261.2929000870347</v>
      </c>
      <c r="L36" s="2"/>
      <c r="M36" s="2"/>
    </row>
    <row r="37" spans="1:16" ht="16" thickBot="1" x14ac:dyDescent="0.25">
      <c r="A37" t="s">
        <v>39</v>
      </c>
      <c r="B37" s="18">
        <v>6</v>
      </c>
      <c r="C37" s="18">
        <v>1</v>
      </c>
      <c r="D37" s="18">
        <v>1</v>
      </c>
      <c r="E37" s="18">
        <v>1</v>
      </c>
      <c r="F37" s="19">
        <f t="shared" si="1"/>
        <v>343.13092082908599</v>
      </c>
      <c r="G37" s="19">
        <f t="shared" si="2"/>
        <v>362.34373533552326</v>
      </c>
      <c r="H37" s="3" t="s">
        <v>14</v>
      </c>
      <c r="I37" s="3">
        <v>34</v>
      </c>
      <c r="J37" s="3">
        <v>201632.17142857137</v>
      </c>
      <c r="K37" s="3"/>
      <c r="L37" s="3"/>
      <c r="M37" s="3"/>
    </row>
    <row r="38" spans="1:16" ht="16" thickBot="1" x14ac:dyDescent="0.25">
      <c r="A38" t="s">
        <v>39</v>
      </c>
      <c r="B38" s="18">
        <v>6</v>
      </c>
      <c r="C38" s="18">
        <v>1</v>
      </c>
      <c r="D38" s="18">
        <v>0</v>
      </c>
      <c r="E38" s="18">
        <v>0</v>
      </c>
      <c r="F38" s="19">
        <f t="shared" si="1"/>
        <v>291.43326537546722</v>
      </c>
      <c r="G38" s="19">
        <f t="shared" si="2"/>
        <v>279.26427342405759</v>
      </c>
    </row>
    <row r="39" spans="1:16" x14ac:dyDescent="0.2">
      <c r="H39" s="4"/>
      <c r="I39" s="4" t="s">
        <v>21</v>
      </c>
      <c r="J39" s="4" t="s">
        <v>9</v>
      </c>
      <c r="K39" s="4" t="s">
        <v>22</v>
      </c>
      <c r="L39" s="4" t="s">
        <v>23</v>
      </c>
      <c r="M39" s="4" t="s">
        <v>24</v>
      </c>
      <c r="N39" s="4" t="s">
        <v>25</v>
      </c>
      <c r="O39" s="4" t="s">
        <v>26</v>
      </c>
      <c r="P39" s="4" t="s">
        <v>27</v>
      </c>
    </row>
    <row r="40" spans="1:16" x14ac:dyDescent="0.2">
      <c r="H40" s="2" t="s">
        <v>15</v>
      </c>
      <c r="I40" s="7">
        <v>66.110764177164796</v>
      </c>
      <c r="J40" s="2">
        <v>31.789728886520532</v>
      </c>
      <c r="K40" s="2">
        <v>2.079626548976234</v>
      </c>
      <c r="L40" s="13">
        <v>4.6203705894747142E-2</v>
      </c>
      <c r="M40" s="2">
        <v>1.1874764789400984</v>
      </c>
      <c r="N40" s="2">
        <v>131.03405187538948</v>
      </c>
      <c r="O40" s="2">
        <v>1.1874764789400984</v>
      </c>
      <c r="P40" s="2">
        <v>131.03405187538948</v>
      </c>
    </row>
    <row r="41" spans="1:16" x14ac:dyDescent="0.2">
      <c r="H41" s="2" t="s">
        <v>35</v>
      </c>
      <c r="I41" s="7">
        <v>23.62153918348195</v>
      </c>
      <c r="J41" s="2">
        <v>4.3178895352738698</v>
      </c>
      <c r="K41" s="2">
        <v>5.4706214669254418</v>
      </c>
      <c r="L41" s="13">
        <v>6.1690007997709624E-6</v>
      </c>
      <c r="M41" s="2">
        <v>14.803232316240774</v>
      </c>
      <c r="N41" s="2">
        <v>32.439846050723126</v>
      </c>
      <c r="O41" s="2">
        <v>14.803232316240774</v>
      </c>
      <c r="P41" s="2">
        <v>32.439846050723126</v>
      </c>
    </row>
    <row r="42" spans="1:16" x14ac:dyDescent="0.2">
      <c r="H42" s="2" t="s">
        <v>36</v>
      </c>
      <c r="I42" s="7">
        <v>71.424274146001068</v>
      </c>
      <c r="J42" s="2">
        <v>15.871275387353512</v>
      </c>
      <c r="K42" s="2">
        <v>4.5002227233050904</v>
      </c>
      <c r="L42" s="13">
        <v>9.5134202537990341E-5</v>
      </c>
      <c r="M42" s="2">
        <v>39.010805576037235</v>
      </c>
      <c r="N42" s="2">
        <v>103.83774271596491</v>
      </c>
      <c r="O42" s="2">
        <v>39.010805576037235</v>
      </c>
      <c r="P42" s="2">
        <v>103.83774271596491</v>
      </c>
    </row>
    <row r="43" spans="1:16" x14ac:dyDescent="0.2">
      <c r="H43" s="2" t="s">
        <v>37</v>
      </c>
      <c r="I43" s="7">
        <v>23.5789745996222</v>
      </c>
      <c r="J43" s="2">
        <v>17.587199565949195</v>
      </c>
      <c r="K43" s="2">
        <v>1.340689545894149</v>
      </c>
      <c r="L43" s="13">
        <v>0.1900857219432662</v>
      </c>
      <c r="M43" s="2">
        <v>-12.338878657388925</v>
      </c>
      <c r="N43" s="2">
        <v>59.496827856633324</v>
      </c>
      <c r="O43" s="2">
        <v>-12.338878657388925</v>
      </c>
      <c r="P43" s="2">
        <v>59.496827856633324</v>
      </c>
    </row>
    <row r="44" spans="1:16" ht="16" thickBot="1" x14ac:dyDescent="0.25">
      <c r="H44" s="3" t="s">
        <v>40</v>
      </c>
      <c r="I44" s="10">
        <v>59.500487311843472</v>
      </c>
      <c r="J44" s="3">
        <v>25.883601670964712</v>
      </c>
      <c r="K44" s="3">
        <v>2.2987715569193359</v>
      </c>
      <c r="L44" s="14">
        <v>2.8659909835345714E-2</v>
      </c>
      <c r="M44" s="3">
        <v>6.6391205493595464</v>
      </c>
      <c r="N44" s="3">
        <v>112.3618540743274</v>
      </c>
      <c r="O44" s="3">
        <v>6.6391205493595464</v>
      </c>
      <c r="P44" s="3">
        <v>112.3618540743274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1A9-119F-0B4A-B6B3-C14D7515446F}">
  <dimension ref="A1:Y53"/>
  <sheetViews>
    <sheetView topLeftCell="C14" workbookViewId="0">
      <selection activeCell="K36" sqref="K36"/>
    </sheetView>
  </sheetViews>
  <sheetFormatPr baseColWidth="10" defaultRowHeight="15" x14ac:dyDescent="0.2"/>
  <cols>
    <col min="4" max="4" width="12.5" bestFit="1" customWidth="1"/>
    <col min="6" max="6" width="32.83203125" customWidth="1"/>
    <col min="7" max="7" width="26" customWidth="1"/>
    <col min="8" max="8" width="15.5" bestFit="1" customWidth="1"/>
    <col min="9" max="9" width="11.6640625" bestFit="1" customWidth="1"/>
    <col min="17" max="17" width="15.5" bestFit="1" customWidth="1"/>
    <col min="18" max="18" width="11.1640625" bestFit="1" customWidth="1"/>
  </cols>
  <sheetData>
    <row r="1" spans="1:22" x14ac:dyDescent="0.2">
      <c r="A1" s="1" t="s">
        <v>42</v>
      </c>
      <c r="B1" s="1" t="s">
        <v>34</v>
      </c>
      <c r="C1" s="1" t="s">
        <v>43</v>
      </c>
      <c r="D1" s="1" t="s">
        <v>51</v>
      </c>
      <c r="E1" s="1" t="s">
        <v>49</v>
      </c>
      <c r="F1" s="1" t="s">
        <v>50</v>
      </c>
      <c r="G1" s="1" t="s">
        <v>52</v>
      </c>
    </row>
    <row r="2" spans="1:22" x14ac:dyDescent="0.2">
      <c r="A2">
        <v>62313</v>
      </c>
      <c r="B2">
        <v>87592</v>
      </c>
      <c r="C2">
        <v>1</v>
      </c>
      <c r="D2">
        <f>B2*C2</f>
        <v>87592</v>
      </c>
      <c r="E2">
        <f>$I$28+$I$29*B2</f>
        <v>56238.221636799528</v>
      </c>
      <c r="F2">
        <f>$I$49+$I$50*B2+$I$51*C2</f>
        <v>53871.586646474898</v>
      </c>
      <c r="G2">
        <f>$R$18+$R$19*B2+$R$20*C2+$R$21*D2</f>
        <v>53902.04571938861</v>
      </c>
      <c r="Q2" t="s">
        <v>4</v>
      </c>
    </row>
    <row r="3" spans="1:22" ht="16" thickBot="1" x14ac:dyDescent="0.25">
      <c r="A3">
        <v>60180</v>
      </c>
      <c r="B3">
        <v>94828</v>
      </c>
      <c r="C3">
        <v>0</v>
      </c>
      <c r="D3">
        <f t="shared" ref="D3:D53" si="0">B3*C3</f>
        <v>0</v>
      </c>
      <c r="E3">
        <f t="shared" ref="E3:E53" si="1">$I$28+$I$29*B3</f>
        <v>60203.480402580222</v>
      </c>
      <c r="F3">
        <f t="shared" ref="F3:F53" si="2">$I$49+$I$50*B3+$I$51*C3</f>
        <v>62541.741644393041</v>
      </c>
      <c r="G3">
        <f t="shared" ref="G3:G53" si="3">$R$18+$R$19*B3+$R$20*C3+$R$21*D3</f>
        <v>61825.788522304487</v>
      </c>
    </row>
    <row r="4" spans="1:22" x14ac:dyDescent="0.2">
      <c r="A4">
        <v>70257</v>
      </c>
      <c r="B4">
        <v>106157</v>
      </c>
      <c r="C4">
        <v>1</v>
      </c>
      <c r="D4">
        <f t="shared" si="0"/>
        <v>106157</v>
      </c>
      <c r="E4">
        <f t="shared" si="1"/>
        <v>66411.664006440027</v>
      </c>
      <c r="F4">
        <f t="shared" si="2"/>
        <v>64426.485258017914</v>
      </c>
      <c r="G4">
        <f t="shared" si="3"/>
        <v>65678.038297584309</v>
      </c>
      <c r="Q4" s="5" t="s">
        <v>5</v>
      </c>
      <c r="R4" s="5"/>
    </row>
    <row r="5" spans="1:22" x14ac:dyDescent="0.2">
      <c r="A5">
        <v>43093</v>
      </c>
      <c r="B5">
        <v>60861</v>
      </c>
      <c r="C5">
        <v>0</v>
      </c>
      <c r="D5">
        <f t="shared" si="0"/>
        <v>0</v>
      </c>
      <c r="E5">
        <f t="shared" si="1"/>
        <v>41589.889399640364</v>
      </c>
      <c r="F5">
        <f t="shared" si="2"/>
        <v>43230.228520865872</v>
      </c>
      <c r="G5">
        <f t="shared" si="3"/>
        <v>44104.93564370989</v>
      </c>
      <c r="Q5" s="2" t="s">
        <v>6</v>
      </c>
      <c r="R5" s="2">
        <v>0.78625790961179476</v>
      </c>
    </row>
    <row r="6" spans="1:22" x14ac:dyDescent="0.2">
      <c r="A6">
        <v>26069</v>
      </c>
      <c r="B6">
        <v>50998</v>
      </c>
      <c r="C6">
        <v>0</v>
      </c>
      <c r="D6">
        <f t="shared" si="0"/>
        <v>0</v>
      </c>
      <c r="E6">
        <f t="shared" si="1"/>
        <v>36185.059769057858</v>
      </c>
      <c r="F6">
        <f t="shared" si="2"/>
        <v>37622.743198719429</v>
      </c>
      <c r="G6">
        <f t="shared" si="3"/>
        <v>38959.330440377882</v>
      </c>
      <c r="Q6" s="2" t="s">
        <v>7</v>
      </c>
      <c r="R6" s="2">
        <v>0.6182015004271092</v>
      </c>
    </row>
    <row r="7" spans="1:22" x14ac:dyDescent="0.2">
      <c r="A7">
        <v>52459</v>
      </c>
      <c r="B7">
        <v>89102</v>
      </c>
      <c r="C7">
        <v>0</v>
      </c>
      <c r="D7">
        <f t="shared" si="0"/>
        <v>0</v>
      </c>
      <c r="E7">
        <f t="shared" si="1"/>
        <v>57065.687189083779</v>
      </c>
      <c r="F7">
        <f t="shared" si="2"/>
        <v>59286.295942820434</v>
      </c>
      <c r="G7">
        <f t="shared" si="3"/>
        <v>58838.488979135152</v>
      </c>
      <c r="Q7" s="2" t="s">
        <v>8</v>
      </c>
      <c r="R7" s="6">
        <v>0.593301598281051</v>
      </c>
    </row>
    <row r="8" spans="1:22" x14ac:dyDescent="0.2">
      <c r="A8">
        <v>45762</v>
      </c>
      <c r="B8">
        <v>62810</v>
      </c>
      <c r="C8">
        <v>0</v>
      </c>
      <c r="D8">
        <f t="shared" si="0"/>
        <v>0</v>
      </c>
      <c r="E8">
        <f t="shared" si="1"/>
        <v>42657.922751562219</v>
      </c>
      <c r="F8">
        <f t="shared" si="2"/>
        <v>44338.308100391718</v>
      </c>
      <c r="G8">
        <f t="shared" si="3"/>
        <v>45121.744377492119</v>
      </c>
      <c r="Q8" s="2" t="s">
        <v>9</v>
      </c>
      <c r="R8" s="2">
        <v>9404.7032944015664</v>
      </c>
    </row>
    <row r="9" spans="1:22" ht="16" thickBot="1" x14ac:dyDescent="0.25">
      <c r="A9">
        <v>59277</v>
      </c>
      <c r="B9">
        <v>71965</v>
      </c>
      <c r="C9">
        <v>0</v>
      </c>
      <c r="D9">
        <f t="shared" si="0"/>
        <v>0</v>
      </c>
      <c r="E9">
        <f t="shared" si="1"/>
        <v>47674.775156305484</v>
      </c>
      <c r="F9">
        <f t="shared" si="2"/>
        <v>49543.268875434893</v>
      </c>
      <c r="G9">
        <f t="shared" si="3"/>
        <v>49897.98037429883</v>
      </c>
      <c r="Q9" s="3" t="s">
        <v>10</v>
      </c>
      <c r="R9" s="3">
        <v>50</v>
      </c>
    </row>
    <row r="10" spans="1:22" x14ac:dyDescent="0.2">
      <c r="A10">
        <v>45930</v>
      </c>
      <c r="B10">
        <v>64594</v>
      </c>
      <c r="C10">
        <v>0</v>
      </c>
      <c r="D10">
        <f t="shared" si="0"/>
        <v>0</v>
      </c>
      <c r="E10">
        <f t="shared" si="1"/>
        <v>43635.537682207985</v>
      </c>
      <c r="F10">
        <f t="shared" si="2"/>
        <v>45352.578993092655</v>
      </c>
      <c r="G10">
        <f t="shared" si="3"/>
        <v>46052.47130466887</v>
      </c>
    </row>
    <row r="11" spans="1:22" ht="16" thickBot="1" x14ac:dyDescent="0.25">
      <c r="A11">
        <v>60292</v>
      </c>
      <c r="B11">
        <v>98053</v>
      </c>
      <c r="C11">
        <v>1</v>
      </c>
      <c r="D11">
        <f t="shared" si="0"/>
        <v>98053</v>
      </c>
      <c r="E11">
        <f t="shared" si="1"/>
        <v>61970.749545703875</v>
      </c>
      <c r="F11">
        <f t="shared" si="2"/>
        <v>59819.057391174676</v>
      </c>
      <c r="G11">
        <f t="shared" si="3"/>
        <v>60537.578084619163</v>
      </c>
      <c r="Q11" t="s">
        <v>11</v>
      </c>
    </row>
    <row r="12" spans="1:22" x14ac:dyDescent="0.2">
      <c r="A12">
        <v>36654</v>
      </c>
      <c r="B12">
        <v>69521</v>
      </c>
      <c r="C12">
        <v>0</v>
      </c>
      <c r="D12">
        <f t="shared" si="0"/>
        <v>0</v>
      </c>
      <c r="E12">
        <f t="shared" si="1"/>
        <v>46335.486540555343</v>
      </c>
      <c r="F12">
        <f t="shared" si="2"/>
        <v>48153.763235434293</v>
      </c>
      <c r="G12">
        <f t="shared" si="3"/>
        <v>48622.926220700181</v>
      </c>
      <c r="H12" t="s">
        <v>4</v>
      </c>
      <c r="Q12" s="4"/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</row>
    <row r="13" spans="1:22" ht="16" thickBot="1" x14ac:dyDescent="0.25">
      <c r="A13">
        <v>62780</v>
      </c>
      <c r="B13">
        <v>88800</v>
      </c>
      <c r="C13">
        <v>1</v>
      </c>
      <c r="D13">
        <f t="shared" si="0"/>
        <v>88800</v>
      </c>
      <c r="E13">
        <f t="shared" si="1"/>
        <v>56900.194078626933</v>
      </c>
      <c r="F13">
        <f t="shared" si="2"/>
        <v>54558.379941532476</v>
      </c>
      <c r="G13">
        <f t="shared" si="3"/>
        <v>54668.293984105039</v>
      </c>
      <c r="Q13" s="2" t="s">
        <v>12</v>
      </c>
      <c r="R13" s="2">
        <v>3</v>
      </c>
      <c r="S13" s="2">
        <v>6587852494.9565277</v>
      </c>
      <c r="T13" s="2">
        <v>2195950831.6521759</v>
      </c>
      <c r="U13" s="2">
        <v>24.827467063961002</v>
      </c>
      <c r="V13" s="2">
        <v>1.0556921886419741E-9</v>
      </c>
    </row>
    <row r="14" spans="1:22" x14ac:dyDescent="0.2">
      <c r="A14">
        <v>54099</v>
      </c>
      <c r="B14">
        <v>87724</v>
      </c>
      <c r="C14">
        <v>1</v>
      </c>
      <c r="D14">
        <f t="shared" si="0"/>
        <v>87724</v>
      </c>
      <c r="E14">
        <f t="shared" si="1"/>
        <v>56310.556373820407</v>
      </c>
      <c r="F14">
        <f t="shared" si="2"/>
        <v>53946.633595934822</v>
      </c>
      <c r="G14">
        <f t="shared" si="3"/>
        <v>53985.77483440729</v>
      </c>
      <c r="H14" s="5" t="s">
        <v>5</v>
      </c>
      <c r="I14" s="5"/>
      <c r="Q14" s="2" t="s">
        <v>13</v>
      </c>
      <c r="R14" s="2">
        <v>46</v>
      </c>
      <c r="S14" s="2">
        <v>4068628426.5634723</v>
      </c>
      <c r="T14" s="2">
        <v>88448444.055727661</v>
      </c>
      <c r="U14" s="2"/>
      <c r="V14" s="2"/>
    </row>
    <row r="15" spans="1:22" ht="16" thickBot="1" x14ac:dyDescent="0.25">
      <c r="A15">
        <v>48985</v>
      </c>
      <c r="B15">
        <v>67914</v>
      </c>
      <c r="C15">
        <v>1</v>
      </c>
      <c r="D15">
        <f t="shared" si="0"/>
        <v>67914</v>
      </c>
      <c r="E15">
        <f t="shared" si="1"/>
        <v>45454.865916369388</v>
      </c>
      <c r="F15">
        <f t="shared" si="2"/>
        <v>42683.905801985602</v>
      </c>
      <c r="G15">
        <f t="shared" si="3"/>
        <v>41420.064466830838</v>
      </c>
      <c r="H15" s="2" t="s">
        <v>6</v>
      </c>
      <c r="I15" s="2">
        <v>0.76746358637716816</v>
      </c>
      <c r="Q15" s="3" t="s">
        <v>14</v>
      </c>
      <c r="R15" s="3">
        <v>49</v>
      </c>
      <c r="S15" s="3">
        <v>10656480921.52</v>
      </c>
      <c r="T15" s="3"/>
      <c r="U15" s="3"/>
      <c r="V15" s="3"/>
    </row>
    <row r="16" spans="1:22" ht="16" thickBot="1" x14ac:dyDescent="0.25">
      <c r="A16">
        <v>54779</v>
      </c>
      <c r="B16">
        <v>91358</v>
      </c>
      <c r="C16">
        <v>1</v>
      </c>
      <c r="D16">
        <f t="shared" si="0"/>
        <v>91358</v>
      </c>
      <c r="E16">
        <f t="shared" si="1"/>
        <v>58301.953603622373</v>
      </c>
      <c r="F16">
        <f t="shared" si="2"/>
        <v>56012.69885606665</v>
      </c>
      <c r="G16">
        <f t="shared" si="3"/>
        <v>56290.862743330712</v>
      </c>
      <c r="H16" s="2" t="s">
        <v>7</v>
      </c>
      <c r="I16" s="2">
        <v>0.58900035641490511</v>
      </c>
    </row>
    <row r="17" spans="1:25" x14ac:dyDescent="0.2">
      <c r="A17">
        <v>66354</v>
      </c>
      <c r="B17">
        <v>112443</v>
      </c>
      <c r="C17">
        <v>1</v>
      </c>
      <c r="D17">
        <f t="shared" si="0"/>
        <v>112443</v>
      </c>
      <c r="E17">
        <f t="shared" si="1"/>
        <v>69856.331861843209</v>
      </c>
      <c r="F17">
        <f t="shared" si="2"/>
        <v>68000.311957299331</v>
      </c>
      <c r="G17">
        <f t="shared" si="3"/>
        <v>69665.320244610339</v>
      </c>
      <c r="H17" s="2" t="s">
        <v>8</v>
      </c>
      <c r="I17" s="6">
        <v>0.58043786384021567</v>
      </c>
      <c r="Q17" s="4"/>
      <c r="R17" s="4" t="s">
        <v>21</v>
      </c>
      <c r="S17" s="4" t="s">
        <v>9</v>
      </c>
      <c r="T17" s="4" t="s">
        <v>22</v>
      </c>
      <c r="U17" s="4" t="s">
        <v>23</v>
      </c>
      <c r="V17" s="4" t="s">
        <v>24</v>
      </c>
      <c r="W17" s="4" t="s">
        <v>25</v>
      </c>
      <c r="X17" s="4" t="s">
        <v>26</v>
      </c>
      <c r="Y17" s="4" t="s">
        <v>27</v>
      </c>
    </row>
    <row r="18" spans="1:25" x14ac:dyDescent="0.2">
      <c r="A18">
        <v>65058</v>
      </c>
      <c r="B18">
        <v>86221</v>
      </c>
      <c r="C18">
        <v>1</v>
      </c>
      <c r="D18">
        <f t="shared" si="0"/>
        <v>86221</v>
      </c>
      <c r="E18">
        <f t="shared" si="1"/>
        <v>55486.926754559987</v>
      </c>
      <c r="F18">
        <f t="shared" si="2"/>
        <v>53092.12173958421</v>
      </c>
      <c r="G18">
        <f t="shared" si="3"/>
        <v>53032.40468385366</v>
      </c>
      <c r="H18" s="2" t="s">
        <v>9</v>
      </c>
      <c r="I18" s="2">
        <v>9552.2792443916278</v>
      </c>
      <c r="Q18" s="2" t="s">
        <v>15</v>
      </c>
      <c r="R18" s="7">
        <v>12353.269996342</v>
      </c>
      <c r="S18" s="2">
        <v>7122.6606956871356</v>
      </c>
      <c r="T18" s="2">
        <v>1.7343617117437746</v>
      </c>
      <c r="U18" s="2">
        <v>8.9551408055199969E-2</v>
      </c>
      <c r="V18" s="2">
        <v>-1983.9023706029948</v>
      </c>
      <c r="W18" s="2">
        <v>26690.442363287086</v>
      </c>
      <c r="X18" s="2">
        <v>-1983.9023706029948</v>
      </c>
      <c r="Y18" s="2">
        <v>26690.442363287086</v>
      </c>
    </row>
    <row r="19" spans="1:25" ht="16" thickBot="1" x14ac:dyDescent="0.25">
      <c r="A19">
        <v>64782</v>
      </c>
      <c r="B19">
        <v>99900</v>
      </c>
      <c r="C19">
        <v>1</v>
      </c>
      <c r="D19">
        <f t="shared" si="0"/>
        <v>99900</v>
      </c>
      <c r="E19">
        <f t="shared" si="1"/>
        <v>62982.887873564148</v>
      </c>
      <c r="F19">
        <f t="shared" si="2"/>
        <v>60869.146146117855</v>
      </c>
      <c r="G19">
        <f t="shared" si="3"/>
        <v>61709.151383403288</v>
      </c>
      <c r="H19" s="3" t="s">
        <v>10</v>
      </c>
      <c r="I19" s="3">
        <v>50</v>
      </c>
      <c r="Q19" s="2" t="s">
        <v>34</v>
      </c>
      <c r="R19" s="7">
        <v>0.5217079188210495</v>
      </c>
      <c r="S19" s="2">
        <v>8.6609306515383913E-2</v>
      </c>
      <c r="T19" s="2">
        <v>6.0236935245334351</v>
      </c>
      <c r="U19" s="2">
        <v>2.6683550475122703E-7</v>
      </c>
      <c r="V19" s="2">
        <v>0.34737242691076931</v>
      </c>
      <c r="W19" s="2">
        <v>0.69604341073132969</v>
      </c>
      <c r="X19" s="2">
        <v>0.34737242691076931</v>
      </c>
      <c r="Y19" s="2">
        <v>0.69604341073132969</v>
      </c>
    </row>
    <row r="20" spans="1:25" x14ac:dyDescent="0.2">
      <c r="A20">
        <v>63838</v>
      </c>
      <c r="B20">
        <v>105269</v>
      </c>
      <c r="C20">
        <v>1</v>
      </c>
      <c r="D20">
        <f t="shared" si="0"/>
        <v>105269</v>
      </c>
      <c r="E20">
        <f t="shared" si="1"/>
        <v>65925.048502845049</v>
      </c>
      <c r="F20">
        <f t="shared" si="2"/>
        <v>63921.623961651087</v>
      </c>
      <c r="G20">
        <f t="shared" si="3"/>
        <v>65114.769705640443</v>
      </c>
      <c r="Q20" s="2" t="s">
        <v>43</v>
      </c>
      <c r="R20" s="7">
        <v>-14011.835206623076</v>
      </c>
      <c r="S20" s="2">
        <v>11599.957919645449</v>
      </c>
      <c r="T20" s="2">
        <v>-1.2079212100324022</v>
      </c>
      <c r="U20" s="2">
        <v>0.23325126866094656</v>
      </c>
      <c r="V20" s="2">
        <v>-37361.339450727988</v>
      </c>
      <c r="W20" s="2">
        <v>9337.6690374818354</v>
      </c>
      <c r="X20" s="2">
        <v>-37361.339450727988</v>
      </c>
      <c r="Y20" s="2">
        <v>9337.6690374818354</v>
      </c>
    </row>
    <row r="21" spans="1:25" ht="16" thickBot="1" x14ac:dyDescent="0.25">
      <c r="A21">
        <v>76004</v>
      </c>
      <c r="B21">
        <v>95620</v>
      </c>
      <c r="C21">
        <v>0</v>
      </c>
      <c r="D21">
        <f t="shared" si="0"/>
        <v>0</v>
      </c>
      <c r="E21">
        <f t="shared" si="1"/>
        <v>60637.488824705477</v>
      </c>
      <c r="F21">
        <f t="shared" si="2"/>
        <v>62992.023341152642</v>
      </c>
      <c r="G21">
        <f t="shared" si="3"/>
        <v>62238.981194010754</v>
      </c>
      <c r="H21" t="s">
        <v>11</v>
      </c>
      <c r="Q21" s="3" t="s">
        <v>51</v>
      </c>
      <c r="R21" s="10">
        <v>0.11260355859320847</v>
      </c>
      <c r="S21" s="3">
        <v>0.13430138801798111</v>
      </c>
      <c r="T21" s="3">
        <v>0.83843927642901506</v>
      </c>
      <c r="U21" s="3">
        <v>0.40611984923053568</v>
      </c>
      <c r="V21" s="3">
        <v>-0.15773111427695635</v>
      </c>
      <c r="W21" s="3">
        <v>0.3829382314633733</v>
      </c>
      <c r="X21" s="3">
        <v>-0.15773111427695635</v>
      </c>
      <c r="Y21" s="3">
        <v>0.3829382314633733</v>
      </c>
    </row>
    <row r="22" spans="1:25" x14ac:dyDescent="0.2">
      <c r="A22">
        <v>79798</v>
      </c>
      <c r="B22">
        <v>103371</v>
      </c>
      <c r="C22">
        <v>0</v>
      </c>
      <c r="D22">
        <f t="shared" si="0"/>
        <v>0</v>
      </c>
      <c r="E22">
        <f t="shared" si="1"/>
        <v>64884.962662953978</v>
      </c>
      <c r="F22">
        <f t="shared" si="2"/>
        <v>67398.757471940145</v>
      </c>
      <c r="G22">
        <f t="shared" si="3"/>
        <v>66282.739272792707</v>
      </c>
      <c r="H22" s="4"/>
      <c r="I22" s="4" t="s">
        <v>16</v>
      </c>
      <c r="J22" s="4" t="s">
        <v>17</v>
      </c>
      <c r="K22" s="4" t="s">
        <v>18</v>
      </c>
      <c r="L22" s="4" t="s">
        <v>19</v>
      </c>
      <c r="M22" s="4" t="s">
        <v>20</v>
      </c>
    </row>
    <row r="23" spans="1:25" x14ac:dyDescent="0.2">
      <c r="A23">
        <v>39252</v>
      </c>
      <c r="B23">
        <v>52700</v>
      </c>
      <c r="C23">
        <v>0</v>
      </c>
      <c r="D23">
        <f t="shared" si="0"/>
        <v>0</v>
      </c>
      <c r="E23">
        <f t="shared" si="1"/>
        <v>37117.73948428157</v>
      </c>
      <c r="F23">
        <f t="shared" si="2"/>
        <v>38590.394016755847</v>
      </c>
      <c r="G23">
        <f t="shared" si="3"/>
        <v>39847.277318211309</v>
      </c>
      <c r="H23" s="2" t="s">
        <v>12</v>
      </c>
      <c r="I23" s="2">
        <v>1</v>
      </c>
      <c r="J23" s="2">
        <v>6276671060.9039164</v>
      </c>
      <c r="K23" s="2">
        <v>6276671060.9039164</v>
      </c>
      <c r="L23" s="2">
        <v>68.788422445582725</v>
      </c>
      <c r="M23" s="2">
        <v>7.9492030472763819E-11</v>
      </c>
    </row>
    <row r="24" spans="1:25" x14ac:dyDescent="0.2">
      <c r="A24">
        <v>33621</v>
      </c>
      <c r="B24">
        <v>63857</v>
      </c>
      <c r="C24">
        <v>0</v>
      </c>
      <c r="D24">
        <f t="shared" si="0"/>
        <v>0</v>
      </c>
      <c r="E24">
        <f t="shared" si="1"/>
        <v>43231.668733841434</v>
      </c>
      <c r="F24">
        <f t="shared" si="2"/>
        <v>44933.566858608014</v>
      </c>
      <c r="G24">
        <f t="shared" si="3"/>
        <v>45667.97256849776</v>
      </c>
      <c r="H24" s="2" t="s">
        <v>13</v>
      </c>
      <c r="I24" s="2">
        <v>48</v>
      </c>
      <c r="J24" s="2">
        <v>4379809860.6160841</v>
      </c>
      <c r="K24" s="2">
        <v>91246038.762835085</v>
      </c>
      <c r="L24" s="2"/>
      <c r="M24" s="2"/>
    </row>
    <row r="25" spans="1:25" ht="16" thickBot="1" x14ac:dyDescent="0.25">
      <c r="A25">
        <v>52283</v>
      </c>
      <c r="B25">
        <v>73996</v>
      </c>
      <c r="C25">
        <v>0</v>
      </c>
      <c r="D25">
        <f t="shared" si="0"/>
        <v>0</v>
      </c>
      <c r="E25">
        <f t="shared" si="1"/>
        <v>48787.743723649401</v>
      </c>
      <c r="F25">
        <f t="shared" si="2"/>
        <v>50697.968529625243</v>
      </c>
      <c r="G25">
        <f t="shared" si="3"/>
        <v>50957.569157424383</v>
      </c>
      <c r="H25" s="3" t="s">
        <v>14</v>
      </c>
      <c r="I25" s="3">
        <v>49</v>
      </c>
      <c r="J25" s="3">
        <v>10656480921.52</v>
      </c>
      <c r="K25" s="3"/>
      <c r="L25" s="3"/>
      <c r="M25" s="3"/>
    </row>
    <row r="26" spans="1:25" ht="16" thickBot="1" x14ac:dyDescent="0.25">
      <c r="A26">
        <v>58789</v>
      </c>
      <c r="B26">
        <v>75010</v>
      </c>
      <c r="C26">
        <v>0</v>
      </c>
      <c r="D26">
        <f t="shared" si="0"/>
        <v>0</v>
      </c>
      <c r="E26">
        <f t="shared" si="1"/>
        <v>49343.4060216734</v>
      </c>
      <c r="F26">
        <f t="shared" si="2"/>
        <v>51274.465550476554</v>
      </c>
      <c r="G26">
        <f t="shared" si="3"/>
        <v>51486.580987108922</v>
      </c>
    </row>
    <row r="27" spans="1:25" x14ac:dyDescent="0.2">
      <c r="A27">
        <v>71686</v>
      </c>
      <c r="B27">
        <v>94595</v>
      </c>
      <c r="C27">
        <v>0</v>
      </c>
      <c r="D27">
        <f t="shared" si="0"/>
        <v>0</v>
      </c>
      <c r="E27">
        <f t="shared" si="1"/>
        <v>60075.798631929742</v>
      </c>
      <c r="F27">
        <f t="shared" si="2"/>
        <v>62409.272407846336</v>
      </c>
      <c r="G27">
        <f t="shared" si="3"/>
        <v>61704.230577219176</v>
      </c>
      <c r="H27" s="4"/>
      <c r="I27" s="4" t="s">
        <v>21</v>
      </c>
      <c r="J27" s="4" t="s">
        <v>9</v>
      </c>
      <c r="K27" s="4" t="s">
        <v>22</v>
      </c>
      <c r="L27" s="4" t="s">
        <v>23</v>
      </c>
      <c r="M27" s="4" t="s">
        <v>24</v>
      </c>
      <c r="N27" s="4" t="s">
        <v>25</v>
      </c>
      <c r="O27" s="4" t="s">
        <v>26</v>
      </c>
      <c r="P27" s="4" t="s">
        <v>27</v>
      </c>
    </row>
    <row r="28" spans="1:25" x14ac:dyDescent="0.2">
      <c r="A28">
        <v>59034</v>
      </c>
      <c r="B28">
        <v>97326</v>
      </c>
      <c r="C28">
        <v>1</v>
      </c>
      <c r="D28">
        <f t="shared" si="0"/>
        <v>97326</v>
      </c>
      <c r="E28">
        <f t="shared" si="1"/>
        <v>61572.360501657087</v>
      </c>
      <c r="F28">
        <f t="shared" si="2"/>
        <v>59405.73063164913</v>
      </c>
      <c r="G28">
        <f t="shared" si="3"/>
        <v>60076.433640538999</v>
      </c>
      <c r="H28" s="2" t="s">
        <v>15</v>
      </c>
      <c r="I28" s="7">
        <v>8238.6437191291916</v>
      </c>
      <c r="J28" s="2">
        <v>5649.8516237037911</v>
      </c>
      <c r="K28" s="2">
        <v>1.4582053242892605</v>
      </c>
      <c r="L28" s="2">
        <v>0.15129650671531913</v>
      </c>
      <c r="M28" s="2">
        <v>-3121.1443309093502</v>
      </c>
      <c r="N28" s="2">
        <v>19598.431769167735</v>
      </c>
      <c r="O28" s="2">
        <v>-3121.1443309093502</v>
      </c>
      <c r="P28" s="2">
        <v>19598.431769167735</v>
      </c>
    </row>
    <row r="29" spans="1:25" ht="16" thickBot="1" x14ac:dyDescent="0.25">
      <c r="A29">
        <v>70020</v>
      </c>
      <c r="B29">
        <v>81534</v>
      </c>
      <c r="C29">
        <v>0</v>
      </c>
      <c r="D29">
        <f t="shared" si="0"/>
        <v>0</v>
      </c>
      <c r="E29">
        <f t="shared" si="1"/>
        <v>52918.495599886948</v>
      </c>
      <c r="F29">
        <f t="shared" si="2"/>
        <v>54983.604173784217</v>
      </c>
      <c r="G29">
        <f t="shared" si="3"/>
        <v>54890.20344949745</v>
      </c>
      <c r="H29" s="3" t="s">
        <v>34</v>
      </c>
      <c r="I29" s="10">
        <v>0.54799043197632591</v>
      </c>
      <c r="J29" s="3">
        <v>6.6071672561466177E-2</v>
      </c>
      <c r="K29" s="3">
        <v>8.2938786129037805</v>
      </c>
      <c r="L29" s="3">
        <v>7.9492030472763522E-11</v>
      </c>
      <c r="M29" s="3">
        <v>0.41514443062987477</v>
      </c>
      <c r="N29" s="3">
        <v>0.68083643332277699</v>
      </c>
      <c r="O29" s="3">
        <v>0.41514443062987477</v>
      </c>
      <c r="P29" s="3">
        <v>0.68083643332277699</v>
      </c>
    </row>
    <row r="30" spans="1:25" x14ac:dyDescent="0.2">
      <c r="A30">
        <v>63166</v>
      </c>
      <c r="B30">
        <v>84891</v>
      </c>
      <c r="C30">
        <v>1</v>
      </c>
      <c r="D30">
        <f t="shared" si="0"/>
        <v>84891</v>
      </c>
      <c r="E30">
        <f t="shared" si="1"/>
        <v>54758.099480031473</v>
      </c>
      <c r="F30">
        <f t="shared" si="2"/>
        <v>52335.96687002579</v>
      </c>
      <c r="G30">
        <f t="shared" si="3"/>
        <v>52188.770418892695</v>
      </c>
    </row>
    <row r="31" spans="1:25" x14ac:dyDescent="0.2">
      <c r="A31">
        <v>42641</v>
      </c>
      <c r="B31">
        <v>102666</v>
      </c>
      <c r="C31">
        <v>1</v>
      </c>
      <c r="D31">
        <f t="shared" si="0"/>
        <v>102666</v>
      </c>
      <c r="E31">
        <f t="shared" si="1"/>
        <v>64498.62940841067</v>
      </c>
      <c r="F31">
        <f t="shared" si="2"/>
        <v>62441.720859801018</v>
      </c>
      <c r="G31">
        <f t="shared" si="3"/>
        <v>63463.656929931138</v>
      </c>
    </row>
    <row r="32" spans="1:25" x14ac:dyDescent="0.2">
      <c r="A32">
        <v>58940</v>
      </c>
      <c r="B32">
        <v>85468</v>
      </c>
      <c r="C32">
        <v>1</v>
      </c>
      <c r="D32">
        <f t="shared" si="0"/>
        <v>85468</v>
      </c>
      <c r="E32">
        <f t="shared" si="1"/>
        <v>55074.289959281814</v>
      </c>
      <c r="F32">
        <f t="shared" si="2"/>
        <v>52664.013005165049</v>
      </c>
      <c r="G32">
        <f t="shared" si="3"/>
        <v>52554.768141360721</v>
      </c>
    </row>
    <row r="33" spans="1:16" x14ac:dyDescent="0.2">
      <c r="A33">
        <v>29325</v>
      </c>
      <c r="B33">
        <v>48950</v>
      </c>
      <c r="C33">
        <v>0</v>
      </c>
      <c r="D33">
        <f t="shared" si="0"/>
        <v>0</v>
      </c>
      <c r="E33">
        <f t="shared" si="1"/>
        <v>35062.775364370347</v>
      </c>
      <c r="F33">
        <f t="shared" si="2"/>
        <v>36458.378407098629</v>
      </c>
      <c r="G33">
        <f t="shared" si="3"/>
        <v>37890.872622632371</v>
      </c>
      <c r="H33" t="s">
        <v>4</v>
      </c>
    </row>
    <row r="34" spans="1:16" ht="16" thickBot="1" x14ac:dyDescent="0.25">
      <c r="A34">
        <v>57904</v>
      </c>
      <c r="B34">
        <v>71648</v>
      </c>
      <c r="C34">
        <v>0</v>
      </c>
      <c r="D34">
        <f t="shared" si="0"/>
        <v>0</v>
      </c>
      <c r="E34">
        <f t="shared" si="1"/>
        <v>47501.062189368989</v>
      </c>
      <c r="F34">
        <f t="shared" si="2"/>
        <v>49363.04248923187</v>
      </c>
      <c r="G34">
        <f t="shared" si="3"/>
        <v>49732.598964032557</v>
      </c>
    </row>
    <row r="35" spans="1:16" x14ac:dyDescent="0.2">
      <c r="A35">
        <v>58471</v>
      </c>
      <c r="B35">
        <v>53880</v>
      </c>
      <c r="C35">
        <v>0</v>
      </c>
      <c r="D35">
        <f t="shared" si="0"/>
        <v>0</v>
      </c>
      <c r="E35">
        <f t="shared" si="1"/>
        <v>37764.36819401363</v>
      </c>
      <c r="F35">
        <f t="shared" si="2"/>
        <v>39261.268261927995</v>
      </c>
      <c r="G35">
        <f t="shared" si="3"/>
        <v>40462.892662420149</v>
      </c>
      <c r="H35" s="5" t="s">
        <v>5</v>
      </c>
      <c r="I35" s="5"/>
    </row>
    <row r="36" spans="1:16" x14ac:dyDescent="0.2">
      <c r="A36">
        <v>19646</v>
      </c>
      <c r="B36">
        <v>40000</v>
      </c>
      <c r="C36">
        <v>1</v>
      </c>
      <c r="D36">
        <f t="shared" si="0"/>
        <v>40000</v>
      </c>
      <c r="E36">
        <f t="shared" si="1"/>
        <v>30158.260998182228</v>
      </c>
      <c r="F36">
        <f t="shared" si="2"/>
        <v>26813.750141193152</v>
      </c>
      <c r="G36">
        <f t="shared" si="3"/>
        <v>23713.893886289246</v>
      </c>
      <c r="H36" s="2" t="s">
        <v>6</v>
      </c>
      <c r="I36" s="2">
        <v>0.78253868011029526</v>
      </c>
    </row>
    <row r="37" spans="1:16" x14ac:dyDescent="0.2">
      <c r="A37">
        <v>53787</v>
      </c>
      <c r="B37">
        <v>76192</v>
      </c>
      <c r="C37">
        <v>1</v>
      </c>
      <c r="D37">
        <f t="shared" si="0"/>
        <v>76192</v>
      </c>
      <c r="E37">
        <f t="shared" si="1"/>
        <v>49991.130712269412</v>
      </c>
      <c r="F37">
        <f t="shared" si="2"/>
        <v>47390.259193116945</v>
      </c>
      <c r="G37">
        <f t="shared" si="3"/>
        <v>46670.894876866063</v>
      </c>
      <c r="H37" s="2" t="s">
        <v>7</v>
      </c>
      <c r="I37" s="2">
        <v>0.61236678586876303</v>
      </c>
    </row>
    <row r="38" spans="1:16" x14ac:dyDescent="0.2">
      <c r="A38">
        <v>66175</v>
      </c>
      <c r="B38">
        <v>97422</v>
      </c>
      <c r="C38">
        <v>0</v>
      </c>
      <c r="D38">
        <f t="shared" si="0"/>
        <v>0</v>
      </c>
      <c r="E38">
        <f t="shared" si="1"/>
        <v>61624.967583126818</v>
      </c>
      <c r="F38">
        <f t="shared" si="2"/>
        <v>64016.527908779928</v>
      </c>
      <c r="G38">
        <f t="shared" si="3"/>
        <v>63179.098863726285</v>
      </c>
      <c r="H38" s="2" t="s">
        <v>8</v>
      </c>
      <c r="I38" s="6">
        <v>0.59587175548019977</v>
      </c>
    </row>
    <row r="39" spans="1:16" x14ac:dyDescent="0.2">
      <c r="A39">
        <v>64353</v>
      </c>
      <c r="B39">
        <v>134484</v>
      </c>
      <c r="C39">
        <v>0</v>
      </c>
      <c r="D39">
        <f t="shared" si="0"/>
        <v>0</v>
      </c>
      <c r="E39">
        <f t="shared" si="1"/>
        <v>81934.588973033402</v>
      </c>
      <c r="F39">
        <f t="shared" si="2"/>
        <v>85087.664582144193</v>
      </c>
      <c r="G39">
        <f t="shared" si="3"/>
        <v>82514.637751072019</v>
      </c>
      <c r="H39" s="2" t="s">
        <v>9</v>
      </c>
      <c r="I39" s="2">
        <v>9374.9393767537822</v>
      </c>
    </row>
    <row r="40" spans="1:16" ht="16" thickBot="1" x14ac:dyDescent="0.25">
      <c r="A40">
        <v>59670</v>
      </c>
      <c r="B40">
        <v>85527</v>
      </c>
      <c r="C40">
        <v>0</v>
      </c>
      <c r="D40">
        <f t="shared" si="0"/>
        <v>0</v>
      </c>
      <c r="E40">
        <f t="shared" si="1"/>
        <v>55106.621394768415</v>
      </c>
      <c r="F40">
        <f t="shared" si="2"/>
        <v>57253.774394947221</v>
      </c>
      <c r="G40">
        <f t="shared" si="3"/>
        <v>56973.383169349901</v>
      </c>
      <c r="H40" s="3" t="s">
        <v>10</v>
      </c>
      <c r="I40" s="3">
        <v>50</v>
      </c>
    </row>
    <row r="41" spans="1:16" x14ac:dyDescent="0.2">
      <c r="A41">
        <v>27970</v>
      </c>
      <c r="B41">
        <v>55429</v>
      </c>
      <c r="C41">
        <v>0</v>
      </c>
      <c r="D41">
        <f t="shared" si="0"/>
        <v>0</v>
      </c>
      <c r="E41">
        <f t="shared" si="1"/>
        <v>38613.205373144956</v>
      </c>
      <c r="F41">
        <f t="shared" si="2"/>
        <v>40141.932843090399</v>
      </c>
      <c r="G41">
        <f t="shared" si="3"/>
        <v>41271.018228673951</v>
      </c>
    </row>
    <row r="42" spans="1:16" ht="16" thickBot="1" x14ac:dyDescent="0.25">
      <c r="A42">
        <v>52107</v>
      </c>
      <c r="B42">
        <v>78865</v>
      </c>
      <c r="C42">
        <v>1</v>
      </c>
      <c r="D42">
        <f t="shared" si="0"/>
        <v>78865</v>
      </c>
      <c r="E42">
        <f t="shared" si="1"/>
        <v>51455.909136942137</v>
      </c>
      <c r="F42">
        <f t="shared" si="2"/>
        <v>48909.959919680608</v>
      </c>
      <c r="G42">
        <f t="shared" si="3"/>
        <v>48366.409455994377</v>
      </c>
      <c r="H42" t="s">
        <v>11</v>
      </c>
    </row>
    <row r="43" spans="1:16" x14ac:dyDescent="0.2">
      <c r="A43">
        <v>64362</v>
      </c>
      <c r="B43">
        <v>87089</v>
      </c>
      <c r="C43">
        <v>0</v>
      </c>
      <c r="D43">
        <f t="shared" si="0"/>
        <v>0</v>
      </c>
      <c r="E43">
        <f t="shared" si="1"/>
        <v>55962.582449515437</v>
      </c>
      <c r="F43">
        <f t="shared" si="2"/>
        <v>58141.829963556447</v>
      </c>
      <c r="G43">
        <f t="shared" si="3"/>
        <v>57788.29093854838</v>
      </c>
      <c r="H43" s="4"/>
      <c r="I43" s="4" t="s">
        <v>16</v>
      </c>
      <c r="J43" s="4" t="s">
        <v>17</v>
      </c>
      <c r="K43" s="4" t="s">
        <v>18</v>
      </c>
      <c r="L43" s="4" t="s">
        <v>19</v>
      </c>
      <c r="M43" s="4" t="s">
        <v>20</v>
      </c>
    </row>
    <row r="44" spans="1:16" x14ac:dyDescent="0.2">
      <c r="A44">
        <v>26140</v>
      </c>
      <c r="B44">
        <v>66600</v>
      </c>
      <c r="C44">
        <v>1</v>
      </c>
      <c r="D44">
        <f t="shared" si="0"/>
        <v>66600</v>
      </c>
      <c r="E44">
        <f t="shared" si="1"/>
        <v>44734.806488752496</v>
      </c>
      <c r="F44">
        <f t="shared" si="2"/>
        <v>41936.847532361717</v>
      </c>
      <c r="G44">
        <f t="shared" si="3"/>
        <v>40586.579185508512</v>
      </c>
      <c r="H44" s="2" t="s">
        <v>12</v>
      </c>
      <c r="I44" s="2">
        <v>2</v>
      </c>
      <c r="J44" s="2">
        <v>6525674970.5829964</v>
      </c>
      <c r="K44" s="2">
        <v>3262837485.2914982</v>
      </c>
      <c r="L44" s="2">
        <v>37.124319958412663</v>
      </c>
      <c r="M44" s="2">
        <v>2.1276151927249077E-10</v>
      </c>
    </row>
    <row r="45" spans="1:16" x14ac:dyDescent="0.2">
      <c r="A45">
        <v>71618</v>
      </c>
      <c r="B45">
        <v>114879</v>
      </c>
      <c r="C45">
        <v>0</v>
      </c>
      <c r="D45">
        <f t="shared" si="0"/>
        <v>0</v>
      </c>
      <c r="E45">
        <f t="shared" si="1"/>
        <v>71191.236554137533</v>
      </c>
      <c r="F45">
        <f t="shared" si="2"/>
        <v>73941.486974856234</v>
      </c>
      <c r="G45">
        <f t="shared" si="3"/>
        <v>72286.554002585341</v>
      </c>
      <c r="H45" s="2" t="s">
        <v>13</v>
      </c>
      <c r="I45" s="2">
        <v>47</v>
      </c>
      <c r="J45" s="2">
        <v>4130805950.9370041</v>
      </c>
      <c r="K45" s="2">
        <v>87889488.317808598</v>
      </c>
      <c r="L45" s="2"/>
      <c r="M45" s="2"/>
    </row>
    <row r="46" spans="1:16" ht="16" thickBot="1" x14ac:dyDescent="0.25">
      <c r="A46">
        <v>31886</v>
      </c>
      <c r="B46">
        <v>61946</v>
      </c>
      <c r="C46">
        <v>1</v>
      </c>
      <c r="D46">
        <f t="shared" si="0"/>
        <v>61946</v>
      </c>
      <c r="E46">
        <f t="shared" si="1"/>
        <v>42184.459018334674</v>
      </c>
      <c r="F46">
        <f t="shared" si="2"/>
        <v>39290.874026403122</v>
      </c>
      <c r="G46">
        <f t="shared" si="3"/>
        <v>37634.493569622544</v>
      </c>
      <c r="H46" s="3" t="s">
        <v>14</v>
      </c>
      <c r="I46" s="3">
        <v>49</v>
      </c>
      <c r="J46" s="3">
        <v>10656480921.52</v>
      </c>
      <c r="K46" s="3"/>
      <c r="L46" s="3"/>
      <c r="M46" s="3"/>
    </row>
    <row r="47" spans="1:16" ht="16" thickBot="1" x14ac:dyDescent="0.25">
      <c r="A47">
        <v>69020</v>
      </c>
      <c r="B47">
        <v>123289</v>
      </c>
      <c r="C47">
        <v>1</v>
      </c>
      <c r="D47">
        <f t="shared" si="0"/>
        <v>123289</v>
      </c>
      <c r="E47">
        <f t="shared" si="1"/>
        <v>75799.836087058444</v>
      </c>
      <c r="F47">
        <f t="shared" si="2"/>
        <v>74166.669637923929</v>
      </c>
      <c r="G47">
        <f t="shared" si="3"/>
        <v>76545.062528645372</v>
      </c>
    </row>
    <row r="48" spans="1:16" x14ac:dyDescent="0.2">
      <c r="A48">
        <v>23965</v>
      </c>
      <c r="B48">
        <v>54362</v>
      </c>
      <c r="C48">
        <v>1</v>
      </c>
      <c r="D48">
        <f t="shared" si="0"/>
        <v>54362</v>
      </c>
      <c r="E48">
        <f t="shared" si="1"/>
        <v>38028.499582226221</v>
      </c>
      <c r="F48">
        <f t="shared" si="2"/>
        <v>34979.085657432362</v>
      </c>
      <c r="G48">
        <f t="shared" si="3"/>
        <v>32823.875324912813</v>
      </c>
      <c r="H48" s="4"/>
      <c r="I48" s="4" t="s">
        <v>21</v>
      </c>
      <c r="J48" s="4" t="s">
        <v>9</v>
      </c>
      <c r="K48" s="4" t="s">
        <v>22</v>
      </c>
      <c r="L48" s="4" t="s">
        <v>23</v>
      </c>
      <c r="M48" s="4" t="s">
        <v>24</v>
      </c>
      <c r="N48" s="4" t="s">
        <v>25</v>
      </c>
      <c r="O48" s="4" t="s">
        <v>26</v>
      </c>
      <c r="P48" s="4" t="s">
        <v>27</v>
      </c>
    </row>
    <row r="49" spans="1:16" x14ac:dyDescent="0.2">
      <c r="A49">
        <v>54129</v>
      </c>
      <c r="B49">
        <v>102651</v>
      </c>
      <c r="C49">
        <v>0</v>
      </c>
      <c r="D49">
        <f t="shared" si="0"/>
        <v>0</v>
      </c>
      <c r="E49">
        <f t="shared" si="1"/>
        <v>64490.409551931021</v>
      </c>
      <c r="F49">
        <f t="shared" si="2"/>
        <v>66989.410474885954</v>
      </c>
      <c r="G49">
        <f t="shared" si="3"/>
        <v>65907.109571241555</v>
      </c>
      <c r="H49" s="2" t="s">
        <v>15</v>
      </c>
      <c r="I49" s="7">
        <v>8628.4679823730221</v>
      </c>
      <c r="J49" s="2">
        <v>5549.7955522625507</v>
      </c>
      <c r="K49" s="2">
        <v>1.5547361882286552</v>
      </c>
      <c r="L49" s="2">
        <v>0.12671757279071655</v>
      </c>
      <c r="M49" s="2">
        <v>-2536.2805730308173</v>
      </c>
      <c r="N49" s="2">
        <v>19793.216537776862</v>
      </c>
      <c r="O49" s="2">
        <v>-2536.2805730308173</v>
      </c>
      <c r="P49" s="2">
        <v>19793.216537776862</v>
      </c>
    </row>
    <row r="50" spans="1:16" x14ac:dyDescent="0.2">
      <c r="A50">
        <v>49087</v>
      </c>
      <c r="B50">
        <v>90246</v>
      </c>
      <c r="C50">
        <v>0</v>
      </c>
      <c r="D50">
        <f t="shared" si="0"/>
        <v>0</v>
      </c>
      <c r="E50">
        <f t="shared" si="1"/>
        <v>57692.588243264698</v>
      </c>
      <c r="F50">
        <f t="shared" si="2"/>
        <v>59936.70283813987</v>
      </c>
      <c r="G50">
        <f t="shared" si="3"/>
        <v>59435.322838266438</v>
      </c>
      <c r="H50" s="2" t="s">
        <v>34</v>
      </c>
      <c r="I50" s="7">
        <v>0.56853749590859259</v>
      </c>
      <c r="J50" s="2">
        <v>6.5984045482592249E-2</v>
      </c>
      <c r="K50" s="2">
        <v>8.6162873426513809</v>
      </c>
      <c r="L50" s="2">
        <v>3.1133152366168898E-11</v>
      </c>
      <c r="M50" s="2">
        <v>0.43579471835147415</v>
      </c>
      <c r="N50" s="2">
        <v>0.70128027346571109</v>
      </c>
      <c r="O50" s="2">
        <v>0.43579471835147415</v>
      </c>
      <c r="P50" s="2">
        <v>0.70128027346571109</v>
      </c>
    </row>
    <row r="51" spans="1:16" ht="16" thickBot="1" x14ac:dyDescent="0.25">
      <c r="A51">
        <v>59122</v>
      </c>
      <c r="B51">
        <v>100929</v>
      </c>
      <c r="C51">
        <v>1</v>
      </c>
      <c r="D51">
        <f t="shared" si="0"/>
        <v>100929</v>
      </c>
      <c r="E51">
        <f t="shared" si="1"/>
        <v>63546.770028067789</v>
      </c>
      <c r="F51">
        <f t="shared" si="2"/>
        <v>61454.171229407788</v>
      </c>
      <c r="G51">
        <f t="shared" si="3"/>
        <v>62361.857893662564</v>
      </c>
      <c r="H51" s="3" t="s">
        <v>43</v>
      </c>
      <c r="I51" s="10">
        <v>-4556.2176775235739</v>
      </c>
      <c r="J51" s="3">
        <v>2706.8852755623134</v>
      </c>
      <c r="K51" s="3">
        <v>-1.6831957078702164</v>
      </c>
      <c r="L51" s="3">
        <v>9.8969327498092771E-2</v>
      </c>
      <c r="M51" s="3">
        <v>-10001.768452390843</v>
      </c>
      <c r="N51" s="3">
        <v>889.33309734369595</v>
      </c>
      <c r="O51" s="3">
        <v>-10001.768452390843</v>
      </c>
      <c r="P51" s="3">
        <v>889.33309734369595</v>
      </c>
    </row>
    <row r="52" spans="1:16" x14ac:dyDescent="0.2">
      <c r="A52" t="s">
        <v>39</v>
      </c>
      <c r="B52">
        <v>77000</v>
      </c>
      <c r="C52">
        <v>1</v>
      </c>
      <c r="D52">
        <f t="shared" si="0"/>
        <v>77000</v>
      </c>
      <c r="E52" s="24">
        <f t="shared" si="1"/>
        <v>50433.906981306289</v>
      </c>
      <c r="F52" s="24">
        <f t="shared" si="2"/>
        <v>47849.637489811081</v>
      </c>
      <c r="G52" s="24">
        <f t="shared" si="3"/>
        <v>47183.418550616785</v>
      </c>
    </row>
    <row r="53" spans="1:16" x14ac:dyDescent="0.2">
      <c r="B53" s="25">
        <v>77000</v>
      </c>
      <c r="C53">
        <v>0</v>
      </c>
      <c r="D53">
        <f t="shared" si="0"/>
        <v>0</v>
      </c>
      <c r="E53">
        <f t="shared" si="1"/>
        <v>50433.906981306289</v>
      </c>
      <c r="F53" s="24">
        <f t="shared" si="2"/>
        <v>52405.855167334652</v>
      </c>
      <c r="G53" s="24">
        <f t="shared" si="3"/>
        <v>52524.77974556281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61BE-EDD6-0346-8A2F-94B92E586814}">
  <dimension ref="A1:N44"/>
  <sheetViews>
    <sheetView topLeftCell="A11" zoomScale="101" workbookViewId="0">
      <selection activeCell="G49" sqref="G49"/>
    </sheetView>
  </sheetViews>
  <sheetFormatPr baseColWidth="10" defaultRowHeight="15" x14ac:dyDescent="0.2"/>
  <cols>
    <col min="5" max="5" width="26.5" customWidth="1"/>
    <col min="6" max="6" width="15.5" bestFit="1" customWidth="1"/>
  </cols>
  <sheetData>
    <row r="1" spans="1:11" x14ac:dyDescent="0.2">
      <c r="A1" s="20" t="s">
        <v>44</v>
      </c>
      <c r="B1" s="20" t="s">
        <v>45</v>
      </c>
      <c r="C1" s="20" t="s">
        <v>46</v>
      </c>
      <c r="D1" s="20" t="s">
        <v>47</v>
      </c>
      <c r="E1" s="20" t="s">
        <v>48</v>
      </c>
    </row>
    <row r="2" spans="1:11" x14ac:dyDescent="0.2">
      <c r="A2" s="21">
        <v>40</v>
      </c>
      <c r="B2" s="21">
        <v>33</v>
      </c>
      <c r="C2" s="21">
        <v>1</v>
      </c>
      <c r="D2">
        <f>B2*C2</f>
        <v>33</v>
      </c>
      <c r="E2">
        <f>$G$41+$G$42*B2+$G$43*C2+$G$44*D2</f>
        <v>34.495959595959604</v>
      </c>
      <c r="F2" t="s">
        <v>4</v>
      </c>
    </row>
    <row r="3" spans="1:11" ht="16" thickBot="1" x14ac:dyDescent="0.25">
      <c r="A3" s="21">
        <v>43</v>
      </c>
      <c r="B3" s="21">
        <v>26</v>
      </c>
      <c r="C3" s="21">
        <v>1</v>
      </c>
      <c r="D3">
        <f t="shared" ref="D3:D33" si="0">B3*C3</f>
        <v>26</v>
      </c>
      <c r="E3">
        <f t="shared" ref="E3:E33" si="1">$G$41+$G$42*B3+$G$43*C3+$G$44*D3</f>
        <v>42.15</v>
      </c>
    </row>
    <row r="4" spans="1:11" x14ac:dyDescent="0.2">
      <c r="A4" s="21">
        <v>44</v>
      </c>
      <c r="B4" s="21">
        <v>26</v>
      </c>
      <c r="C4" s="21">
        <v>1</v>
      </c>
      <c r="D4">
        <f t="shared" si="0"/>
        <v>26</v>
      </c>
      <c r="E4">
        <f t="shared" si="1"/>
        <v>42.15</v>
      </c>
      <c r="F4" s="5" t="s">
        <v>5</v>
      </c>
      <c r="G4" s="5"/>
    </row>
    <row r="5" spans="1:11" x14ac:dyDescent="0.2">
      <c r="A5" s="21">
        <v>40</v>
      </c>
      <c r="B5" s="21">
        <v>35</v>
      </c>
      <c r="C5" s="21">
        <v>0</v>
      </c>
      <c r="D5">
        <f t="shared" si="0"/>
        <v>0</v>
      </c>
      <c r="E5">
        <f t="shared" si="1"/>
        <v>32.050129442221703</v>
      </c>
      <c r="F5" s="2" t="s">
        <v>6</v>
      </c>
      <c r="G5" s="2">
        <v>0.78988664523882635</v>
      </c>
    </row>
    <row r="6" spans="1:11" x14ac:dyDescent="0.2">
      <c r="A6" s="21">
        <v>34</v>
      </c>
      <c r="B6" s="21">
        <v>36</v>
      </c>
      <c r="C6" s="21">
        <v>1</v>
      </c>
      <c r="D6">
        <f t="shared" si="0"/>
        <v>36</v>
      </c>
      <c r="E6">
        <f t="shared" si="1"/>
        <v>31.215656565656566</v>
      </c>
      <c r="F6" s="2" t="s">
        <v>7</v>
      </c>
      <c r="G6" s="2">
        <v>0.62392091232664759</v>
      </c>
    </row>
    <row r="7" spans="1:11" x14ac:dyDescent="0.2">
      <c r="A7" s="21">
        <v>53</v>
      </c>
      <c r="B7" s="21">
        <v>20</v>
      </c>
      <c r="C7" s="21">
        <v>1</v>
      </c>
      <c r="D7">
        <f t="shared" si="0"/>
        <v>20</v>
      </c>
      <c r="E7">
        <f t="shared" si="1"/>
        <v>48.710606060606061</v>
      </c>
      <c r="F7" s="2" t="s">
        <v>8</v>
      </c>
      <c r="G7" s="6">
        <v>0.59606320212862152</v>
      </c>
    </row>
    <row r="8" spans="1:11" x14ac:dyDescent="0.2">
      <c r="A8" s="21">
        <v>42</v>
      </c>
      <c r="B8" s="21">
        <v>20</v>
      </c>
      <c r="C8" s="21">
        <v>0</v>
      </c>
      <c r="D8">
        <f t="shared" si="0"/>
        <v>0</v>
      </c>
      <c r="E8">
        <f t="shared" si="1"/>
        <v>41.401741586255596</v>
      </c>
      <c r="F8" s="2" t="s">
        <v>9</v>
      </c>
      <c r="G8" s="2">
        <v>4.1281339511300388</v>
      </c>
    </row>
    <row r="9" spans="1:11" ht="16" thickBot="1" x14ac:dyDescent="0.25">
      <c r="A9" s="21">
        <v>37</v>
      </c>
      <c r="B9" s="21">
        <v>26</v>
      </c>
      <c r="C9" s="21">
        <v>1</v>
      </c>
      <c r="D9">
        <f t="shared" si="0"/>
        <v>26</v>
      </c>
      <c r="E9">
        <f t="shared" si="1"/>
        <v>42.15</v>
      </c>
      <c r="F9" s="3" t="s">
        <v>10</v>
      </c>
      <c r="G9" s="3">
        <v>30</v>
      </c>
    </row>
    <row r="10" spans="1:11" x14ac:dyDescent="0.2">
      <c r="A10" s="21">
        <v>35</v>
      </c>
      <c r="B10" s="21">
        <v>28</v>
      </c>
      <c r="C10" s="21">
        <v>1</v>
      </c>
      <c r="D10">
        <f t="shared" si="0"/>
        <v>28</v>
      </c>
      <c r="E10">
        <f t="shared" si="1"/>
        <v>39.963131313131314</v>
      </c>
    </row>
    <row r="11" spans="1:11" ht="16" thickBot="1" x14ac:dyDescent="0.25">
      <c r="A11" s="21">
        <v>46</v>
      </c>
      <c r="B11" s="21">
        <v>22</v>
      </c>
      <c r="C11" s="21">
        <v>1</v>
      </c>
      <c r="D11">
        <f t="shared" si="0"/>
        <v>22</v>
      </c>
      <c r="E11">
        <f t="shared" si="1"/>
        <v>46.523737373737376</v>
      </c>
      <c r="F11" t="s">
        <v>11</v>
      </c>
    </row>
    <row r="12" spans="1:11" x14ac:dyDescent="0.2">
      <c r="A12" s="21">
        <v>46</v>
      </c>
      <c r="B12" s="21">
        <v>20</v>
      </c>
      <c r="C12" s="21">
        <v>1</v>
      </c>
      <c r="D12">
        <f t="shared" si="0"/>
        <v>20</v>
      </c>
      <c r="E12">
        <f t="shared" si="1"/>
        <v>48.710606060606061</v>
      </c>
      <c r="F12" s="4"/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20</v>
      </c>
    </row>
    <row r="13" spans="1:11" x14ac:dyDescent="0.2">
      <c r="A13" s="21">
        <v>34</v>
      </c>
      <c r="B13" s="21">
        <v>35</v>
      </c>
      <c r="C13" s="21">
        <v>0</v>
      </c>
      <c r="D13">
        <f t="shared" si="0"/>
        <v>0</v>
      </c>
      <c r="E13">
        <f t="shared" si="1"/>
        <v>32.050129442221703</v>
      </c>
      <c r="F13" s="2" t="s">
        <v>12</v>
      </c>
      <c r="G13" s="2">
        <v>2</v>
      </c>
      <c r="H13" s="2">
        <v>763.34643886790911</v>
      </c>
      <c r="I13" s="2">
        <v>381.67321943395456</v>
      </c>
      <c r="J13" s="2">
        <v>22.39670482216648</v>
      </c>
      <c r="K13" s="2">
        <v>1.8461585353955248E-6</v>
      </c>
    </row>
    <row r="14" spans="1:11" x14ac:dyDescent="0.2">
      <c r="A14" s="21">
        <v>45</v>
      </c>
      <c r="B14" s="21">
        <v>26</v>
      </c>
      <c r="C14" s="21">
        <v>1</v>
      </c>
      <c r="D14">
        <f t="shared" si="0"/>
        <v>26</v>
      </c>
      <c r="E14">
        <f t="shared" si="1"/>
        <v>42.15</v>
      </c>
      <c r="F14" s="2" t="s">
        <v>13</v>
      </c>
      <c r="G14" s="2">
        <v>27</v>
      </c>
      <c r="H14" s="2">
        <v>460.12022779875758</v>
      </c>
      <c r="I14" s="2">
        <v>17.041489918472504</v>
      </c>
      <c r="J14" s="2"/>
      <c r="K14" s="2"/>
    </row>
    <row r="15" spans="1:11" ht="16" thickBot="1" x14ac:dyDescent="0.25">
      <c r="A15" s="21">
        <v>33</v>
      </c>
      <c r="B15" s="21">
        <v>34</v>
      </c>
      <c r="C15" s="21">
        <v>0</v>
      </c>
      <c r="D15">
        <f t="shared" si="0"/>
        <v>0</v>
      </c>
      <c r="E15">
        <f t="shared" si="1"/>
        <v>32.673570251823961</v>
      </c>
      <c r="F15" s="3" t="s">
        <v>14</v>
      </c>
      <c r="G15" s="3">
        <v>29</v>
      </c>
      <c r="H15" s="3">
        <v>1223.4666666666667</v>
      </c>
      <c r="I15" s="3"/>
      <c r="J15" s="3"/>
      <c r="K15" s="3"/>
    </row>
    <row r="16" spans="1:11" ht="16" thickBot="1" x14ac:dyDescent="0.25">
      <c r="A16" s="21">
        <v>25</v>
      </c>
      <c r="B16" s="21">
        <v>29</v>
      </c>
      <c r="C16" s="21">
        <v>0</v>
      </c>
      <c r="D16">
        <f t="shared" si="0"/>
        <v>0</v>
      </c>
      <c r="E16">
        <f t="shared" si="1"/>
        <v>35.790774299835263</v>
      </c>
    </row>
    <row r="17" spans="1:14" x14ac:dyDescent="0.2">
      <c r="A17" s="21">
        <v>32</v>
      </c>
      <c r="B17" s="21">
        <v>30</v>
      </c>
      <c r="C17" s="21">
        <v>1</v>
      </c>
      <c r="D17">
        <f t="shared" si="0"/>
        <v>30</v>
      </c>
      <c r="E17">
        <f t="shared" si="1"/>
        <v>37.776262626262628</v>
      </c>
      <c r="F17" s="4"/>
      <c r="G17" s="4" t="s">
        <v>21</v>
      </c>
      <c r="H17" s="4" t="s">
        <v>9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</row>
    <row r="18" spans="1:14" x14ac:dyDescent="0.2">
      <c r="A18" s="21">
        <v>46</v>
      </c>
      <c r="B18" s="21">
        <v>18</v>
      </c>
      <c r="C18" s="21">
        <v>0</v>
      </c>
      <c r="D18">
        <f t="shared" si="0"/>
        <v>0</v>
      </c>
      <c r="E18">
        <f t="shared" si="1"/>
        <v>42.648623205460112</v>
      </c>
      <c r="F18" s="2" t="s">
        <v>15</v>
      </c>
      <c r="G18" s="8">
        <v>59.969423803142881</v>
      </c>
      <c r="H18" s="2">
        <v>4.0897365704149662</v>
      </c>
      <c r="I18" s="2">
        <v>14.663395250677006</v>
      </c>
      <c r="J18" s="2">
        <v>2.2263764632396923E-14</v>
      </c>
      <c r="K18" s="2">
        <v>51.577977503600025</v>
      </c>
      <c r="L18" s="2">
        <v>68.360870102685737</v>
      </c>
      <c r="M18" s="2">
        <v>51.577977503600025</v>
      </c>
      <c r="N18" s="2">
        <v>68.360870102685737</v>
      </c>
    </row>
    <row r="19" spans="1:14" x14ac:dyDescent="0.2">
      <c r="A19" s="21">
        <v>31</v>
      </c>
      <c r="B19" s="21">
        <v>31</v>
      </c>
      <c r="C19" s="21">
        <v>0</v>
      </c>
      <c r="D19">
        <f t="shared" si="0"/>
        <v>0</v>
      </c>
      <c r="E19">
        <f t="shared" si="1"/>
        <v>34.543892680630741</v>
      </c>
      <c r="F19" s="2" t="s">
        <v>45</v>
      </c>
      <c r="G19" s="8">
        <v>-0.8501644536484344</v>
      </c>
      <c r="H19" s="2">
        <v>0.14408164331262616</v>
      </c>
      <c r="I19" s="2">
        <v>-5.9005743833984496</v>
      </c>
      <c r="J19" s="2">
        <v>2.7504477095514588E-6</v>
      </c>
      <c r="K19" s="2">
        <v>-1.1457955662619086</v>
      </c>
      <c r="L19" s="2">
        <v>-0.55453334103496033</v>
      </c>
      <c r="M19" s="2">
        <v>-1.1457955662619086</v>
      </c>
      <c r="N19" s="2">
        <v>-0.55453334103496033</v>
      </c>
    </row>
    <row r="20" spans="1:14" ht="16" thickBot="1" x14ac:dyDescent="0.25">
      <c r="A20" s="21">
        <v>54</v>
      </c>
      <c r="B20" s="21">
        <v>19</v>
      </c>
      <c r="C20" s="21">
        <v>1</v>
      </c>
      <c r="D20">
        <f t="shared" si="0"/>
        <v>19</v>
      </c>
      <c r="E20">
        <f t="shared" si="1"/>
        <v>49.8040404040404</v>
      </c>
      <c r="F20" s="3" t="s">
        <v>46</v>
      </c>
      <c r="G20" s="11">
        <v>4.2848519917164083</v>
      </c>
      <c r="H20" s="3">
        <v>1.6040694183613142</v>
      </c>
      <c r="I20" s="3">
        <v>2.6712385029406827</v>
      </c>
      <c r="J20" s="3">
        <v>1.2648059910109113E-2</v>
      </c>
      <c r="K20" s="3">
        <v>0.99357340856988108</v>
      </c>
      <c r="L20" s="3">
        <v>7.5761305748629351</v>
      </c>
      <c r="M20" s="3">
        <v>0.99357340856988108</v>
      </c>
      <c r="N20" s="3">
        <v>7.5761305748629351</v>
      </c>
    </row>
    <row r="21" spans="1:14" x14ac:dyDescent="0.2">
      <c r="A21" s="21">
        <v>37</v>
      </c>
      <c r="B21" s="21">
        <v>23</v>
      </c>
      <c r="C21" s="21">
        <v>0</v>
      </c>
      <c r="D21">
        <f t="shared" si="0"/>
        <v>0</v>
      </c>
      <c r="E21">
        <f t="shared" si="1"/>
        <v>39.531419157448816</v>
      </c>
    </row>
    <row r="22" spans="1:14" x14ac:dyDescent="0.2">
      <c r="A22" s="21">
        <v>42</v>
      </c>
      <c r="B22" s="21">
        <v>27</v>
      </c>
      <c r="C22" s="21">
        <v>1</v>
      </c>
      <c r="D22">
        <f t="shared" si="0"/>
        <v>27</v>
      </c>
      <c r="E22">
        <f t="shared" si="1"/>
        <v>41.056565656565652</v>
      </c>
    </row>
    <row r="23" spans="1:14" x14ac:dyDescent="0.2">
      <c r="A23" s="21">
        <v>38</v>
      </c>
      <c r="B23" s="21">
        <v>30</v>
      </c>
      <c r="C23" s="21">
        <v>1</v>
      </c>
      <c r="D23">
        <f t="shared" si="0"/>
        <v>30</v>
      </c>
      <c r="E23">
        <f t="shared" si="1"/>
        <v>37.776262626262628</v>
      </c>
    </row>
    <row r="24" spans="1:14" x14ac:dyDescent="0.2">
      <c r="A24" s="21">
        <v>45</v>
      </c>
      <c r="B24" s="21">
        <v>18</v>
      </c>
      <c r="C24" s="21">
        <v>0</v>
      </c>
      <c r="D24">
        <f t="shared" si="0"/>
        <v>0</v>
      </c>
      <c r="E24">
        <f t="shared" si="1"/>
        <v>42.648623205460112</v>
      </c>
    </row>
    <row r="25" spans="1:14" x14ac:dyDescent="0.2">
      <c r="A25" s="21">
        <v>38</v>
      </c>
      <c r="B25" s="21">
        <v>26</v>
      </c>
      <c r="C25" s="21">
        <v>0</v>
      </c>
      <c r="D25">
        <f t="shared" si="0"/>
        <v>0</v>
      </c>
      <c r="E25">
        <f t="shared" si="1"/>
        <v>37.661096728642036</v>
      </c>
      <c r="F25" t="s">
        <v>4</v>
      </c>
    </row>
    <row r="26" spans="1:14" ht="16" thickBot="1" x14ac:dyDescent="0.25">
      <c r="A26" s="21">
        <v>41</v>
      </c>
      <c r="B26" s="21">
        <v>28</v>
      </c>
      <c r="C26" s="21">
        <v>1</v>
      </c>
      <c r="D26">
        <f t="shared" si="0"/>
        <v>28</v>
      </c>
      <c r="E26">
        <f t="shared" si="1"/>
        <v>39.963131313131314</v>
      </c>
    </row>
    <row r="27" spans="1:14" x14ac:dyDescent="0.2">
      <c r="A27" s="21">
        <v>39</v>
      </c>
      <c r="B27" s="21">
        <v>28</v>
      </c>
      <c r="C27" s="21">
        <v>1</v>
      </c>
      <c r="D27">
        <f t="shared" si="0"/>
        <v>28</v>
      </c>
      <c r="E27">
        <f t="shared" si="1"/>
        <v>39.963131313131314</v>
      </c>
      <c r="F27" s="5" t="s">
        <v>5</v>
      </c>
      <c r="G27" s="5"/>
    </row>
    <row r="28" spans="1:14" x14ac:dyDescent="0.2">
      <c r="A28" s="21">
        <v>50</v>
      </c>
      <c r="B28" s="21">
        <v>20</v>
      </c>
      <c r="C28" s="21">
        <v>1</v>
      </c>
      <c r="D28">
        <f t="shared" si="0"/>
        <v>20</v>
      </c>
      <c r="E28">
        <f t="shared" si="1"/>
        <v>48.710606060606061</v>
      </c>
      <c r="F28" s="2" t="s">
        <v>6</v>
      </c>
      <c r="G28" s="2">
        <v>0.8129746992868262</v>
      </c>
    </row>
    <row r="29" spans="1:14" x14ac:dyDescent="0.2">
      <c r="A29" s="21">
        <v>41</v>
      </c>
      <c r="B29" s="21">
        <v>26</v>
      </c>
      <c r="C29" s="21">
        <v>1</v>
      </c>
      <c r="D29">
        <f t="shared" si="0"/>
        <v>26</v>
      </c>
      <c r="E29">
        <f t="shared" si="1"/>
        <v>42.15</v>
      </c>
      <c r="F29" s="2" t="s">
        <v>7</v>
      </c>
      <c r="G29" s="2">
        <v>0.66092786168050544</v>
      </c>
    </row>
    <row r="30" spans="1:14" x14ac:dyDescent="0.2">
      <c r="A30" s="21">
        <v>38</v>
      </c>
      <c r="B30" s="21">
        <v>28</v>
      </c>
      <c r="C30" s="21">
        <v>1</v>
      </c>
      <c r="D30">
        <f t="shared" si="0"/>
        <v>28</v>
      </c>
      <c r="E30">
        <f t="shared" si="1"/>
        <v>39.963131313131314</v>
      </c>
      <c r="F30" s="2" t="s">
        <v>8</v>
      </c>
      <c r="G30" s="6">
        <v>0.62180415341287143</v>
      </c>
    </row>
    <row r="31" spans="1:14" x14ac:dyDescent="0.2">
      <c r="A31" s="21">
        <v>45</v>
      </c>
      <c r="B31" s="21">
        <v>21</v>
      </c>
      <c r="C31" s="21">
        <v>1</v>
      </c>
      <c r="D31">
        <f t="shared" si="0"/>
        <v>21</v>
      </c>
      <c r="E31">
        <f t="shared" si="1"/>
        <v>47.617171717171715</v>
      </c>
      <c r="F31" s="2" t="s">
        <v>9</v>
      </c>
      <c r="G31" s="2">
        <v>3.9944358359198135</v>
      </c>
    </row>
    <row r="32" spans="1:14" ht="16" thickBot="1" x14ac:dyDescent="0.25">
      <c r="A32" t="s">
        <v>39</v>
      </c>
      <c r="B32" s="22">
        <v>30</v>
      </c>
      <c r="C32" s="22">
        <v>1</v>
      </c>
      <c r="D32" s="23">
        <f t="shared" si="0"/>
        <v>30</v>
      </c>
      <c r="E32" s="19">
        <f t="shared" si="1"/>
        <v>37.776262626262628</v>
      </c>
      <c r="F32" s="3" t="s">
        <v>10</v>
      </c>
      <c r="G32" s="3">
        <v>30</v>
      </c>
    </row>
    <row r="33" spans="1:14" x14ac:dyDescent="0.2">
      <c r="A33" t="s">
        <v>39</v>
      </c>
      <c r="B33" s="22">
        <v>30</v>
      </c>
      <c r="C33" s="22">
        <v>0</v>
      </c>
      <c r="D33" s="23">
        <f t="shared" si="0"/>
        <v>0</v>
      </c>
      <c r="E33" s="19">
        <f t="shared" si="1"/>
        <v>35.167333490233005</v>
      </c>
    </row>
    <row r="34" spans="1:14" ht="16" thickBot="1" x14ac:dyDescent="0.25">
      <c r="F34" t="s">
        <v>11</v>
      </c>
    </row>
    <row r="35" spans="1:14" x14ac:dyDescent="0.2">
      <c r="F35" s="4"/>
      <c r="G35" s="4" t="s">
        <v>16</v>
      </c>
      <c r="H35" s="4" t="s">
        <v>17</v>
      </c>
      <c r="I35" s="4" t="s">
        <v>18</v>
      </c>
      <c r="J35" s="4" t="s">
        <v>19</v>
      </c>
      <c r="K35" s="4" t="s">
        <v>20</v>
      </c>
    </row>
    <row r="36" spans="1:14" x14ac:dyDescent="0.2">
      <c r="F36" s="2" t="s">
        <v>12</v>
      </c>
      <c r="G36" s="2">
        <v>3</v>
      </c>
      <c r="H36" s="2">
        <v>808.62320783737573</v>
      </c>
      <c r="I36" s="2">
        <v>269.54106927912522</v>
      </c>
      <c r="J36" s="2">
        <v>16.893282639756151</v>
      </c>
      <c r="K36" s="2">
        <v>2.7119036850488331E-6</v>
      </c>
    </row>
    <row r="37" spans="1:14" x14ac:dyDescent="0.2">
      <c r="F37" s="2" t="s">
        <v>13</v>
      </c>
      <c r="G37" s="2">
        <v>26</v>
      </c>
      <c r="H37" s="2">
        <v>414.84345882929091</v>
      </c>
      <c r="I37" s="2">
        <v>15.95551764728042</v>
      </c>
      <c r="J37" s="2"/>
      <c r="K37" s="2"/>
    </row>
    <row r="38" spans="1:14" ht="16" thickBot="1" x14ac:dyDescent="0.25">
      <c r="F38" s="3" t="s">
        <v>14</v>
      </c>
      <c r="G38" s="3">
        <v>29</v>
      </c>
      <c r="H38" s="3">
        <v>1223.4666666666667</v>
      </c>
      <c r="I38" s="3"/>
      <c r="J38" s="3"/>
      <c r="K38" s="3"/>
    </row>
    <row r="39" spans="1:14" ht="16" thickBot="1" x14ac:dyDescent="0.25"/>
    <row r="40" spans="1:14" x14ac:dyDescent="0.2">
      <c r="F40" s="4"/>
      <c r="G40" s="4" t="s">
        <v>21</v>
      </c>
      <c r="H40" s="4" t="s">
        <v>9</v>
      </c>
      <c r="I40" s="4" t="s">
        <v>22</v>
      </c>
      <c r="J40" s="4" t="s">
        <v>23</v>
      </c>
      <c r="K40" s="4" t="s">
        <v>24</v>
      </c>
      <c r="L40" s="4" t="s">
        <v>25</v>
      </c>
      <c r="M40" s="4" t="s">
        <v>26</v>
      </c>
      <c r="N40" s="4" t="s">
        <v>27</v>
      </c>
    </row>
    <row r="41" spans="1:14" x14ac:dyDescent="0.2">
      <c r="F41" s="2" t="s">
        <v>15</v>
      </c>
      <c r="G41" s="7">
        <v>53.870557778300778</v>
      </c>
      <c r="H41" s="2">
        <v>5.3635806453866088</v>
      </c>
      <c r="I41" s="2">
        <v>10.043767650745888</v>
      </c>
      <c r="J41" s="2">
        <v>1.9356259648578632E-10</v>
      </c>
      <c r="K41" s="2">
        <v>42.845559865173463</v>
      </c>
      <c r="L41" s="2">
        <v>64.895555691428086</v>
      </c>
      <c r="M41" s="2">
        <v>42.845559865173463</v>
      </c>
      <c r="N41" s="2">
        <v>64.895555691428086</v>
      </c>
    </row>
    <row r="42" spans="1:14" x14ac:dyDescent="0.2">
      <c r="F42" s="2" t="s">
        <v>45</v>
      </c>
      <c r="G42" s="7">
        <v>-0.62344080960225923</v>
      </c>
      <c r="H42" s="2">
        <v>0.19378139757915319</v>
      </c>
      <c r="I42" s="2">
        <v>-3.2172376574361561</v>
      </c>
      <c r="J42" s="2">
        <v>3.4519333096766076E-3</v>
      </c>
      <c r="K42" s="2">
        <v>-1.0217641769875674</v>
      </c>
      <c r="L42" s="2">
        <v>-0.22511744221695107</v>
      </c>
      <c r="M42" s="2">
        <v>-1.0217641769875674</v>
      </c>
      <c r="N42" s="2">
        <v>-0.22511744221695107</v>
      </c>
    </row>
    <row r="43" spans="1:14" x14ac:dyDescent="0.2">
      <c r="F43" s="2" t="s">
        <v>46</v>
      </c>
      <c r="G43" s="7">
        <v>16.708735150992144</v>
      </c>
      <c r="H43" s="2">
        <v>7.5367745099446894</v>
      </c>
      <c r="I43" s="2">
        <v>2.2169609995555999</v>
      </c>
      <c r="J43" s="2">
        <v>3.5577896459406497E-2</v>
      </c>
      <c r="K43" s="2">
        <v>1.216673273387622</v>
      </c>
      <c r="L43" s="2">
        <v>32.200797028596668</v>
      </c>
      <c r="M43" s="2">
        <v>1.216673273387622</v>
      </c>
      <c r="N43" s="2">
        <v>32.200797028596668</v>
      </c>
    </row>
    <row r="44" spans="1:14" ht="16" thickBot="1" x14ac:dyDescent="0.25">
      <c r="F44" s="3" t="s">
        <v>47</v>
      </c>
      <c r="G44" s="10">
        <v>-0.46999353383208387</v>
      </c>
      <c r="H44" s="3">
        <v>0.27900347897156402</v>
      </c>
      <c r="I44" s="3">
        <v>-1.6845436320884928</v>
      </c>
      <c r="J44" s="3">
        <v>0.10404548855413573</v>
      </c>
      <c r="K44" s="3">
        <v>-1.0434933983419115</v>
      </c>
      <c r="L44" s="3">
        <v>0.10350633067774373</v>
      </c>
      <c r="M44" s="3">
        <v>-1.0434933983419115</v>
      </c>
      <c r="N44" s="3">
        <v>0.10350633067774373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Subbulakshmi, M</dc:creator>
  <cp:lastModifiedBy>Dahal, Arya</cp:lastModifiedBy>
  <dcterms:created xsi:type="dcterms:W3CDTF">2019-08-21T08:23:49Z</dcterms:created>
  <dcterms:modified xsi:type="dcterms:W3CDTF">2023-04-26T00:08:06Z</dcterms:modified>
</cp:coreProperties>
</file>