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diture" sheetId="1" r:id="rId4"/>
    <sheet state="visible" name="Revenue" sheetId="2" r:id="rId5"/>
    <sheet state="visible" name="P&amp;L and Growth " sheetId="3" r:id="rId6"/>
  </sheets>
  <definedNames/>
  <calcPr/>
</workbook>
</file>

<file path=xl/sharedStrings.xml><?xml version="1.0" encoding="utf-8"?>
<sst xmlns="http://schemas.openxmlformats.org/spreadsheetml/2006/main" count="82" uniqueCount="74">
  <si>
    <t>PRODUCTION COST</t>
  </si>
  <si>
    <t>OPERATIONAL COST</t>
  </si>
  <si>
    <t>Sensor Required for The device</t>
  </si>
  <si>
    <t>retail costing</t>
  </si>
  <si>
    <t>Operators</t>
  </si>
  <si>
    <t>no.</t>
  </si>
  <si>
    <t>Expenditure per person</t>
  </si>
  <si>
    <t>Total Expenditure</t>
  </si>
  <si>
    <t>Arduino nano</t>
  </si>
  <si>
    <t>Average Salary of employees</t>
  </si>
  <si>
    <t>EDA - Skin Conductance (SeeedStudio Grove GSR sensor)</t>
  </si>
  <si>
    <t>Rent</t>
  </si>
  <si>
    <t>-</t>
  </si>
  <si>
    <t>LM35 Temprature sensor</t>
  </si>
  <si>
    <t>TOTAL fixed cost</t>
  </si>
  <si>
    <t>ECG Sensor Module (AD8232)</t>
  </si>
  <si>
    <t>MPU6050 Gyro-Accelerometer</t>
  </si>
  <si>
    <t>Pulse Oximeter Heart Rate Sensor Module (MAX30100)</t>
  </si>
  <si>
    <t>Transportation cost</t>
  </si>
  <si>
    <t>Advertising</t>
  </si>
  <si>
    <t xml:space="preserve">Total </t>
  </si>
  <si>
    <t>Business essentials (legal service,etc.)</t>
  </si>
  <si>
    <t>TOTAL variable cost</t>
  </si>
  <si>
    <t>Bulk production cost of the components</t>
  </si>
  <si>
    <t>70% of Retail cost</t>
  </si>
  <si>
    <t>Annual operating costs</t>
  </si>
  <si>
    <t>Additional cost to production</t>
  </si>
  <si>
    <t>Percentage in bulk prod cost</t>
  </si>
  <si>
    <t>Packaging</t>
  </si>
  <si>
    <t>MARKET CAP GUESSTIMATES</t>
  </si>
  <si>
    <t>Governmental Taxation</t>
  </si>
  <si>
    <t>Parameter</t>
  </si>
  <si>
    <t>Assumed
percentage</t>
  </si>
  <si>
    <t>Value</t>
  </si>
  <si>
    <t>Actual production cost Per Unit</t>
  </si>
  <si>
    <t>2673 INR</t>
  </si>
  <si>
    <t>Population of India</t>
  </si>
  <si>
    <t>1,30,00,00,000</t>
  </si>
  <si>
    <t>No. of people suffering from
Anxiety Sprectum Disorder</t>
  </si>
  <si>
    <t>2,60,00,000</t>
  </si>
  <si>
    <t>Production Cost</t>
  </si>
  <si>
    <t>2673*65000
=INR 17,37,45,000</t>
  </si>
  <si>
    <t>No. of people that can afford
tele-health services</t>
  </si>
  <si>
    <t>13,00,000</t>
  </si>
  <si>
    <t>Market capitalization of our
brand/product (Potential customers)</t>
  </si>
  <si>
    <t>REVENUE</t>
  </si>
  <si>
    <t>Revenue Stream</t>
  </si>
  <si>
    <t>Price per product</t>
  </si>
  <si>
    <t>estimated yearly sales</t>
  </si>
  <si>
    <t xml:space="preserve">Revenue Generated </t>
  </si>
  <si>
    <t>Operating Revenue (through direct sales)</t>
  </si>
  <si>
    <t>₹4000</t>
  </si>
  <si>
    <t>In-App purchases (premium service)</t>
  </si>
  <si>
    <t>₹500</t>
  </si>
  <si>
    <t xml:space="preserve">Software solutions to Doctor/Hospitals </t>
  </si>
  <si>
    <t>Free</t>
  </si>
  <si>
    <t xml:space="preserve">TOTAL REVENUE Generated </t>
  </si>
  <si>
    <t>Yearly Inflation in production= 5%</t>
  </si>
  <si>
    <t>Source: Statista</t>
  </si>
  <si>
    <t>Customer Growth rate= 8%</t>
  </si>
  <si>
    <t>Fixed cost growth= 1%</t>
  </si>
  <si>
    <t>Financial Year 1</t>
  </si>
  <si>
    <t>Financial Year 2</t>
  </si>
  <si>
    <t>Financial Year 3</t>
  </si>
  <si>
    <t>Financial Year 4</t>
  </si>
  <si>
    <t>Financial Year 5</t>
  </si>
  <si>
    <t>FY 1</t>
  </si>
  <si>
    <t>Projected revenue</t>
  </si>
  <si>
    <t>Price to earning ratio= 236745000/24755000= 9.56 INR</t>
  </si>
  <si>
    <t>Projected Production costs</t>
  </si>
  <si>
    <t>Fixed Costs</t>
  </si>
  <si>
    <t>Profits</t>
  </si>
  <si>
    <t>FY 5</t>
  </si>
  <si>
    <t>Price to earning ratio= 276746186/79021677= 3.5 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</si>
</sst>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₹]#,##0"/>
    <numFmt numFmtId="165" formatCode="[$₹]#,##0.00"/>
    <numFmt numFmtId="166" formatCode="&quot;$&quot;#,##0.00"/>
  </numFmts>
  <fonts count="11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/>
    <font>
      <b/>
      <sz val="10.0"/>
      <color theme="1"/>
      <name val="Roboto"/>
    </font>
    <font>
      <sz val="10.0"/>
      <color theme="1"/>
      <name val="Roboto"/>
    </font>
    <font>
      <sz val="10.0"/>
      <color rgb="FF000000"/>
      <name val="Roboto"/>
    </font>
    <font>
      <strike/>
      <sz val="10.0"/>
      <color rgb="FF000000"/>
      <name val="Roboto"/>
    </font>
    <font>
      <strike/>
      <sz val="10.0"/>
      <color theme="1"/>
      <name val="Roboto"/>
    </font>
    <font>
      <b/>
      <color theme="1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/>
    </xf>
    <xf borderId="4" fillId="2" fontId="4" numFmtId="0" xfId="0" applyAlignment="1" applyBorder="1" applyFont="1">
      <alignment horizontal="right" readingOrder="0"/>
    </xf>
    <xf borderId="0" fillId="0" fontId="5" numFmtId="0" xfId="0" applyFont="1"/>
    <xf borderId="4" fillId="2" fontId="1" numFmtId="0" xfId="0" applyAlignment="1" applyBorder="1" applyFont="1">
      <alignment readingOrder="0"/>
    </xf>
    <xf borderId="5" fillId="0" fontId="5" numFmtId="0" xfId="0" applyBorder="1" applyFont="1"/>
    <xf borderId="5" fillId="0" fontId="5" numFmtId="164" xfId="0" applyAlignment="1" applyBorder="1" applyFont="1" applyNumberFormat="1">
      <alignment horizontal="right"/>
    </xf>
    <xf borderId="0" fillId="0" fontId="1" numFmtId="165" xfId="0" applyFont="1" applyNumberFormat="1"/>
    <xf borderId="5" fillId="0" fontId="6" numFmtId="0" xfId="0" applyAlignment="1" applyBorder="1" applyFont="1">
      <alignment readingOrder="0"/>
    </xf>
    <xf borderId="5" fillId="0" fontId="5" numFmtId="164" xfId="0" applyAlignment="1" applyBorder="1" applyFont="1" applyNumberForma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readingOrder="0"/>
    </xf>
    <xf borderId="6" fillId="0" fontId="1" numFmtId="0" xfId="0" applyAlignment="1" applyBorder="1" applyFont="1">
      <alignment horizontal="left" readingOrder="0"/>
    </xf>
    <xf borderId="7" fillId="0" fontId="1" numFmtId="164" xfId="0" applyAlignment="1" applyBorder="1" applyFont="1" applyNumberFormat="1">
      <alignment horizontal="right" readingOrder="0"/>
    </xf>
    <xf borderId="8" fillId="0" fontId="1" numFmtId="164" xfId="0" applyAlignment="1" applyBorder="1" applyFont="1" applyNumberFormat="1">
      <alignment horizontal="right" readingOrder="0"/>
    </xf>
    <xf borderId="0" fillId="0" fontId="1" numFmtId="164" xfId="0" applyAlignment="1" applyFont="1" applyNumberFormat="1">
      <alignment horizontal="right"/>
    </xf>
    <xf borderId="0" fillId="0" fontId="1" numFmtId="164" xfId="0" applyFont="1" applyNumberFormat="1"/>
    <xf borderId="5" fillId="0" fontId="7" numFmtId="0" xfId="0" applyAlignment="1" applyBorder="1" applyFont="1">
      <alignment readingOrder="0"/>
    </xf>
    <xf borderId="5" fillId="0" fontId="8" numFmtId="164" xfId="0" applyAlignment="1" applyBorder="1" applyFont="1" applyNumberFormat="1">
      <alignment horizontal="right" readingOrder="0"/>
    </xf>
    <xf borderId="5" fillId="0" fontId="4" numFmtId="0" xfId="0" applyAlignment="1" applyBorder="1" applyFont="1">
      <alignment readingOrder="0"/>
    </xf>
    <xf borderId="5" fillId="0" fontId="4" numFmtId="164" xfId="0" applyAlignment="1" applyBorder="1" applyFont="1" applyNumberFormat="1">
      <alignment horizontal="right"/>
    </xf>
    <xf borderId="6" fillId="0" fontId="1" numFmtId="0" xfId="0" applyAlignment="1" applyBorder="1" applyFont="1">
      <alignment readingOrder="0"/>
    </xf>
    <xf borderId="7" fillId="0" fontId="1" numFmtId="164" xfId="0" applyBorder="1" applyFont="1" applyNumberFormat="1"/>
    <xf borderId="8" fillId="0" fontId="1" numFmtId="164" xfId="0" applyAlignment="1" applyBorder="1" applyFont="1" applyNumberForma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right" readingOrder="0"/>
    </xf>
    <xf borderId="0" fillId="0" fontId="1" numFmtId="166" xfId="0" applyFont="1" applyNumberFormat="1"/>
    <xf borderId="9" fillId="0" fontId="1" numFmtId="0" xfId="0" applyAlignment="1" applyBorder="1" applyFont="1">
      <alignment readingOrder="0"/>
    </xf>
    <xf borderId="9" fillId="0" fontId="1" numFmtId="164" xfId="0" applyAlignment="1" applyBorder="1" applyFont="1" applyNumberFormat="1">
      <alignment readingOrder="0"/>
    </xf>
    <xf borderId="5" fillId="2" fontId="1" numFmtId="0" xfId="0" applyAlignment="1" applyBorder="1" applyFont="1">
      <alignment readingOrder="0"/>
    </xf>
    <xf borderId="5" fillId="2" fontId="1" numFmtId="0" xfId="0" applyAlignment="1" applyBorder="1" applyFont="1">
      <alignment horizontal="right" readingOrder="0"/>
    </xf>
    <xf borderId="5" fillId="0" fontId="1" numFmtId="9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10" fillId="0" fontId="1" numFmtId="0" xfId="0" applyBorder="1" applyFont="1"/>
    <xf borderId="0" fillId="0" fontId="1" numFmtId="0" xfId="0" applyAlignment="1" applyFont="1">
      <alignment horizontal="right" readingOrder="0"/>
    </xf>
    <xf borderId="9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horizontal="right" readingOrder="0" vertical="center"/>
    </xf>
    <xf borderId="5" fillId="3" fontId="1" numFmtId="3" xfId="0" applyAlignment="1" applyBorder="1" applyFill="1" applyFont="1" applyNumberFormat="1">
      <alignment horizontal="right" readingOrder="0"/>
    </xf>
    <xf borderId="5" fillId="0" fontId="1" numFmtId="0" xfId="0" applyBorder="1" applyFont="1"/>
    <xf borderId="5" fillId="0" fontId="1" numFmtId="0" xfId="0" applyAlignment="1" applyBorder="1" applyFont="1">
      <alignment horizontal="right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horizontal="right" readingOrder="0"/>
    </xf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2" fillId="0" fontId="3" numFmtId="0" xfId="0" applyBorder="1" applyFont="1"/>
    <xf borderId="4" fillId="2" fontId="1" numFmtId="0" xfId="0" applyAlignment="1" applyBorder="1" applyFont="1">
      <alignment readingOrder="0"/>
    </xf>
    <xf borderId="9" fillId="0" fontId="1" numFmtId="0" xfId="0" applyBorder="1" applyFont="1"/>
    <xf borderId="9" fillId="0" fontId="1" numFmtId="3" xfId="0" applyAlignment="1" applyBorder="1" applyFont="1" applyNumberFormat="1">
      <alignment readingOrder="0"/>
    </xf>
    <xf borderId="0" fillId="2" fontId="1" numFmtId="0" xfId="0" applyAlignment="1" applyFont="1">
      <alignment readingOrder="0"/>
    </xf>
    <xf borderId="11" fillId="0" fontId="9" numFmtId="0" xfId="0" applyAlignment="1" applyBorder="1" applyFont="1">
      <alignment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1" fillId="4" fontId="10" numFmtId="0" xfId="0" applyAlignment="1" applyBorder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Projected revenue, Production costs, Fixed Costs, Profits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'P&amp;L and Growth '!$C$6:$G$6</c:f>
            </c:strRef>
          </c:cat>
          <c:val>
            <c:numRef>
              <c:f>'P&amp;L and Growth '!$C$7:$G$7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'P&amp;L and Growth '!$C$6:$G$6</c:f>
            </c:strRef>
          </c:cat>
          <c:val>
            <c:numRef>
              <c:f>'P&amp;L and Growth '!$C$8:$G$8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'P&amp;L and Growth '!$C$6:$G$6</c:f>
            </c:strRef>
          </c:cat>
          <c:val>
            <c:numRef>
              <c:f>'P&amp;L and Growth '!$C$9:$G$9</c:f>
              <c:numCache/>
            </c:numRef>
          </c:val>
        </c:ser>
        <c:ser>
          <c:idx val="3"/>
          <c:order val="3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'P&amp;L and Growth '!$C$6:$G$6</c:f>
            </c:strRef>
          </c:cat>
          <c:val>
            <c:numRef>
              <c:f>'P&amp;L and Growth '!$C$10:$G$10</c:f>
              <c:numCache/>
            </c:numRef>
          </c:val>
        </c:ser>
        <c:axId val="910611604"/>
        <c:axId val="1572090031"/>
      </c:barChart>
      <c:catAx>
        <c:axId val="9106116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2090031"/>
      </c:catAx>
      <c:valAx>
        <c:axId val="1572090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06116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523875</xdr:colOff>
      <xdr:row>12</xdr:row>
      <xdr:rowOff>47625</xdr:rowOff>
    </xdr:from>
    <xdr:ext cx="7200900" cy="4448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57.86"/>
    <col customWidth="1" min="3" max="3" width="28.14"/>
    <col customWidth="1" min="5" max="5" width="26.86"/>
    <col customWidth="1" min="6" max="6" width="13.86"/>
    <col customWidth="1" min="7" max="7" width="25.43"/>
    <col customWidth="1" min="8" max="8" width="23.71"/>
  </cols>
  <sheetData>
    <row r="1">
      <c r="C1" s="1"/>
    </row>
    <row r="2">
      <c r="B2" s="2" t="s">
        <v>0</v>
      </c>
      <c r="C2" s="3"/>
      <c r="E2" s="2" t="s">
        <v>1</v>
      </c>
      <c r="F2" s="4"/>
      <c r="G2" s="4"/>
      <c r="H2" s="3"/>
    </row>
    <row r="3">
      <c r="B3" s="5" t="s">
        <v>2</v>
      </c>
      <c r="C3" s="6" t="s">
        <v>3</v>
      </c>
      <c r="D3" s="7"/>
      <c r="E3" s="8" t="s">
        <v>4</v>
      </c>
      <c r="F3" s="8" t="s">
        <v>5</v>
      </c>
      <c r="G3" s="8" t="s">
        <v>6</v>
      </c>
      <c r="H3" s="8" t="s">
        <v>7</v>
      </c>
    </row>
    <row r="4">
      <c r="B4" s="9"/>
      <c r="C4" s="10"/>
      <c r="D4" s="7"/>
      <c r="F4" s="11"/>
      <c r="G4" s="11"/>
      <c r="H4" s="11"/>
    </row>
    <row r="5">
      <c r="B5" s="12" t="s">
        <v>8</v>
      </c>
      <c r="C5" s="13">
        <v>499.0</v>
      </c>
      <c r="E5" s="14" t="s">
        <v>9</v>
      </c>
      <c r="F5" s="15">
        <v>100.0</v>
      </c>
      <c r="G5" s="15">
        <v>500000.0</v>
      </c>
      <c r="H5" s="15">
        <v>5.0E7</v>
      </c>
    </row>
    <row r="6">
      <c r="B6" s="12" t="s">
        <v>10</v>
      </c>
      <c r="C6" s="13">
        <v>820.0</v>
      </c>
      <c r="D6" s="7"/>
      <c r="E6" s="14" t="s">
        <v>11</v>
      </c>
      <c r="F6" s="15" t="s">
        <v>12</v>
      </c>
      <c r="G6" s="15" t="s">
        <v>12</v>
      </c>
      <c r="H6" s="15">
        <v>2000000.0</v>
      </c>
    </row>
    <row r="7">
      <c r="B7" s="12" t="s">
        <v>13</v>
      </c>
      <c r="C7" s="13">
        <v>53.0</v>
      </c>
      <c r="D7" s="7"/>
      <c r="E7" s="16" t="s">
        <v>14</v>
      </c>
      <c r="F7" s="17"/>
      <c r="G7" s="17"/>
      <c r="H7" s="18">
        <v>5.2E7</v>
      </c>
    </row>
    <row r="8">
      <c r="B8" s="12" t="s">
        <v>15</v>
      </c>
      <c r="C8" s="13">
        <v>650.0</v>
      </c>
      <c r="D8" s="7"/>
      <c r="E8" s="14"/>
      <c r="F8" s="15"/>
      <c r="G8" s="15"/>
      <c r="H8" s="19"/>
    </row>
    <row r="9">
      <c r="B9" s="12" t="s">
        <v>16</v>
      </c>
      <c r="C9" s="13">
        <v>1000.0</v>
      </c>
      <c r="D9" s="7"/>
      <c r="F9" s="20"/>
      <c r="G9" s="20"/>
      <c r="H9" s="20"/>
    </row>
    <row r="10">
      <c r="B10" s="12" t="s">
        <v>17</v>
      </c>
      <c r="C10" s="13">
        <v>160.0</v>
      </c>
      <c r="D10" s="7"/>
      <c r="E10" s="14" t="s">
        <v>18</v>
      </c>
      <c r="F10" s="15" t="s">
        <v>12</v>
      </c>
      <c r="G10" s="15" t="s">
        <v>12</v>
      </c>
      <c r="H10" s="15">
        <v>5000000.0</v>
      </c>
    </row>
    <row r="11">
      <c r="B11" s="21"/>
      <c r="C11" s="22"/>
      <c r="D11" s="7"/>
      <c r="E11" s="14" t="s">
        <v>19</v>
      </c>
      <c r="F11" s="15" t="s">
        <v>12</v>
      </c>
      <c r="G11" s="15" t="s">
        <v>12</v>
      </c>
      <c r="H11" s="15">
        <v>5000000.0</v>
      </c>
    </row>
    <row r="12">
      <c r="B12" s="23" t="s">
        <v>20</v>
      </c>
      <c r="C12" s="24">
        <f>SUM(C5:C11)</f>
        <v>3182</v>
      </c>
      <c r="E12" s="14" t="s">
        <v>21</v>
      </c>
      <c r="F12" s="15" t="s">
        <v>12</v>
      </c>
      <c r="G12" s="15" t="s">
        <v>12</v>
      </c>
      <c r="H12" s="15">
        <v>1000000.0</v>
      </c>
    </row>
    <row r="13">
      <c r="C13" s="1"/>
      <c r="E13" s="25" t="s">
        <v>22</v>
      </c>
      <c r="F13" s="26"/>
      <c r="G13" s="26"/>
      <c r="H13" s="27">
        <v>1.1E7</v>
      </c>
    </row>
    <row r="14">
      <c r="B14" s="28" t="s">
        <v>23</v>
      </c>
      <c r="C14" s="29" t="s">
        <v>24</v>
      </c>
      <c r="D14" s="30"/>
    </row>
    <row r="15">
      <c r="C15" s="1"/>
      <c r="E15" s="31" t="s">
        <v>25</v>
      </c>
      <c r="F15" s="32">
        <f>H7+H13</f>
        <v>63000000</v>
      </c>
    </row>
    <row r="16">
      <c r="B16" s="33" t="s">
        <v>26</v>
      </c>
      <c r="C16" s="34" t="s">
        <v>27</v>
      </c>
    </row>
    <row r="17">
      <c r="B17" s="28" t="s">
        <v>28</v>
      </c>
      <c r="C17" s="35">
        <v>0.02</v>
      </c>
      <c r="E17" s="36" t="s">
        <v>29</v>
      </c>
      <c r="F17" s="4"/>
      <c r="G17" s="3"/>
    </row>
    <row r="18">
      <c r="B18" s="28" t="s">
        <v>30</v>
      </c>
      <c r="C18" s="35">
        <v>0.18</v>
      </c>
      <c r="E18" s="37" t="s">
        <v>31</v>
      </c>
      <c r="F18" s="37" t="s">
        <v>32</v>
      </c>
      <c r="G18" s="37" t="s">
        <v>33</v>
      </c>
    </row>
    <row r="19">
      <c r="C19" s="1"/>
      <c r="E19" s="38"/>
      <c r="F19" s="38"/>
      <c r="G19" s="38"/>
    </row>
    <row r="20">
      <c r="B20" s="28" t="s">
        <v>34</v>
      </c>
      <c r="C20" s="29" t="s">
        <v>35</v>
      </c>
      <c r="E20" s="28" t="s">
        <v>36</v>
      </c>
      <c r="F20" s="29" t="s">
        <v>12</v>
      </c>
      <c r="G20" s="29" t="s">
        <v>37</v>
      </c>
    </row>
    <row r="21">
      <c r="C21" s="39"/>
      <c r="E21" s="28" t="s">
        <v>38</v>
      </c>
      <c r="F21" s="35">
        <v>0.02</v>
      </c>
      <c r="G21" s="29" t="s">
        <v>39</v>
      </c>
    </row>
    <row r="22">
      <c r="B22" s="40" t="s">
        <v>40</v>
      </c>
      <c r="C22" s="41" t="s">
        <v>41</v>
      </c>
      <c r="E22" s="28" t="s">
        <v>42</v>
      </c>
      <c r="F22" s="35">
        <v>0.05</v>
      </c>
      <c r="G22" s="29" t="s">
        <v>43</v>
      </c>
    </row>
    <row r="23">
      <c r="C23" s="39"/>
      <c r="E23" s="28" t="s">
        <v>44</v>
      </c>
      <c r="F23" s="35">
        <v>0.05</v>
      </c>
      <c r="G23" s="42">
        <v>65000.0</v>
      </c>
    </row>
    <row r="24">
      <c r="C24" s="1"/>
      <c r="E24" s="43"/>
      <c r="F24" s="44"/>
      <c r="G24" s="44"/>
    </row>
    <row r="25">
      <c r="C25" s="1"/>
      <c r="E25" s="45"/>
      <c r="F25" s="46"/>
      <c r="G25" s="39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</sheetData>
  <mergeCells count="3">
    <mergeCell ref="B2:C2"/>
    <mergeCell ref="E2:H2"/>
    <mergeCell ref="E17:G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31.0"/>
    <col customWidth="1" min="3" max="3" width="17.29"/>
    <col customWidth="1" min="4" max="4" width="20.57"/>
    <col customWidth="1" min="5" max="5" width="28.57"/>
  </cols>
  <sheetData>
    <row r="2">
      <c r="B2" s="47" t="s">
        <v>45</v>
      </c>
      <c r="C2" s="48"/>
      <c r="D2" s="48"/>
      <c r="E2" s="49"/>
    </row>
    <row r="3">
      <c r="B3" s="50" t="s">
        <v>46</v>
      </c>
      <c r="C3" s="50" t="s">
        <v>47</v>
      </c>
      <c r="D3" s="50" t="s">
        <v>48</v>
      </c>
      <c r="E3" s="50" t="s">
        <v>49</v>
      </c>
    </row>
    <row r="5">
      <c r="B5" s="45" t="s">
        <v>50</v>
      </c>
      <c r="C5" s="45" t="s">
        <v>51</v>
      </c>
      <c r="D5" s="45">
        <v>65000.0</v>
      </c>
      <c r="E5" s="45">
        <v>2.6E8</v>
      </c>
    </row>
    <row r="6">
      <c r="B6" s="45" t="s">
        <v>52</v>
      </c>
      <c r="C6" s="45" t="s">
        <v>53</v>
      </c>
      <c r="D6" s="45">
        <v>30000.0</v>
      </c>
      <c r="E6" s="45">
        <v>1500000.0</v>
      </c>
    </row>
    <row r="7">
      <c r="B7" s="45" t="s">
        <v>54</v>
      </c>
      <c r="C7" s="45" t="s">
        <v>55</v>
      </c>
      <c r="D7" s="45">
        <v>0.0</v>
      </c>
      <c r="E7" s="45">
        <v>0.0</v>
      </c>
    </row>
    <row r="9">
      <c r="B9" s="31" t="s">
        <v>56</v>
      </c>
      <c r="C9" s="51"/>
      <c r="D9" s="51"/>
      <c r="E9" s="52">
        <v>2.615E8</v>
      </c>
    </row>
  </sheetData>
  <mergeCells count="1">
    <mergeCell ref="B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15.86"/>
    <col customWidth="1" min="4" max="4" width="16.43"/>
    <col customWidth="1" min="5" max="5" width="16.71"/>
    <col customWidth="1" min="6" max="6" width="16.43"/>
    <col customWidth="1" min="7" max="7" width="16.57"/>
    <col customWidth="1" min="9" max="9" width="17.0"/>
    <col customWidth="1" min="10" max="10" width="17.14"/>
    <col customWidth="1" min="11" max="11" width="17.71"/>
  </cols>
  <sheetData>
    <row r="2">
      <c r="B2" s="45" t="s">
        <v>57</v>
      </c>
      <c r="C2" s="45" t="s">
        <v>58</v>
      </c>
    </row>
    <row r="3">
      <c r="B3" s="45" t="s">
        <v>59</v>
      </c>
    </row>
    <row r="4">
      <c r="B4" s="45" t="s">
        <v>60</v>
      </c>
    </row>
    <row r="6">
      <c r="C6" s="53" t="s">
        <v>61</v>
      </c>
      <c r="D6" s="53" t="s">
        <v>62</v>
      </c>
      <c r="E6" s="53" t="s">
        <v>63</v>
      </c>
      <c r="F6" s="53" t="s">
        <v>64</v>
      </c>
      <c r="G6" s="53" t="s">
        <v>65</v>
      </c>
      <c r="I6" s="28" t="s">
        <v>66</v>
      </c>
    </row>
    <row r="7">
      <c r="B7" s="53" t="s">
        <v>67</v>
      </c>
      <c r="C7" s="45">
        <v>2.615E8</v>
      </c>
      <c r="D7" s="45">
        <v>2.8242E8</v>
      </c>
      <c r="E7" s="45">
        <v>3.050136E8</v>
      </c>
      <c r="F7" s="45">
        <v>3.29414688E8</v>
      </c>
      <c r="G7" s="45">
        <v>3.55767863E8</v>
      </c>
      <c r="I7" s="54" t="s">
        <v>68</v>
      </c>
      <c r="J7" s="55"/>
      <c r="K7" s="56"/>
    </row>
    <row r="8">
      <c r="B8" s="53" t="s">
        <v>69</v>
      </c>
      <c r="C8" s="45">
        <v>1.73745E8</v>
      </c>
      <c r="D8" s="45">
        <v>1.8243225E8</v>
      </c>
      <c r="E8" s="45">
        <v>1.91553863E8</v>
      </c>
      <c r="F8" s="45">
        <v>2.01131556E8</v>
      </c>
      <c r="G8" s="45">
        <v>2.11188133E8</v>
      </c>
      <c r="I8" s="57"/>
      <c r="K8" s="58"/>
    </row>
    <row r="9">
      <c r="B9" s="53" t="s">
        <v>70</v>
      </c>
      <c r="C9" s="45">
        <v>6.3E7</v>
      </c>
      <c r="D9" s="45">
        <v>6.363E7</v>
      </c>
      <c r="E9" s="45">
        <v>6.42663E7</v>
      </c>
      <c r="F9" s="45">
        <v>6.4908963E7</v>
      </c>
      <c r="G9" s="45">
        <v>6.5558053E7</v>
      </c>
      <c r="I9" s="59"/>
      <c r="J9" s="60"/>
      <c r="K9" s="61"/>
    </row>
    <row r="10">
      <c r="B10" s="28" t="s">
        <v>71</v>
      </c>
      <c r="C10" s="28">
        <f t="shared" ref="C10:G10" si="1">C7-C8-C9</f>
        <v>24755000</v>
      </c>
      <c r="D10" s="43">
        <f t="shared" si="1"/>
        <v>36357750</v>
      </c>
      <c r="E10" s="43">
        <f t="shared" si="1"/>
        <v>49193437</v>
      </c>
      <c r="F10" s="43">
        <f t="shared" si="1"/>
        <v>63374169</v>
      </c>
      <c r="G10" s="43">
        <f t="shared" si="1"/>
        <v>79021677</v>
      </c>
    </row>
    <row r="12">
      <c r="I12" s="28" t="s">
        <v>72</v>
      </c>
    </row>
    <row r="13">
      <c r="I13" s="62" t="s">
        <v>73</v>
      </c>
      <c r="J13" s="55"/>
      <c r="K13" s="56"/>
    </row>
    <row r="14">
      <c r="I14" s="57"/>
      <c r="K14" s="58"/>
    </row>
    <row r="15">
      <c r="I15" s="59"/>
      <c r="J15" s="60"/>
      <c r="K15" s="61"/>
    </row>
  </sheetData>
  <mergeCells count="2">
    <mergeCell ref="I7:K9"/>
    <mergeCell ref="I13:K15"/>
  </mergeCells>
  <drawing r:id="rId1"/>
</worksheet>
</file>