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sus\Desktop\Project\"/>
    </mc:Choice>
  </mc:AlternateContent>
  <xr:revisionPtr revIDLastSave="0" documentId="13_ncr:1_{88AAB7AE-9928-4816-A747-851663C99816}" xr6:coauthVersionLast="47" xr6:coauthVersionMax="47" xr10:uidLastSave="{00000000-0000-0000-0000-000000000000}"/>
  <bookViews>
    <workbookView xWindow="-110" yWindow="-110" windowWidth="19420" windowHeight="10420" firstSheet="2" activeTab="6" xr2:uid="{BC9041CF-B0D8-481C-B928-9C2A11564F81}"/>
  </bookViews>
  <sheets>
    <sheet name="Matches_win" sheetId="3" r:id="rId1"/>
    <sheet name="Toss_based_decision" sheetId="5" r:id="rId2"/>
    <sheet name="Venues" sheetId="6" r:id="rId3"/>
    <sheet name="MOM_Winners" sheetId="7" r:id="rId4"/>
    <sheet name="Title_winners" sheetId="9" r:id="rId5"/>
    <sheet name="KPI" sheetId="8" r:id="rId6"/>
    <sheet name="DASHBOARD" sheetId="10" r:id="rId7"/>
  </sheets>
  <definedNames>
    <definedName name="_xlchart.v1.0" hidden="1">Title_winners!$B$16:$B$23</definedName>
    <definedName name="_xlchart.v1.1" hidden="1">Title_winners!$C$15</definedName>
    <definedName name="_xlchart.v1.2" hidden="1">Title_winners!$C$16:$C$23</definedName>
    <definedName name="_xlchart.v1.3" hidden="1">Title_winners!$B$16:$B$23</definedName>
    <definedName name="_xlchart.v1.4" hidden="1">Title_winners!$C$15</definedName>
    <definedName name="_xlchart.v1.5" hidden="1">Title_winners!$C$16:$C$23</definedName>
    <definedName name="_xlchart.v1.6" hidden="1">Title_winners!$B$16:$B$23</definedName>
    <definedName name="_xlchart.v1.7" hidden="1">Title_winners!$C$15</definedName>
    <definedName name="_xlchart.v1.8" hidden="1">Title_winners!$C$16:$C$23</definedName>
    <definedName name="Slicer_SEASON">#N/A</definedName>
    <definedName name="Winner_table">KPI!$A$2:$F$19</definedName>
  </definedNames>
  <calcPr calcId="191029"/>
  <pivotCaches>
    <pivotCache cacheId="462" r:id="rId8"/>
    <pivotCache cacheId="465" r:id="rId9"/>
    <pivotCache cacheId="468" r:id="rId10"/>
    <pivotCache cacheId="471" r:id="rId11"/>
    <pivotCache cacheId="474" r:id="rId12"/>
    <pivotCache cacheId="477"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es_973fd224-9b27-4812-9c06-dcf9443e7b7c" name="matches" connection="Query - matches"/>
          <x15:modelTable id="Winners_data_8ca12247-7901-4172-8aee-c4fbc0db2876" name="Winners_data" connection="Query - Winners_data"/>
        </x15:modelTables>
        <x15:modelRelationships>
          <x15:modelRelationship fromTable="matches" fromColumn="SEASON" toTable="Winners_data" toColumn="SEAS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 i="8" l="1"/>
  <c r="X4" i="8" s="1"/>
  <c r="B17" i="9"/>
  <c r="B18" i="9"/>
  <c r="B19" i="9"/>
  <c r="B20" i="9"/>
  <c r="B21" i="9"/>
  <c r="B22" i="9"/>
  <c r="B23" i="9"/>
  <c r="B16" i="9"/>
  <c r="C21" i="9"/>
  <c r="E2" i="7"/>
  <c r="C22" i="9"/>
  <c r="E10" i="7"/>
  <c r="E6" i="7"/>
  <c r="C23" i="9"/>
  <c r="E3" i="7"/>
  <c r="E9" i="7"/>
  <c r="C16" i="9"/>
  <c r="E5" i="7"/>
  <c r="C17" i="9"/>
  <c r="C20" i="9"/>
  <c r="E4" i="7"/>
  <c r="C18" i="9"/>
  <c r="E8" i="7"/>
  <c r="C19" i="9"/>
  <c r="E11" i="7"/>
  <c r="E7" i="7"/>
  <c r="V4" i="8" l="1"/>
  <c r="T4" i="8"/>
  <c r="U4" i="8"/>
  <c r="W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2C8EF6-DEAD-48CA-8D15-987845A6D03C}" name="Query - matches" description="Connection to the 'matches' query in the workbook." type="100" refreshedVersion="8" minRefreshableVersion="5">
    <extLst>
      <ext xmlns:x15="http://schemas.microsoft.com/office/spreadsheetml/2010/11/main" uri="{DE250136-89BD-433C-8126-D09CA5730AF9}">
        <x15:connection id="7e79f7e9-3203-4030-a4e8-7e4e0d48b3d6">
          <x15:oledbPr connection="Provider=Microsoft.Mashup.OleDb.1;Data Source=$Workbook$;Location=matches;Extended Properties=&quot;&quot;">
            <x15:dbTables>
              <x15:dbTable name="matches"/>
            </x15:dbTables>
          </x15:oledbPr>
        </x15:connection>
      </ext>
    </extLst>
  </connection>
  <connection id="2" xr16:uid="{FBE724A3-87B4-4CFE-B50A-3306F10F62E1}" name="Query - Winners_data" description="Connection to the 'Winners_data' query in the workbook." type="100" refreshedVersion="8" minRefreshableVersion="5">
    <extLst>
      <ext xmlns:x15="http://schemas.microsoft.com/office/spreadsheetml/2010/11/main" uri="{DE250136-89BD-433C-8126-D09CA5730AF9}">
        <x15:connection id="2428ae82-1668-40c3-8a25-3ef2825cf630"/>
      </ext>
    </extLst>
  </connection>
  <connection id="3" xr16:uid="{585E1C9B-1D9E-44A8-8A97-C72C95EA62E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<sst xmlns="http://schemas.openxmlformats.org/spreadsheetml/2006/main" count="225" uniqueCount="116">
  <si>
    <t>Row Labels</t>
  </si>
  <si>
    <t>Chennai Super Kings</t>
  </si>
  <si>
    <t>Deccan Chargers</t>
  </si>
  <si>
    <t>Delhi Daredevils</t>
  </si>
  <si>
    <t>Gujarat Titans</t>
  </si>
  <si>
    <t>Kings XI Punjab</t>
  </si>
  <si>
    <t>Kolkata Knight Riders</t>
  </si>
  <si>
    <t>Mumbai Indians</t>
  </si>
  <si>
    <t>Rajasthan Royals</t>
  </si>
  <si>
    <t>Royal Challengers Bengaluru</t>
  </si>
  <si>
    <t>Sunrisers Hyderabad</t>
  </si>
  <si>
    <t>Grand Total</t>
  </si>
  <si>
    <t>bat</t>
  </si>
  <si>
    <t>field</t>
  </si>
  <si>
    <t>Count of TOSS_WINNER</t>
  </si>
  <si>
    <t>Column Labels</t>
  </si>
  <si>
    <t>Count of WINNER</t>
  </si>
  <si>
    <t>Eden Gardens, Kolkata</t>
  </si>
  <si>
    <t>M Chinnaswamy Stadium, Bengaluru</t>
  </si>
  <si>
    <t>MA Chidambaram Stadium, Chepauk</t>
  </si>
  <si>
    <t>Punjab Cricket Association Stadium, Mohali</t>
  </si>
  <si>
    <t>Rajiv Gandhi International Stadium, Uppal</t>
  </si>
  <si>
    <t>Sawai Mansingh Stadium, Jaipur</t>
  </si>
  <si>
    <t>Wankhede Stadium, Mumbai</t>
  </si>
  <si>
    <t>Arun Jaitley Stadium, New Delhi</t>
  </si>
  <si>
    <t>AB de Villiers</t>
  </si>
  <si>
    <t>AD Russell</t>
  </si>
  <si>
    <t>CH Gayle</t>
  </si>
  <si>
    <t>DA Warner</t>
  </si>
  <si>
    <t>MS Dhoni</t>
  </si>
  <si>
    <t>RA Jadeja</t>
  </si>
  <si>
    <t>RG Sharma</t>
  </si>
  <si>
    <t>SR Watson</t>
  </si>
  <si>
    <t>V Kohli</t>
  </si>
  <si>
    <t>YK Pathan</t>
  </si>
  <si>
    <t>Count of PLAYER_OF_THE_MATCH</t>
  </si>
  <si>
    <t>Player_of_match</t>
  </si>
  <si>
    <t>MOM_won</t>
  </si>
  <si>
    <t>Winner</t>
  </si>
  <si>
    <t>Sohail Tanvir</t>
  </si>
  <si>
    <t>Kochi Tuskers Kerala</t>
  </si>
  <si>
    <t>Pune Warriors</t>
  </si>
  <si>
    <t>NA</t>
  </si>
  <si>
    <t>IPL-2011</t>
  </si>
  <si>
    <t>WINNER</t>
  </si>
  <si>
    <t>COUNT</t>
  </si>
  <si>
    <t>Gujarat Lions</t>
  </si>
  <si>
    <t>Rising Pune Supergiants</t>
  </si>
  <si>
    <t>Delhi Capitals</t>
  </si>
  <si>
    <t>Punjab Kings</t>
  </si>
  <si>
    <t>Lucknow Super Giants</t>
  </si>
  <si>
    <t>Sheikh Zayed Stadium, UAE</t>
  </si>
  <si>
    <t>Dubai International Cricket Stadium, UAE</t>
  </si>
  <si>
    <t>Season</t>
  </si>
  <si>
    <t>Runner‑up</t>
  </si>
  <si>
    <t>Orange Cap</t>
  </si>
  <si>
    <t>Purple Cap</t>
  </si>
  <si>
    <t>MVP</t>
  </si>
  <si>
    <t>IPL-2008</t>
  </si>
  <si>
    <t xml:space="preserve">Shaun Marsh </t>
  </si>
  <si>
    <t>Shane Watson</t>
  </si>
  <si>
    <t>IPL-2009</t>
  </si>
  <si>
    <t>Matthew Hayden</t>
  </si>
  <si>
    <t xml:space="preserve">RP Singh </t>
  </si>
  <si>
    <t>Adam Gilchrist</t>
  </si>
  <si>
    <t>IPL-2010</t>
  </si>
  <si>
    <t>Sachin Tendulkar</t>
  </si>
  <si>
    <t>Pragyan Ojha</t>
  </si>
  <si>
    <t>Chris Gayle</t>
  </si>
  <si>
    <t>Lasith Malinga</t>
  </si>
  <si>
    <t>IPL-2012</t>
  </si>
  <si>
    <t xml:space="preserve">Chris Gayle </t>
  </si>
  <si>
    <t>Morne Morkel</t>
  </si>
  <si>
    <t>Sunil Narine</t>
  </si>
  <si>
    <t>IPL-2013</t>
  </si>
  <si>
    <t xml:space="preserve">Michael Hussey </t>
  </si>
  <si>
    <t>Dwayne Bravo</t>
  </si>
  <si>
    <t>IPL-2014</t>
  </si>
  <si>
    <t xml:space="preserve">Robin Uthappa </t>
  </si>
  <si>
    <t>Mohit Sharma</t>
  </si>
  <si>
    <t>Glenn Maxwell</t>
  </si>
  <si>
    <t>IPL-2015</t>
  </si>
  <si>
    <t xml:space="preserve">David Warner </t>
  </si>
  <si>
    <t>Andre Russell</t>
  </si>
  <si>
    <t>IPL-2016</t>
  </si>
  <si>
    <t xml:space="preserve">Virat Kohli </t>
  </si>
  <si>
    <t>Bhuvneshwar Kumar</t>
  </si>
  <si>
    <t>Virat Kohli</t>
  </si>
  <si>
    <t>IPL-2017</t>
  </si>
  <si>
    <t>Rising Pune Supergiant</t>
  </si>
  <si>
    <t>David Warner</t>
  </si>
  <si>
    <t xml:space="preserve">Bhuvneshwar Kumar </t>
  </si>
  <si>
    <t>Ben Stokes</t>
  </si>
  <si>
    <t>IPL-2018</t>
  </si>
  <si>
    <t>Kane Williamson</t>
  </si>
  <si>
    <t>Andrew Tye</t>
  </si>
  <si>
    <t>IPL-2019</t>
  </si>
  <si>
    <t>Imran Tahir</t>
  </si>
  <si>
    <t>IPL-2020</t>
  </si>
  <si>
    <t>KL Rahul</t>
  </si>
  <si>
    <t>Kagiso Rabada</t>
  </si>
  <si>
    <t>Jofra Archer</t>
  </si>
  <si>
    <t>IPL-2021</t>
  </si>
  <si>
    <t>Ruturaj Gaikwad</t>
  </si>
  <si>
    <t>Harshal Patel</t>
  </si>
  <si>
    <t>IPL-2022</t>
  </si>
  <si>
    <t>Jos Buttler</t>
  </si>
  <si>
    <t>Yuzvendra Chahal</t>
  </si>
  <si>
    <t>IPL-2023</t>
  </si>
  <si>
    <t>Shubman Gill</t>
  </si>
  <si>
    <t>Mohammed Shami</t>
  </si>
  <si>
    <t>IPL-2024</t>
  </si>
  <si>
    <t>IPL-2025</t>
  </si>
  <si>
    <t>Sai Sudharsan</t>
  </si>
  <si>
    <t>Prasidh Krishna</t>
  </si>
  <si>
    <t>Surya Kumar Yadav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</si>
</sst>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NumberFormat="1"/>
  </cellXfs>
  <cellStyles count="1">
    <cellStyle name="Normal" xfId="0" builtinId="0"/>
  </cellStyles>
  <dxfs count="0"/>
  <tableStyles count="0" defaultTableStyle="TableStyleMedium2" defaultPivotStyle="PivotStyleLight16"/>
  <colors>
    <mruColors>
      <color rgb="FFD81B60"/>
      <color rgb="FF7E57C2"/>
      <color rgb="FFF4511E"/>
      <color rgb="FF4FC3F7"/>
      <color rgb="FF8BC34A"/>
      <color rgb="FF00897B"/>
      <color rgb="FF7CB342"/>
      <color rgb="FFE64A19"/>
      <color rgb="FF536DFE"/>
      <color rgb="FF388E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[Dashboard.xlsx]Matches_win!Matches_win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latin typeface="Times New Roman" panose="02020603050405020304" pitchFamily="18" charset="0"/>
                <a:cs typeface="Times New Roman" panose="02020603050405020304" pitchFamily="18" charset="0"/>
              </a:rPr>
              <a:t>Matches Win by Team</a:t>
            </a:r>
            <a:r>
              <a:rPr lang="en-IN" sz="1800" b="1" baseline="0">
                <a:latin typeface="Times New Roman" panose="02020603050405020304" pitchFamily="18" charset="0"/>
                <a:cs typeface="Times New Roman" panose="02020603050405020304" pitchFamily="18" charset="0"/>
              </a:rPr>
              <a:t> wrt Bat first and Field first Since 2008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7478167376287574E-2"/>
          <c:y val="0.11159635390369529"/>
          <c:w val="0.92390840938845276"/>
          <c:h val="0.7289367242758813"/>
        </c:manualLayout>
      </c:layout>
      <c:barChart>
        <c:barDir val="col"/>
        <c:grouping val="stacked"/>
        <c:varyColors val="0"/>
        <c:ser>
          <c:idx val="0"/>
          <c:order val="0"/>
          <c:tx>
            <c:strRef>
              <c:f>Matches_win!$B$1:$B$2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Matches_win!$A$3:$A$21</c:f>
              <c:strCache>
                <c:ptCount val="18"/>
                <c:pt idx="0">
                  <c:v>Mumbai Indians</c:v>
                </c:pt>
                <c:pt idx="1">
                  <c:v>Chennai Super Kings</c:v>
                </c:pt>
                <c:pt idx="2">
                  <c:v>Kolkata Knight Riders</c:v>
                </c:pt>
                <c:pt idx="3">
                  <c:v>Royal Challengers Bengaluru</c:v>
                </c:pt>
                <c:pt idx="4">
                  <c:v>Rajasthan Royals</c:v>
                </c:pt>
                <c:pt idx="5">
                  <c:v>Sunrisers Hyderabad</c:v>
                </c:pt>
                <c:pt idx="6">
                  <c:v>Kings XI Punjab</c:v>
                </c:pt>
                <c:pt idx="7">
                  <c:v>Delhi Daredevils</c:v>
                </c:pt>
                <c:pt idx="8">
                  <c:v>Delhi Capitals</c:v>
                </c:pt>
                <c:pt idx="9">
                  <c:v>Gujarat Titans</c:v>
                </c:pt>
                <c:pt idx="10">
                  <c:v>Punjab Kings</c:v>
                </c:pt>
                <c:pt idx="11">
                  <c:v>Lucknow Super Giants</c:v>
                </c:pt>
                <c:pt idx="12">
                  <c:v>Deccan Chargers</c:v>
                </c:pt>
                <c:pt idx="13">
                  <c:v>Rising Pune Supergiants</c:v>
                </c:pt>
                <c:pt idx="14">
                  <c:v>Gujarat Lions</c:v>
                </c:pt>
                <c:pt idx="15">
                  <c:v>Pune Warriors</c:v>
                </c:pt>
                <c:pt idx="16">
                  <c:v>NA</c:v>
                </c:pt>
                <c:pt idx="17">
                  <c:v>Kochi Tuskers Kerala</c:v>
                </c:pt>
              </c:strCache>
            </c:strRef>
          </c:cat>
          <c:val>
            <c:numRef>
              <c:f>Matches_win!$B$3:$B$21</c:f>
              <c:numCache>
                <c:formatCode>General</c:formatCode>
                <c:ptCount val="18"/>
                <c:pt idx="0">
                  <c:v>55</c:v>
                </c:pt>
                <c:pt idx="1">
                  <c:v>65</c:v>
                </c:pt>
                <c:pt idx="2">
                  <c:v>51</c:v>
                </c:pt>
                <c:pt idx="3">
                  <c:v>38</c:v>
                </c:pt>
                <c:pt idx="4">
                  <c:v>43</c:v>
                </c:pt>
                <c:pt idx="5">
                  <c:v>32</c:v>
                </c:pt>
                <c:pt idx="6">
                  <c:v>24</c:v>
                </c:pt>
                <c:pt idx="7">
                  <c:v>29</c:v>
                </c:pt>
                <c:pt idx="8">
                  <c:v>15</c:v>
                </c:pt>
                <c:pt idx="9">
                  <c:v>9</c:v>
                </c:pt>
                <c:pt idx="10">
                  <c:v>7</c:v>
                </c:pt>
                <c:pt idx="11">
                  <c:v>7</c:v>
                </c:pt>
                <c:pt idx="12">
                  <c:v>14</c:v>
                </c:pt>
                <c:pt idx="13">
                  <c:v>2</c:v>
                </c:pt>
                <c:pt idx="14">
                  <c:v>2</c:v>
                </c:pt>
                <c:pt idx="15">
                  <c:v>9</c:v>
                </c:pt>
                <c:pt idx="16">
                  <c:v>2</c:v>
                </c:pt>
              </c:numCache>
            </c:numRef>
          </c:val>
          <c:extLst>
            <c:ext xmlns:c16="http://schemas.microsoft.com/office/drawing/2014/chart" uri="{C3380CC4-5D6E-409C-BE32-E72D297353CC}">
              <c16:uniqueId val="{00000000-9ED9-4171-A7E3-2E24BD6A6A40}"/>
            </c:ext>
          </c:extLst>
        </c:ser>
        <c:ser>
          <c:idx val="1"/>
          <c:order val="1"/>
          <c:tx>
            <c:strRef>
              <c:f>Matches_win!$C$1:$C$2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Matches_win!$A$3:$A$21</c:f>
              <c:strCache>
                <c:ptCount val="18"/>
                <c:pt idx="0">
                  <c:v>Mumbai Indians</c:v>
                </c:pt>
                <c:pt idx="1">
                  <c:v>Chennai Super Kings</c:v>
                </c:pt>
                <c:pt idx="2">
                  <c:v>Kolkata Knight Riders</c:v>
                </c:pt>
                <c:pt idx="3">
                  <c:v>Royal Challengers Bengaluru</c:v>
                </c:pt>
                <c:pt idx="4">
                  <c:v>Rajasthan Royals</c:v>
                </c:pt>
                <c:pt idx="5">
                  <c:v>Sunrisers Hyderabad</c:v>
                </c:pt>
                <c:pt idx="6">
                  <c:v>Kings XI Punjab</c:v>
                </c:pt>
                <c:pt idx="7">
                  <c:v>Delhi Daredevils</c:v>
                </c:pt>
                <c:pt idx="8">
                  <c:v>Delhi Capitals</c:v>
                </c:pt>
                <c:pt idx="9">
                  <c:v>Gujarat Titans</c:v>
                </c:pt>
                <c:pt idx="10">
                  <c:v>Punjab Kings</c:v>
                </c:pt>
                <c:pt idx="11">
                  <c:v>Lucknow Super Giants</c:v>
                </c:pt>
                <c:pt idx="12">
                  <c:v>Deccan Chargers</c:v>
                </c:pt>
                <c:pt idx="13">
                  <c:v>Rising Pune Supergiants</c:v>
                </c:pt>
                <c:pt idx="14">
                  <c:v>Gujarat Lions</c:v>
                </c:pt>
                <c:pt idx="15">
                  <c:v>Pune Warriors</c:v>
                </c:pt>
                <c:pt idx="16">
                  <c:v>NA</c:v>
                </c:pt>
                <c:pt idx="17">
                  <c:v>Kochi Tuskers Kerala</c:v>
                </c:pt>
              </c:strCache>
            </c:strRef>
          </c:cat>
          <c:val>
            <c:numRef>
              <c:f>Matches_win!$C$3:$C$21</c:f>
              <c:numCache>
                <c:formatCode>General</c:formatCode>
                <c:ptCount val="18"/>
                <c:pt idx="0">
                  <c:v>97</c:v>
                </c:pt>
                <c:pt idx="1">
                  <c:v>77</c:v>
                </c:pt>
                <c:pt idx="2">
                  <c:v>85</c:v>
                </c:pt>
                <c:pt idx="3">
                  <c:v>95</c:v>
                </c:pt>
                <c:pt idx="4">
                  <c:v>73</c:v>
                </c:pt>
                <c:pt idx="5">
                  <c:v>62</c:v>
                </c:pt>
                <c:pt idx="6">
                  <c:v>64</c:v>
                </c:pt>
                <c:pt idx="7">
                  <c:v>38</c:v>
                </c:pt>
                <c:pt idx="8">
                  <c:v>41</c:v>
                </c:pt>
                <c:pt idx="9">
                  <c:v>28</c:v>
                </c:pt>
                <c:pt idx="10">
                  <c:v>28</c:v>
                </c:pt>
                <c:pt idx="11">
                  <c:v>23</c:v>
                </c:pt>
                <c:pt idx="12">
                  <c:v>15</c:v>
                </c:pt>
                <c:pt idx="13">
                  <c:v>13</c:v>
                </c:pt>
                <c:pt idx="14">
                  <c:v>11</c:v>
                </c:pt>
                <c:pt idx="15">
                  <c:v>3</c:v>
                </c:pt>
                <c:pt idx="16">
                  <c:v>6</c:v>
                </c:pt>
                <c:pt idx="17">
                  <c:v>6</c:v>
                </c:pt>
              </c:numCache>
            </c:numRef>
          </c:val>
          <c:extLst>
            <c:ext xmlns:c16="http://schemas.microsoft.com/office/drawing/2014/chart" uri="{C3380CC4-5D6E-409C-BE32-E72D297353CC}">
              <c16:uniqueId val="{00000001-9ED9-4171-A7E3-2E24BD6A6A40}"/>
            </c:ext>
          </c:extLst>
        </c:ser>
        <c:dLbls>
          <c:dLblPos val="ctr"/>
          <c:showLegendKey val="0"/>
          <c:showVal val="1"/>
          <c:showCatName val="0"/>
          <c:showSerName val="0"/>
          <c:showPercent val="0"/>
          <c:showBubbleSize val="0"/>
        </c:dLbls>
        <c:gapWidth val="90"/>
        <c:overlap val="100"/>
        <c:axId val="541696688"/>
        <c:axId val="541694768"/>
      </c:barChart>
      <c:catAx>
        <c:axId val="541696688"/>
        <c:scaling>
          <c:orientation val="minMax"/>
        </c:scaling>
        <c:delete val="0"/>
        <c:axPos val="b"/>
        <c:numFmt formatCode="General" sourceLinked="1"/>
        <c:majorTickMark val="none"/>
        <c:minorTickMark val="none"/>
        <c:tickLblPos val="nextTo"/>
        <c:spPr>
          <a:noFill/>
          <a:ln w="9525" cap="flat" cmpd="sng" algn="ctr">
            <a:solidFill>
              <a:schemeClr val="accent1">
                <a:alpha val="82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94768"/>
        <c:crosses val="autoZero"/>
        <c:auto val="1"/>
        <c:lblAlgn val="ctr"/>
        <c:lblOffset val="100"/>
        <c:noMultiLvlLbl val="0"/>
      </c:catAx>
      <c:valAx>
        <c:axId val="541694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a:solidFill>
                      <a:schemeClr val="tx1">
                        <a:lumMod val="65000"/>
                        <a:lumOff val="35000"/>
                      </a:schemeClr>
                    </a:solidFill>
                    <a:latin typeface="Times New Roman" panose="02020603050405020304" pitchFamily="18" charset="0"/>
                    <a:cs typeface="Times New Roman" panose="02020603050405020304" pitchFamily="18" charset="0"/>
                  </a:rPr>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96688"/>
        <c:crosses val="autoZero"/>
        <c:crossBetween val="between"/>
      </c:valAx>
      <c:spPr>
        <a:noFill/>
        <a:ln>
          <a:noFill/>
        </a:ln>
        <a:effectLst/>
      </c:spPr>
    </c:plotArea>
    <c:legend>
      <c:legendPos val="r"/>
      <c:layout>
        <c:manualLayout>
          <c:xMode val="edge"/>
          <c:yMode val="edge"/>
          <c:x val="0.85497469322816988"/>
          <c:y val="0.3300112876056831"/>
          <c:w val="5.1942011334637599E-2"/>
          <c:h val="0.14456500890041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[Dashboard.xlsx]Toss_based_decision!Toss_based_decision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latin typeface="Times New Roman" panose="02020603050405020304" pitchFamily="18" charset="0"/>
                <a:cs typeface="Times New Roman" panose="02020603050405020304" pitchFamily="18" charset="0"/>
              </a:rPr>
              <a:t>Toss</a:t>
            </a:r>
            <a:r>
              <a:rPr lang="en-US" sz="1800" b="1" baseline="0">
                <a:solidFill>
                  <a:sysClr val="windowText" lastClr="000000"/>
                </a:solidFill>
                <a:latin typeface="Times New Roman" panose="02020603050405020304" pitchFamily="18" charset="0"/>
                <a:cs typeface="Times New Roman" panose="02020603050405020304" pitchFamily="18" charset="0"/>
              </a:rPr>
              <a:t> Decision Based Winning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2536503509781699"/>
          <c:y val="0.25843294178391635"/>
          <c:w val="0.3842692948988008"/>
          <c:h val="0.64303323370833376"/>
        </c:manualLayout>
      </c:layout>
      <c:doughnutChart>
        <c:varyColors val="1"/>
        <c:ser>
          <c:idx val="0"/>
          <c:order val="0"/>
          <c:tx>
            <c:strRef>
              <c:f>Toss_based_decision!$B$1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BDF-403F-964C-EF4DC1F7D9C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BDF-403F-964C-EF4DC1F7D9C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Toss_based_decision!$A$2:$A$4</c:f>
              <c:strCache>
                <c:ptCount val="2"/>
                <c:pt idx="0">
                  <c:v>bat</c:v>
                </c:pt>
                <c:pt idx="1">
                  <c:v>field</c:v>
                </c:pt>
              </c:strCache>
            </c:strRef>
          </c:cat>
          <c:val>
            <c:numRef>
              <c:f>Toss_based_decision!$B$2:$B$4</c:f>
              <c:numCache>
                <c:formatCode>General</c:formatCode>
                <c:ptCount val="2"/>
                <c:pt idx="0">
                  <c:v>404</c:v>
                </c:pt>
                <c:pt idx="1">
                  <c:v>765</c:v>
                </c:pt>
              </c:numCache>
            </c:numRef>
          </c:val>
          <c:extLst>
            <c:ext xmlns:c16="http://schemas.microsoft.com/office/drawing/2014/chart" uri="{C3380CC4-5D6E-409C-BE32-E72D297353CC}">
              <c16:uniqueId val="{00000000-6D6D-45D1-8963-1669FDF485C5}"/>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r"/>
      <c:layout>
        <c:manualLayout>
          <c:xMode val="edge"/>
          <c:yMode val="edge"/>
          <c:x val="0.78122886862201757"/>
          <c:y val="0.36590243369641839"/>
          <c:w val="0.13478890873380842"/>
          <c:h val="0.226868961682437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[Dashboard.xlsx]Venues!Venues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solidFill>
                  <a:schemeClr val="tx1">
                    <a:lumMod val="65000"/>
                    <a:lumOff val="35000"/>
                  </a:schemeClr>
                </a:solidFill>
                <a:latin typeface="Times New Roman" panose="02020603050405020304" pitchFamily="18" charset="0"/>
                <a:cs typeface="Times New Roman" panose="02020603050405020304" pitchFamily="18" charset="0"/>
              </a:rPr>
              <a:t>Top 10 Venues with most matches and winning</a:t>
            </a:r>
            <a:r>
              <a:rPr lang="en-IN" sz="1800" b="1" baseline="0">
                <a:solidFill>
                  <a:schemeClr val="tx1">
                    <a:lumMod val="65000"/>
                    <a:lumOff val="35000"/>
                  </a:schemeClr>
                </a:solidFill>
                <a:latin typeface="Times New Roman" panose="02020603050405020304" pitchFamily="18" charset="0"/>
                <a:cs typeface="Times New Roman" panose="02020603050405020304" pitchFamily="18" charset="0"/>
              </a:rPr>
              <a:t> based on Bat first &amp; Field </a:t>
            </a:r>
            <a:r>
              <a:rPr lang="en-IN" sz="1600" b="1" baseline="0">
                <a:solidFill>
                  <a:schemeClr val="tx1">
                    <a:lumMod val="65000"/>
                    <a:lumOff val="35000"/>
                  </a:schemeClr>
                </a:solidFill>
                <a:latin typeface="Times New Roman" panose="02020603050405020304" pitchFamily="18" charset="0"/>
                <a:cs typeface="Times New Roman" panose="02020603050405020304" pitchFamily="18" charset="0"/>
              </a:rPr>
              <a:t>first</a:t>
            </a:r>
            <a:endParaRPr lang="en-IN" sz="1800" b="1">
              <a:solidFill>
                <a:schemeClr val="tx1">
                  <a:lumMod val="65000"/>
                  <a:lumOff val="3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Venues!$B$1:$B$2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Venues!$A$3:$A$13</c:f>
              <c:strCache>
                <c:ptCount val="10"/>
                <c:pt idx="0">
                  <c:v>Sheikh Zayed Stadium, UAE</c:v>
                </c:pt>
                <c:pt idx="1">
                  <c:v>Punjab Cricket Association Stadium, Mohali</c:v>
                </c:pt>
                <c:pt idx="2">
                  <c:v>Dubai International Cricket Stadium, UAE</c:v>
                </c:pt>
                <c:pt idx="3">
                  <c:v>MA Chidambaram Stadium, Chepauk</c:v>
                </c:pt>
                <c:pt idx="4">
                  <c:v>Rajiv Gandhi International Stadium, Uppal</c:v>
                </c:pt>
                <c:pt idx="5">
                  <c:v>Sawai Mansingh Stadium, Jaipur</c:v>
                </c:pt>
                <c:pt idx="6">
                  <c:v>Arun Jaitley Stadium, New Delhi</c:v>
                </c:pt>
                <c:pt idx="7">
                  <c:v>M Chinnaswamy Stadium, Bengaluru</c:v>
                </c:pt>
                <c:pt idx="8">
                  <c:v>Eden Gardens, Kolkata</c:v>
                </c:pt>
                <c:pt idx="9">
                  <c:v>Wankhede Stadium, Mumbai</c:v>
                </c:pt>
              </c:strCache>
            </c:strRef>
          </c:cat>
          <c:val>
            <c:numRef>
              <c:f>Venues!$B$3:$B$13</c:f>
              <c:numCache>
                <c:formatCode>General</c:formatCode>
                <c:ptCount val="10"/>
                <c:pt idx="0">
                  <c:v>15</c:v>
                </c:pt>
                <c:pt idx="1">
                  <c:v>14</c:v>
                </c:pt>
                <c:pt idx="2">
                  <c:v>19</c:v>
                </c:pt>
                <c:pt idx="3">
                  <c:v>34</c:v>
                </c:pt>
                <c:pt idx="4">
                  <c:v>23</c:v>
                </c:pt>
                <c:pt idx="5">
                  <c:v>21</c:v>
                </c:pt>
                <c:pt idx="6">
                  <c:v>26</c:v>
                </c:pt>
                <c:pt idx="7">
                  <c:v>8</c:v>
                </c:pt>
                <c:pt idx="8">
                  <c:v>31</c:v>
                </c:pt>
                <c:pt idx="9">
                  <c:v>30</c:v>
                </c:pt>
              </c:numCache>
            </c:numRef>
          </c:val>
          <c:extLst>
            <c:ext xmlns:c16="http://schemas.microsoft.com/office/drawing/2014/chart" uri="{C3380CC4-5D6E-409C-BE32-E72D297353CC}">
              <c16:uniqueId val="{00000003-B233-44C0-A4AA-5956A77A928D}"/>
            </c:ext>
          </c:extLst>
        </c:ser>
        <c:ser>
          <c:idx val="1"/>
          <c:order val="1"/>
          <c:tx>
            <c:strRef>
              <c:f>Venues!$C$1:$C$2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Venues!$A$3:$A$13</c:f>
              <c:strCache>
                <c:ptCount val="10"/>
                <c:pt idx="0">
                  <c:v>Sheikh Zayed Stadium, UAE</c:v>
                </c:pt>
                <c:pt idx="1">
                  <c:v>Punjab Cricket Association Stadium, Mohali</c:v>
                </c:pt>
                <c:pt idx="2">
                  <c:v>Dubai International Cricket Stadium, UAE</c:v>
                </c:pt>
                <c:pt idx="3">
                  <c:v>MA Chidambaram Stadium, Chepauk</c:v>
                </c:pt>
                <c:pt idx="4">
                  <c:v>Rajiv Gandhi International Stadium, Uppal</c:v>
                </c:pt>
                <c:pt idx="5">
                  <c:v>Sawai Mansingh Stadium, Jaipur</c:v>
                </c:pt>
                <c:pt idx="6">
                  <c:v>Arun Jaitley Stadium, New Delhi</c:v>
                </c:pt>
                <c:pt idx="7">
                  <c:v>M Chinnaswamy Stadium, Bengaluru</c:v>
                </c:pt>
                <c:pt idx="8">
                  <c:v>Eden Gardens, Kolkata</c:v>
                </c:pt>
                <c:pt idx="9">
                  <c:v>Wankhede Stadium, Mumbai</c:v>
                </c:pt>
              </c:strCache>
            </c:strRef>
          </c:cat>
          <c:val>
            <c:numRef>
              <c:f>Venues!$C$3:$C$13</c:f>
              <c:numCache>
                <c:formatCode>General</c:formatCode>
                <c:ptCount val="10"/>
                <c:pt idx="0">
                  <c:v>14</c:v>
                </c:pt>
                <c:pt idx="1">
                  <c:v>21</c:v>
                </c:pt>
                <c:pt idx="2">
                  <c:v>27</c:v>
                </c:pt>
                <c:pt idx="3">
                  <c:v>14</c:v>
                </c:pt>
                <c:pt idx="4">
                  <c:v>26</c:v>
                </c:pt>
                <c:pt idx="5">
                  <c:v>33</c:v>
                </c:pt>
                <c:pt idx="6">
                  <c:v>34</c:v>
                </c:pt>
                <c:pt idx="7">
                  <c:v>57</c:v>
                </c:pt>
                <c:pt idx="8">
                  <c:v>53</c:v>
                </c:pt>
                <c:pt idx="9">
                  <c:v>95</c:v>
                </c:pt>
              </c:numCache>
            </c:numRef>
          </c:val>
          <c:extLst>
            <c:ext xmlns:c16="http://schemas.microsoft.com/office/drawing/2014/chart" uri="{C3380CC4-5D6E-409C-BE32-E72D297353CC}">
              <c16:uniqueId val="{00000004-B233-44C0-A4AA-5956A77A928D}"/>
            </c:ext>
          </c:extLst>
        </c:ser>
        <c:dLbls>
          <c:dLblPos val="ctr"/>
          <c:showLegendKey val="0"/>
          <c:showVal val="1"/>
          <c:showCatName val="0"/>
          <c:showSerName val="0"/>
          <c:showPercent val="0"/>
          <c:showBubbleSize val="0"/>
        </c:dLbls>
        <c:gapWidth val="95"/>
        <c:axId val="528215360"/>
        <c:axId val="528214400"/>
      </c:barChart>
      <c:catAx>
        <c:axId val="52821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14400"/>
        <c:crosses val="autoZero"/>
        <c:auto val="1"/>
        <c:lblAlgn val="ctr"/>
        <c:lblOffset val="100"/>
        <c:noMultiLvlLbl val="0"/>
      </c:catAx>
      <c:valAx>
        <c:axId val="5282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a:solidFill>
                      <a:schemeClr val="tx1">
                        <a:lumMod val="65000"/>
                        <a:lumOff val="35000"/>
                      </a:schemeClr>
                    </a:solidFill>
                    <a:latin typeface="Times New Roman" panose="02020603050405020304" pitchFamily="18" charset="0"/>
                    <a:cs typeface="Times New Roman" panose="02020603050405020304" pitchFamily="18" charset="0"/>
                  </a:rPr>
                  <a:t>Num of Matches</a:t>
                </a:r>
              </a:p>
            </c:rich>
          </c:tx>
          <c:layout>
            <c:manualLayout>
              <c:xMode val="edge"/>
              <c:yMode val="edge"/>
              <c:x val="0.58756742616475266"/>
              <c:y val="0.926196692776327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15360"/>
        <c:crosses val="autoZero"/>
        <c:crossBetween val="between"/>
      </c:valAx>
      <c:spPr>
        <a:noFill/>
        <a:ln>
          <a:noFill/>
        </a:ln>
        <a:effectLst/>
      </c:spPr>
    </c:plotArea>
    <c:legend>
      <c:legendPos val="r"/>
      <c:layout>
        <c:manualLayout>
          <c:xMode val="edge"/>
          <c:yMode val="edge"/>
          <c:x val="0.84945370200817916"/>
          <c:y val="0.50755398395043971"/>
          <c:w val="7.0812078722717803E-2"/>
          <c:h val="0.11749429493637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latin typeface="Times New Roman" panose="02020603050405020304" pitchFamily="18" charset="0"/>
                <a:cs typeface="Times New Roman" panose="02020603050405020304" pitchFamily="18" charset="0"/>
              </a:rPr>
              <a:t>Top 10 MOM Award Winners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MOM_Winners!$E$1</c:f>
              <c:strCache>
                <c:ptCount val="1"/>
                <c:pt idx="0">
                  <c:v>MOM_won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MOM_Winners!$D$2:$D$11</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AD Russell</c:v>
                </c:pt>
              </c:strCache>
            </c:strRef>
          </c:cat>
          <c:val>
            <c:numRef>
              <c:f>MOM_Winners!$E$2:$E$11</c:f>
              <c:numCache>
                <c:formatCode>General</c:formatCode>
                <c:ptCount val="10"/>
                <c:pt idx="0">
                  <c:v>25</c:v>
                </c:pt>
                <c:pt idx="1">
                  <c:v>22</c:v>
                </c:pt>
                <c:pt idx="2">
                  <c:v>19</c:v>
                </c:pt>
                <c:pt idx="3">
                  <c:v>18</c:v>
                </c:pt>
                <c:pt idx="4">
                  <c:v>18</c:v>
                </c:pt>
                <c:pt idx="5">
                  <c:v>18</c:v>
                </c:pt>
                <c:pt idx="6">
                  <c:v>16</c:v>
                </c:pt>
                <c:pt idx="7">
                  <c:v>16</c:v>
                </c:pt>
                <c:pt idx="8">
                  <c:v>16</c:v>
                </c:pt>
                <c:pt idx="9">
                  <c:v>15</c:v>
                </c:pt>
              </c:numCache>
            </c:numRef>
          </c:val>
          <c:extLst>
            <c:ext xmlns:c16="http://schemas.microsoft.com/office/drawing/2014/chart" uri="{C3380CC4-5D6E-409C-BE32-E72D297353CC}">
              <c16:uniqueId val="{00000000-C5AA-459B-93C0-8FDC0C2A6A2D}"/>
            </c:ext>
          </c:extLst>
        </c:ser>
        <c:dLbls>
          <c:dLblPos val="ctr"/>
          <c:showLegendKey val="0"/>
          <c:showVal val="1"/>
          <c:showCatName val="0"/>
          <c:showSerName val="0"/>
          <c:showPercent val="0"/>
          <c:showBubbleSize val="0"/>
        </c:dLbls>
        <c:gapWidth val="129"/>
        <c:overlap val="-27"/>
        <c:axId val="869246512"/>
        <c:axId val="869255152"/>
      </c:barChart>
      <c:catAx>
        <c:axId val="86924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55152"/>
        <c:crosses val="autoZero"/>
        <c:auto val="1"/>
        <c:lblAlgn val="ctr"/>
        <c:lblOffset val="100"/>
        <c:noMultiLvlLbl val="0"/>
      </c:catAx>
      <c:valAx>
        <c:axId val="869255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46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[Dashboard.xlsx]Matches_win!Matches_win</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solidFill>
                  <a:srgbClr val="002060"/>
                </a:solidFill>
                <a:latin typeface="Times New Roman" panose="02020603050405020304" pitchFamily="18" charset="0"/>
                <a:cs typeface="Times New Roman" panose="02020603050405020304" pitchFamily="18" charset="0"/>
              </a:rPr>
              <a:t>Matches Win by Team</a:t>
            </a:r>
            <a:r>
              <a:rPr lang="en-IN" sz="1600" b="1" baseline="0">
                <a:solidFill>
                  <a:srgbClr val="002060"/>
                </a:solidFill>
                <a:latin typeface="Times New Roman" panose="02020603050405020304" pitchFamily="18" charset="0"/>
                <a:cs typeface="Times New Roman" panose="02020603050405020304" pitchFamily="18" charset="0"/>
              </a:rPr>
              <a:t> wrt Bat first and Field first Since 2008</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96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988293796743111E-2"/>
          <c:y val="0.10531041369186689"/>
          <c:w val="0.92276414407698948"/>
          <c:h val="0.7712976459447255"/>
        </c:manualLayout>
      </c:layout>
      <c:barChart>
        <c:barDir val="col"/>
        <c:grouping val="stacked"/>
        <c:varyColors val="0"/>
        <c:ser>
          <c:idx val="0"/>
          <c:order val="0"/>
          <c:tx>
            <c:strRef>
              <c:f>Matches_win!$B$1:$B$2</c:f>
              <c:strCache>
                <c:ptCount val="1"/>
                <c:pt idx="0">
                  <c:v>bat</c:v>
                </c:pt>
              </c:strCache>
            </c:strRef>
          </c:tx>
          <c:spPr>
            <a:solidFill>
              <a:srgbClr val="0096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Matches_win!$A$3:$A$21</c:f>
              <c:strCache>
                <c:ptCount val="18"/>
                <c:pt idx="0">
                  <c:v>Mumbai Indians</c:v>
                </c:pt>
                <c:pt idx="1">
                  <c:v>Chennai Super Kings</c:v>
                </c:pt>
                <c:pt idx="2">
                  <c:v>Kolkata Knight Riders</c:v>
                </c:pt>
                <c:pt idx="3">
                  <c:v>Royal Challengers Bengaluru</c:v>
                </c:pt>
                <c:pt idx="4">
                  <c:v>Rajasthan Royals</c:v>
                </c:pt>
                <c:pt idx="5">
                  <c:v>Sunrisers Hyderabad</c:v>
                </c:pt>
                <c:pt idx="6">
                  <c:v>Kings XI Punjab</c:v>
                </c:pt>
                <c:pt idx="7">
                  <c:v>Delhi Daredevils</c:v>
                </c:pt>
                <c:pt idx="8">
                  <c:v>Delhi Capitals</c:v>
                </c:pt>
                <c:pt idx="9">
                  <c:v>Gujarat Titans</c:v>
                </c:pt>
                <c:pt idx="10">
                  <c:v>Punjab Kings</c:v>
                </c:pt>
                <c:pt idx="11">
                  <c:v>Lucknow Super Giants</c:v>
                </c:pt>
                <c:pt idx="12">
                  <c:v>Deccan Chargers</c:v>
                </c:pt>
                <c:pt idx="13">
                  <c:v>Rising Pune Supergiants</c:v>
                </c:pt>
                <c:pt idx="14">
                  <c:v>Gujarat Lions</c:v>
                </c:pt>
                <c:pt idx="15">
                  <c:v>Pune Warriors</c:v>
                </c:pt>
                <c:pt idx="16">
                  <c:v>NA</c:v>
                </c:pt>
                <c:pt idx="17">
                  <c:v>Kochi Tuskers Kerala</c:v>
                </c:pt>
              </c:strCache>
            </c:strRef>
          </c:cat>
          <c:val>
            <c:numRef>
              <c:f>Matches_win!$B$3:$B$21</c:f>
              <c:numCache>
                <c:formatCode>General</c:formatCode>
                <c:ptCount val="18"/>
                <c:pt idx="0">
                  <c:v>55</c:v>
                </c:pt>
                <c:pt idx="1">
                  <c:v>65</c:v>
                </c:pt>
                <c:pt idx="2">
                  <c:v>51</c:v>
                </c:pt>
                <c:pt idx="3">
                  <c:v>38</c:v>
                </c:pt>
                <c:pt idx="4">
                  <c:v>43</c:v>
                </c:pt>
                <c:pt idx="5">
                  <c:v>32</c:v>
                </c:pt>
                <c:pt idx="6">
                  <c:v>24</c:v>
                </c:pt>
                <c:pt idx="7">
                  <c:v>29</c:v>
                </c:pt>
                <c:pt idx="8">
                  <c:v>15</c:v>
                </c:pt>
                <c:pt idx="9">
                  <c:v>9</c:v>
                </c:pt>
                <c:pt idx="10">
                  <c:v>7</c:v>
                </c:pt>
                <c:pt idx="11">
                  <c:v>7</c:v>
                </c:pt>
                <c:pt idx="12">
                  <c:v>14</c:v>
                </c:pt>
                <c:pt idx="13">
                  <c:v>2</c:v>
                </c:pt>
                <c:pt idx="14">
                  <c:v>2</c:v>
                </c:pt>
                <c:pt idx="15">
                  <c:v>9</c:v>
                </c:pt>
                <c:pt idx="16">
                  <c:v>2</c:v>
                </c:pt>
              </c:numCache>
            </c:numRef>
          </c:val>
          <c:extLst>
            <c:ext xmlns:c16="http://schemas.microsoft.com/office/drawing/2014/chart" uri="{C3380CC4-5D6E-409C-BE32-E72D297353CC}">
              <c16:uniqueId val="{00000000-4D74-4902-8F53-905DF349FA4B}"/>
            </c:ext>
          </c:extLst>
        </c:ser>
        <c:ser>
          <c:idx val="1"/>
          <c:order val="1"/>
          <c:tx>
            <c:strRef>
              <c:f>Matches_win!$C$1:$C$2</c:f>
              <c:strCache>
                <c:ptCount val="1"/>
                <c:pt idx="0">
                  <c:v>field</c:v>
                </c:pt>
              </c:strCache>
            </c:strRef>
          </c:tx>
          <c:spPr>
            <a:solidFill>
              <a:srgbClr val="FF6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Matches_win!$A$3:$A$21</c:f>
              <c:strCache>
                <c:ptCount val="18"/>
                <c:pt idx="0">
                  <c:v>Mumbai Indians</c:v>
                </c:pt>
                <c:pt idx="1">
                  <c:v>Chennai Super Kings</c:v>
                </c:pt>
                <c:pt idx="2">
                  <c:v>Kolkata Knight Riders</c:v>
                </c:pt>
                <c:pt idx="3">
                  <c:v>Royal Challengers Bengaluru</c:v>
                </c:pt>
                <c:pt idx="4">
                  <c:v>Rajasthan Royals</c:v>
                </c:pt>
                <c:pt idx="5">
                  <c:v>Sunrisers Hyderabad</c:v>
                </c:pt>
                <c:pt idx="6">
                  <c:v>Kings XI Punjab</c:v>
                </c:pt>
                <c:pt idx="7">
                  <c:v>Delhi Daredevils</c:v>
                </c:pt>
                <c:pt idx="8">
                  <c:v>Delhi Capitals</c:v>
                </c:pt>
                <c:pt idx="9">
                  <c:v>Gujarat Titans</c:v>
                </c:pt>
                <c:pt idx="10">
                  <c:v>Punjab Kings</c:v>
                </c:pt>
                <c:pt idx="11">
                  <c:v>Lucknow Super Giants</c:v>
                </c:pt>
                <c:pt idx="12">
                  <c:v>Deccan Chargers</c:v>
                </c:pt>
                <c:pt idx="13">
                  <c:v>Rising Pune Supergiants</c:v>
                </c:pt>
                <c:pt idx="14">
                  <c:v>Gujarat Lions</c:v>
                </c:pt>
                <c:pt idx="15">
                  <c:v>Pune Warriors</c:v>
                </c:pt>
                <c:pt idx="16">
                  <c:v>NA</c:v>
                </c:pt>
                <c:pt idx="17">
                  <c:v>Kochi Tuskers Kerala</c:v>
                </c:pt>
              </c:strCache>
            </c:strRef>
          </c:cat>
          <c:val>
            <c:numRef>
              <c:f>Matches_win!$C$3:$C$21</c:f>
              <c:numCache>
                <c:formatCode>General</c:formatCode>
                <c:ptCount val="18"/>
                <c:pt idx="0">
                  <c:v>97</c:v>
                </c:pt>
                <c:pt idx="1">
                  <c:v>77</c:v>
                </c:pt>
                <c:pt idx="2">
                  <c:v>85</c:v>
                </c:pt>
                <c:pt idx="3">
                  <c:v>95</c:v>
                </c:pt>
                <c:pt idx="4">
                  <c:v>73</c:v>
                </c:pt>
                <c:pt idx="5">
                  <c:v>62</c:v>
                </c:pt>
                <c:pt idx="6">
                  <c:v>64</c:v>
                </c:pt>
                <c:pt idx="7">
                  <c:v>38</c:v>
                </c:pt>
                <c:pt idx="8">
                  <c:v>41</c:v>
                </c:pt>
                <c:pt idx="9">
                  <c:v>28</c:v>
                </c:pt>
                <c:pt idx="10">
                  <c:v>28</c:v>
                </c:pt>
                <c:pt idx="11">
                  <c:v>23</c:v>
                </c:pt>
                <c:pt idx="12">
                  <c:v>15</c:v>
                </c:pt>
                <c:pt idx="13">
                  <c:v>13</c:v>
                </c:pt>
                <c:pt idx="14">
                  <c:v>11</c:v>
                </c:pt>
                <c:pt idx="15">
                  <c:v>3</c:v>
                </c:pt>
                <c:pt idx="16">
                  <c:v>6</c:v>
                </c:pt>
                <c:pt idx="17">
                  <c:v>6</c:v>
                </c:pt>
              </c:numCache>
            </c:numRef>
          </c:val>
          <c:extLst>
            <c:ext xmlns:c16="http://schemas.microsoft.com/office/drawing/2014/chart" uri="{C3380CC4-5D6E-409C-BE32-E72D297353CC}">
              <c16:uniqueId val="{00000001-4D74-4902-8F53-905DF349FA4B}"/>
            </c:ext>
          </c:extLst>
        </c:ser>
        <c:dLbls>
          <c:dLblPos val="ctr"/>
          <c:showLegendKey val="0"/>
          <c:showVal val="1"/>
          <c:showCatName val="0"/>
          <c:showSerName val="0"/>
          <c:showPercent val="0"/>
          <c:showBubbleSize val="0"/>
        </c:dLbls>
        <c:gapWidth val="90"/>
        <c:overlap val="100"/>
        <c:axId val="541696688"/>
        <c:axId val="541694768"/>
      </c:barChart>
      <c:catAx>
        <c:axId val="541696688"/>
        <c:scaling>
          <c:orientation val="minMax"/>
        </c:scaling>
        <c:delete val="0"/>
        <c:axPos val="b"/>
        <c:numFmt formatCode="General" sourceLinked="1"/>
        <c:majorTickMark val="none"/>
        <c:minorTickMark val="none"/>
        <c:tickLblPos val="nextTo"/>
        <c:spPr>
          <a:noFill/>
          <a:ln w="9525" cap="flat" cmpd="sng" algn="ctr">
            <a:solidFill>
              <a:schemeClr val="accent1">
                <a:alpha val="82000"/>
              </a:schemeClr>
            </a:solidFill>
            <a:round/>
          </a:ln>
          <a:effectLst/>
        </c:spPr>
        <c:txPr>
          <a:bodyPr rot="0" spcFirstLastPara="1" vertOverflow="ellipsis" wrap="square" anchor="ctr" anchorCtr="1"/>
          <a:lstStyle/>
          <a:p>
            <a:pPr>
              <a:defRPr sz="500" b="1" i="0" u="none" strike="noStrike" kern="1200" baseline="0">
                <a:solidFill>
                  <a:schemeClr val="tx1"/>
                </a:solidFill>
                <a:latin typeface="+mn-lt"/>
                <a:ea typeface="+mn-ea"/>
                <a:cs typeface="+mn-cs"/>
              </a:defRPr>
            </a:pPr>
            <a:endParaRPr lang="en-US"/>
          </a:p>
        </c:txPr>
        <c:crossAx val="541694768"/>
        <c:crosses val="autoZero"/>
        <c:auto val="1"/>
        <c:lblAlgn val="ctr"/>
        <c:lblOffset val="100"/>
        <c:noMultiLvlLbl val="0"/>
      </c:catAx>
      <c:valAx>
        <c:axId val="541694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a:solidFill>
                      <a:schemeClr val="tx1">
                        <a:lumMod val="65000"/>
                        <a:lumOff val="35000"/>
                      </a:schemeClr>
                    </a:solidFill>
                    <a:latin typeface="Times New Roman" panose="02020603050405020304" pitchFamily="18" charset="0"/>
                    <a:cs typeface="Times New Roman" panose="02020603050405020304" pitchFamily="18" charset="0"/>
                  </a:rPr>
                  <a:t>Matches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696688"/>
        <c:crosses val="autoZero"/>
        <c:crossBetween val="between"/>
      </c:valAx>
      <c:spPr>
        <a:noFill/>
        <a:ln>
          <a:noFill/>
        </a:ln>
        <a:effectLst/>
      </c:spPr>
    </c:plotArea>
    <c:legend>
      <c:legendPos val="r"/>
      <c:layout>
        <c:manualLayout>
          <c:xMode val="edge"/>
          <c:yMode val="edge"/>
          <c:x val="0.75348957036467834"/>
          <c:y val="0.3300112876056831"/>
          <c:w val="0.15342714502018034"/>
          <c:h val="0.1445650089004174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[Dashboard.xlsx]Toss_based_decision!Toss_based_decision</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rgbClr val="002060"/>
                </a:solidFill>
                <a:latin typeface="Times New Roman" panose="02020603050405020304" pitchFamily="18" charset="0"/>
                <a:cs typeface="Times New Roman" panose="02020603050405020304" pitchFamily="18" charset="0"/>
              </a:rPr>
              <a:t>Toss</a:t>
            </a:r>
            <a:r>
              <a:rPr lang="en-US" sz="1600" b="1" baseline="0">
                <a:solidFill>
                  <a:srgbClr val="002060"/>
                </a:solidFill>
                <a:latin typeface="Times New Roman" panose="02020603050405020304" pitchFamily="18" charset="0"/>
                <a:cs typeface="Times New Roman" panose="02020603050405020304" pitchFamily="18" charset="0"/>
              </a:rPr>
              <a:t> Decision Based Winning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FFC568"/>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C568"/>
          </a:solidFill>
          <a:ln w="19050">
            <a:solidFill>
              <a:schemeClr val="lt1"/>
            </a:solidFill>
          </a:ln>
          <a:effectLst/>
        </c:spPr>
      </c:pivotFmt>
      <c:pivotFmt>
        <c:idx val="8"/>
        <c:spPr>
          <a:solidFill>
            <a:srgbClr val="7E57C2"/>
          </a:solidFill>
          <a:ln w="19050">
            <a:solidFill>
              <a:schemeClr val="lt1"/>
            </a:solidFill>
          </a:ln>
          <a:effectLst/>
        </c:spPr>
      </c:pivotFmt>
    </c:pivotFmts>
    <c:plotArea>
      <c:layout>
        <c:manualLayout>
          <c:layoutTarget val="inner"/>
          <c:xMode val="edge"/>
          <c:yMode val="edge"/>
          <c:x val="0.2536503509781699"/>
          <c:y val="0.25843294178391635"/>
          <c:w val="0.3842692948988008"/>
          <c:h val="0.64303323370833376"/>
        </c:manualLayout>
      </c:layout>
      <c:doughnutChart>
        <c:varyColors val="1"/>
        <c:ser>
          <c:idx val="0"/>
          <c:order val="0"/>
          <c:tx>
            <c:strRef>
              <c:f>Toss_based_decision!$B$1</c:f>
              <c:strCache>
                <c:ptCount val="1"/>
                <c:pt idx="0">
                  <c:v>Total</c:v>
                </c:pt>
              </c:strCache>
            </c:strRef>
          </c:tx>
          <c:spPr>
            <a:solidFill>
              <a:srgbClr val="FFC568"/>
            </a:solidFill>
          </c:spPr>
          <c:dPt>
            <c:idx val="0"/>
            <c:bubble3D val="0"/>
            <c:spPr>
              <a:solidFill>
                <a:srgbClr val="FFC568"/>
              </a:solidFill>
              <a:ln w="19050">
                <a:solidFill>
                  <a:schemeClr val="lt1"/>
                </a:solidFill>
              </a:ln>
              <a:effectLst/>
            </c:spPr>
            <c:extLst>
              <c:ext xmlns:c16="http://schemas.microsoft.com/office/drawing/2014/chart" uri="{C3380CC4-5D6E-409C-BE32-E72D297353CC}">
                <c16:uniqueId val="{00000001-E202-4B24-A822-D459689F15FB}"/>
              </c:ext>
            </c:extLst>
          </c:dPt>
          <c:dPt>
            <c:idx val="1"/>
            <c:bubble3D val="0"/>
            <c:spPr>
              <a:solidFill>
                <a:srgbClr val="7E57C2"/>
              </a:solidFill>
              <a:ln w="19050">
                <a:solidFill>
                  <a:schemeClr val="lt1"/>
                </a:solidFill>
              </a:ln>
              <a:effectLst/>
            </c:spPr>
            <c:extLst>
              <c:ext xmlns:c16="http://schemas.microsoft.com/office/drawing/2014/chart" uri="{C3380CC4-5D6E-409C-BE32-E72D297353CC}">
                <c16:uniqueId val="{00000003-E202-4B24-A822-D459689F15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Toss_based_decision!$A$2:$A$4</c:f>
              <c:strCache>
                <c:ptCount val="2"/>
                <c:pt idx="0">
                  <c:v>bat</c:v>
                </c:pt>
                <c:pt idx="1">
                  <c:v>field</c:v>
                </c:pt>
              </c:strCache>
            </c:strRef>
          </c:cat>
          <c:val>
            <c:numRef>
              <c:f>Toss_based_decision!$B$2:$B$4</c:f>
              <c:numCache>
                <c:formatCode>General</c:formatCode>
                <c:ptCount val="2"/>
                <c:pt idx="0">
                  <c:v>404</c:v>
                </c:pt>
                <c:pt idx="1">
                  <c:v>765</c:v>
                </c:pt>
              </c:numCache>
            </c:numRef>
          </c:val>
          <c:extLst>
            <c:ext xmlns:c16="http://schemas.microsoft.com/office/drawing/2014/chart" uri="{C3380CC4-5D6E-409C-BE32-E72D297353CC}">
              <c16:uniqueId val="{00000004-E202-4B24-A822-D459689F15FB}"/>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r"/>
      <c:layout>
        <c:manualLayout>
          <c:xMode val="edge"/>
          <c:yMode val="edge"/>
          <c:x val="0.78122886862201757"/>
          <c:y val="0.36590243369641839"/>
          <c:w val="0.13478890873380842"/>
          <c:h val="0.226868961682437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[Dashboard.xlsx]Venues!Venues</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solidFill>
                  <a:srgbClr val="002060"/>
                </a:solidFill>
                <a:latin typeface="Times New Roman" panose="02020603050405020304" pitchFamily="18" charset="0"/>
                <a:cs typeface="Times New Roman" panose="02020603050405020304" pitchFamily="18" charset="0"/>
              </a:rPr>
              <a:t>Top 10 Venues with most matches and winning</a:t>
            </a:r>
            <a:r>
              <a:rPr lang="en-IN" sz="1600" b="1" baseline="0">
                <a:solidFill>
                  <a:srgbClr val="002060"/>
                </a:solidFill>
                <a:latin typeface="Times New Roman" panose="02020603050405020304" pitchFamily="18" charset="0"/>
                <a:cs typeface="Times New Roman" panose="02020603050405020304" pitchFamily="18" charset="0"/>
              </a:rPr>
              <a:t> based on Bat first &amp; Field first</a:t>
            </a:r>
            <a:endParaRPr lang="en-IN" sz="1600" b="1">
              <a:solidFill>
                <a:srgbClr val="00206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CA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1E88E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417923624451338"/>
          <c:y val="0.17365994686669789"/>
          <c:w val="0.392098127483062"/>
          <c:h val="0.7288659594212038"/>
        </c:manualLayout>
      </c:layout>
      <c:barChart>
        <c:barDir val="bar"/>
        <c:grouping val="clustered"/>
        <c:varyColors val="0"/>
        <c:ser>
          <c:idx val="0"/>
          <c:order val="0"/>
          <c:tx>
            <c:strRef>
              <c:f>Venues!$B$1:$B$2</c:f>
              <c:strCache>
                <c:ptCount val="1"/>
                <c:pt idx="0">
                  <c:v>bat</c:v>
                </c:pt>
              </c:strCache>
            </c:strRef>
          </c:tx>
          <c:spPr>
            <a:solidFill>
              <a:srgbClr val="C0CA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Venues!$A$3:$A$13</c:f>
              <c:strCache>
                <c:ptCount val="10"/>
                <c:pt idx="0">
                  <c:v>Sheikh Zayed Stadium, UAE</c:v>
                </c:pt>
                <c:pt idx="1">
                  <c:v>Punjab Cricket Association Stadium, Mohali</c:v>
                </c:pt>
                <c:pt idx="2">
                  <c:v>Dubai International Cricket Stadium, UAE</c:v>
                </c:pt>
                <c:pt idx="3">
                  <c:v>MA Chidambaram Stadium, Chepauk</c:v>
                </c:pt>
                <c:pt idx="4">
                  <c:v>Rajiv Gandhi International Stadium, Uppal</c:v>
                </c:pt>
                <c:pt idx="5">
                  <c:v>Sawai Mansingh Stadium, Jaipur</c:v>
                </c:pt>
                <c:pt idx="6">
                  <c:v>Arun Jaitley Stadium, New Delhi</c:v>
                </c:pt>
                <c:pt idx="7">
                  <c:v>M Chinnaswamy Stadium, Bengaluru</c:v>
                </c:pt>
                <c:pt idx="8">
                  <c:v>Eden Gardens, Kolkata</c:v>
                </c:pt>
                <c:pt idx="9">
                  <c:v>Wankhede Stadium, Mumbai</c:v>
                </c:pt>
              </c:strCache>
            </c:strRef>
          </c:cat>
          <c:val>
            <c:numRef>
              <c:f>Venues!$B$3:$B$13</c:f>
              <c:numCache>
                <c:formatCode>General</c:formatCode>
                <c:ptCount val="10"/>
                <c:pt idx="0">
                  <c:v>15</c:v>
                </c:pt>
                <c:pt idx="1">
                  <c:v>14</c:v>
                </c:pt>
                <c:pt idx="2">
                  <c:v>19</c:v>
                </c:pt>
                <c:pt idx="3">
                  <c:v>34</c:v>
                </c:pt>
                <c:pt idx="4">
                  <c:v>23</c:v>
                </c:pt>
                <c:pt idx="5">
                  <c:v>21</c:v>
                </c:pt>
                <c:pt idx="6">
                  <c:v>26</c:v>
                </c:pt>
                <c:pt idx="7">
                  <c:v>8</c:v>
                </c:pt>
                <c:pt idx="8">
                  <c:v>31</c:v>
                </c:pt>
                <c:pt idx="9">
                  <c:v>30</c:v>
                </c:pt>
              </c:numCache>
            </c:numRef>
          </c:val>
          <c:extLst>
            <c:ext xmlns:c16="http://schemas.microsoft.com/office/drawing/2014/chart" uri="{C3380CC4-5D6E-409C-BE32-E72D297353CC}">
              <c16:uniqueId val="{00000000-D8E1-4747-9524-B2028F314933}"/>
            </c:ext>
          </c:extLst>
        </c:ser>
        <c:ser>
          <c:idx val="1"/>
          <c:order val="1"/>
          <c:tx>
            <c:strRef>
              <c:f>Venues!$C$1:$C$2</c:f>
              <c:strCache>
                <c:ptCount val="1"/>
                <c:pt idx="0">
                  <c:v>field</c:v>
                </c:pt>
              </c:strCache>
            </c:strRef>
          </c:tx>
          <c:spPr>
            <a:solidFill>
              <a:srgbClr val="1E88E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Venues!$A$3:$A$13</c:f>
              <c:strCache>
                <c:ptCount val="10"/>
                <c:pt idx="0">
                  <c:v>Sheikh Zayed Stadium, UAE</c:v>
                </c:pt>
                <c:pt idx="1">
                  <c:v>Punjab Cricket Association Stadium, Mohali</c:v>
                </c:pt>
                <c:pt idx="2">
                  <c:v>Dubai International Cricket Stadium, UAE</c:v>
                </c:pt>
                <c:pt idx="3">
                  <c:v>MA Chidambaram Stadium, Chepauk</c:v>
                </c:pt>
                <c:pt idx="4">
                  <c:v>Rajiv Gandhi International Stadium, Uppal</c:v>
                </c:pt>
                <c:pt idx="5">
                  <c:v>Sawai Mansingh Stadium, Jaipur</c:v>
                </c:pt>
                <c:pt idx="6">
                  <c:v>Arun Jaitley Stadium, New Delhi</c:v>
                </c:pt>
                <c:pt idx="7">
                  <c:v>M Chinnaswamy Stadium, Bengaluru</c:v>
                </c:pt>
                <c:pt idx="8">
                  <c:v>Eden Gardens, Kolkata</c:v>
                </c:pt>
                <c:pt idx="9">
                  <c:v>Wankhede Stadium, Mumbai</c:v>
                </c:pt>
              </c:strCache>
            </c:strRef>
          </c:cat>
          <c:val>
            <c:numRef>
              <c:f>Venues!$C$3:$C$13</c:f>
              <c:numCache>
                <c:formatCode>General</c:formatCode>
                <c:ptCount val="10"/>
                <c:pt idx="0">
                  <c:v>14</c:v>
                </c:pt>
                <c:pt idx="1">
                  <c:v>21</c:v>
                </c:pt>
                <c:pt idx="2">
                  <c:v>27</c:v>
                </c:pt>
                <c:pt idx="3">
                  <c:v>14</c:v>
                </c:pt>
                <c:pt idx="4">
                  <c:v>26</c:v>
                </c:pt>
                <c:pt idx="5">
                  <c:v>33</c:v>
                </c:pt>
                <c:pt idx="6">
                  <c:v>34</c:v>
                </c:pt>
                <c:pt idx="7">
                  <c:v>57</c:v>
                </c:pt>
                <c:pt idx="8">
                  <c:v>53</c:v>
                </c:pt>
                <c:pt idx="9">
                  <c:v>95</c:v>
                </c:pt>
              </c:numCache>
            </c:numRef>
          </c:val>
          <c:extLst>
            <c:ext xmlns:c16="http://schemas.microsoft.com/office/drawing/2014/chart" uri="{C3380CC4-5D6E-409C-BE32-E72D297353CC}">
              <c16:uniqueId val="{00000001-D8E1-4747-9524-B2028F314933}"/>
            </c:ext>
          </c:extLst>
        </c:ser>
        <c:dLbls>
          <c:dLblPos val="ctr"/>
          <c:showLegendKey val="0"/>
          <c:showVal val="1"/>
          <c:showCatName val="0"/>
          <c:showSerName val="0"/>
          <c:showPercent val="0"/>
          <c:showBubbleSize val="0"/>
        </c:dLbls>
        <c:gapWidth val="95"/>
        <c:axId val="528215360"/>
        <c:axId val="528214400"/>
      </c:barChart>
      <c:catAx>
        <c:axId val="52821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28214400"/>
        <c:crosses val="autoZero"/>
        <c:auto val="1"/>
        <c:lblAlgn val="ctr"/>
        <c:lblOffset val="100"/>
        <c:noMultiLvlLbl val="0"/>
      </c:catAx>
      <c:valAx>
        <c:axId val="5282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a:solidFill>
                      <a:schemeClr val="tx1">
                        <a:lumMod val="65000"/>
                        <a:lumOff val="35000"/>
                      </a:schemeClr>
                    </a:solidFill>
                    <a:latin typeface="Times New Roman" panose="02020603050405020304" pitchFamily="18" charset="0"/>
                    <a:cs typeface="Times New Roman" panose="02020603050405020304" pitchFamily="18" charset="0"/>
                  </a:rPr>
                  <a:t>Num of Matches</a:t>
                </a:r>
              </a:p>
            </c:rich>
          </c:tx>
          <c:layout>
            <c:manualLayout>
              <c:xMode val="edge"/>
              <c:yMode val="edge"/>
              <c:x val="0.54882720799165607"/>
              <c:y val="0.959128362147293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215360"/>
        <c:crosses val="autoZero"/>
        <c:crossBetween val="between"/>
      </c:valAx>
      <c:spPr>
        <a:noFill/>
        <a:ln>
          <a:noFill/>
        </a:ln>
        <a:effectLst/>
      </c:spPr>
    </c:plotArea>
    <c:legend>
      <c:legendPos val="r"/>
      <c:layout>
        <c:manualLayout>
          <c:xMode val="edge"/>
          <c:yMode val="edge"/>
          <c:x val="0.78165842372574101"/>
          <c:y val="0.48325489928692739"/>
          <c:w val="0.13860738304935324"/>
          <c:h val="0.11749429493637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r>
              <a:rPr lang="en-US" sz="1600" b="1">
                <a:solidFill>
                  <a:srgbClr val="002060"/>
                </a:solidFill>
                <a:latin typeface="Times New Roman" panose="02020603050405020304" pitchFamily="18" charset="0"/>
                <a:cs typeface="Times New Roman" panose="02020603050405020304" pitchFamily="18" charset="0"/>
              </a:rPr>
              <a:t>Top 10 MOM Award Winners</a:t>
            </a: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002060"/>
              </a:solidFill>
              <a:latin typeface="+mn-lt"/>
              <a:ea typeface="+mn-ea"/>
              <a:cs typeface="+mn-cs"/>
            </a:defRPr>
          </a:pPr>
          <a:endParaRPr lang="en-US"/>
        </a:p>
      </c:txPr>
    </c:title>
    <c:autoTitleDeleted val="0"/>
    <c:plotArea>
      <c:layout>
        <c:manualLayout>
          <c:layoutTarget val="inner"/>
          <c:xMode val="edge"/>
          <c:yMode val="edge"/>
          <c:x val="5.8862632089816957E-2"/>
          <c:y val="0.18842592592592591"/>
          <c:w val="0.92367662707982168"/>
          <c:h val="0.65331802274715656"/>
        </c:manualLayout>
      </c:layout>
      <c:barChart>
        <c:barDir val="col"/>
        <c:grouping val="clustered"/>
        <c:varyColors val="0"/>
        <c:ser>
          <c:idx val="0"/>
          <c:order val="0"/>
          <c:tx>
            <c:strRef>
              <c:f>MOM_Winners!$E$1</c:f>
              <c:strCache>
                <c:ptCount val="1"/>
                <c:pt idx="0">
                  <c:v>MOM_won</c:v>
                </c:pt>
              </c:strCache>
            </c:strRef>
          </c:tx>
          <c:spPr>
            <a:solidFill>
              <a:srgbClr val="D81B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MOM_Winners!$D$2:$D$11</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AD Russell</c:v>
                </c:pt>
              </c:strCache>
            </c:strRef>
          </c:cat>
          <c:val>
            <c:numRef>
              <c:f>MOM_Winners!$E$2:$E$11</c:f>
              <c:numCache>
                <c:formatCode>General</c:formatCode>
                <c:ptCount val="10"/>
                <c:pt idx="0">
                  <c:v>25</c:v>
                </c:pt>
                <c:pt idx="1">
                  <c:v>22</c:v>
                </c:pt>
                <c:pt idx="2">
                  <c:v>19</c:v>
                </c:pt>
                <c:pt idx="3">
                  <c:v>18</c:v>
                </c:pt>
                <c:pt idx="4">
                  <c:v>18</c:v>
                </c:pt>
                <c:pt idx="5">
                  <c:v>18</c:v>
                </c:pt>
                <c:pt idx="6">
                  <c:v>16</c:v>
                </c:pt>
                <c:pt idx="7">
                  <c:v>16</c:v>
                </c:pt>
                <c:pt idx="8">
                  <c:v>16</c:v>
                </c:pt>
                <c:pt idx="9">
                  <c:v>15</c:v>
                </c:pt>
              </c:numCache>
            </c:numRef>
          </c:val>
          <c:extLst>
            <c:ext xmlns:c16="http://schemas.microsoft.com/office/drawing/2014/chart" uri="{C3380CC4-5D6E-409C-BE32-E72D297353CC}">
              <c16:uniqueId val="{00000000-91B1-481B-980A-FBC4B66B1E41}"/>
            </c:ext>
          </c:extLst>
        </c:ser>
        <c:dLbls>
          <c:dLblPos val="ctr"/>
          <c:showLegendKey val="0"/>
          <c:showVal val="1"/>
          <c:showCatName val="0"/>
          <c:showSerName val="0"/>
          <c:showPercent val="0"/>
          <c:showBubbleSize val="0"/>
        </c:dLbls>
        <c:gapWidth val="129"/>
        <c:overlap val="-27"/>
        <c:axId val="869246512"/>
        <c:axId val="869255152"/>
      </c:barChart>
      <c:catAx>
        <c:axId val="869246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9255152"/>
        <c:crosses val="autoZero"/>
        <c:auto val="1"/>
        <c:lblAlgn val="ctr"/>
        <c:lblOffset val="100"/>
        <c:noMultiLvlLbl val="0"/>
      </c:catAx>
      <c:valAx>
        <c:axId val="869255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4651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solidFill>
              <a:latin typeface="Times New Roman" panose="02020603050405020304" pitchFamily="18" charset="0"/>
              <a:cs typeface="Times New Roman" panose="02020603050405020304" pitchFamily="18" charset="0"/>
            </a:rPr>
            <a:t>Title Winners</a:t>
          </a:r>
        </a:p>
      </cx:txPr>
    </cx:title>
    <cx:plotArea>
      <cx:plotAreaRegion>
        <cx:series layoutId="treemap" uniqueId="{AEAB6C87-A36F-45A8-9358-B256F79F8F1D}">
          <cx:tx>
            <cx:txData>
              <cx:f>_xlchart.v1.1</cx:f>
              <cx:v>COUNT</cx:v>
            </cx:txData>
          </cx:tx>
          <cx:dataPt idx="0">
            <cx:spPr>
              <a:solidFill>
                <a:srgbClr val="FFFF00"/>
              </a:solidFill>
            </cx:spPr>
          </cx:dataPt>
          <cx:dataPt idx="1">
            <cx:spPr>
              <a:solidFill>
                <a:srgbClr val="0033A0"/>
              </a:solidFill>
            </cx:spPr>
          </cx:dataPt>
          <cx:dataPt idx="2">
            <cx:spPr>
              <a:solidFill>
                <a:srgbClr val="7030A0"/>
              </a:solidFill>
            </cx:spPr>
          </cx:dataPt>
          <cx:dataPt idx="3">
            <cx:spPr>
              <a:solidFill>
                <a:srgbClr val="FF0000"/>
              </a:solidFill>
            </cx:spPr>
          </cx:dataPt>
          <cx:dataPt idx="4">
            <cx:spPr>
              <a:solidFill>
                <a:srgbClr val="00B0F0"/>
              </a:solidFill>
            </cx:spPr>
          </cx:dataPt>
          <cx:dataPt idx="5">
            <cx:spPr>
              <a:solidFill>
                <a:srgbClr val="FF6600"/>
              </a:solidFill>
            </cx:spPr>
          </cx:dataPt>
          <cx:dataPt idx="6">
            <cx:spPr>
              <a:solidFill>
                <a:srgbClr val="003366"/>
              </a:solidFill>
            </cx:spPr>
          </cx:dataPt>
          <cx:dataPt idx="7">
            <cx:spPr>
              <a:solidFill>
                <a:srgbClr val="FF3399"/>
              </a:solidFill>
            </cx:spPr>
          </cx:dataPt>
          <cx:dataLabels>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visibility seriesName="0" categoryName="1" value="1"/>
            <cx:separator>
</cx:separator>
          </cx:dataLabels>
          <cx:dataId val="0"/>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1600">
              <a:solidFill>
                <a:srgbClr val="002060"/>
              </a:solidFill>
            </a:defRPr>
          </a:pPr>
          <a:r>
            <a:rPr lang="en-US" sz="1600" b="1" i="0" u="none" strike="noStrike" baseline="0">
              <a:solidFill>
                <a:srgbClr val="002060"/>
              </a:solidFill>
              <a:latin typeface="Times New Roman" panose="02020603050405020304" pitchFamily="18" charset="0"/>
              <a:cs typeface="Times New Roman" panose="02020603050405020304" pitchFamily="18" charset="0"/>
            </a:rPr>
            <a:t>Title Winners</a:t>
          </a:r>
        </a:p>
      </cx:txPr>
    </cx:title>
    <cx:plotArea>
      <cx:plotAreaRegion>
        <cx:series layoutId="treemap" uniqueId="{AEAB6C87-A36F-45A8-9358-B256F79F8F1D}">
          <cx:tx>
            <cx:txData>
              <cx:f>_xlchart.v1.4</cx:f>
              <cx:v>COUNT</cx:v>
            </cx:txData>
          </cx:tx>
          <cx:dataPt idx="0">
            <cx:spPr>
              <a:solidFill>
                <a:srgbClr val="CC9900"/>
              </a:solidFill>
            </cx:spPr>
          </cx:dataPt>
          <cx:dataPt idx="1">
            <cx:spPr>
              <a:solidFill>
                <a:srgbClr val="004BA0"/>
              </a:solidFill>
            </cx:spPr>
          </cx:dataPt>
          <cx:dataPt idx="2">
            <cx:spPr>
              <a:solidFill>
                <a:srgbClr val="7030A0"/>
              </a:solidFill>
            </cx:spPr>
          </cx:dataPt>
          <cx:dataPt idx="3">
            <cx:spPr>
              <a:solidFill>
                <a:srgbClr val="FF0000"/>
              </a:solidFill>
            </cx:spPr>
          </cx:dataPt>
          <cx:dataPt idx="4">
            <cx:spPr>
              <a:solidFill>
                <a:srgbClr val="00B0F0"/>
              </a:solidFill>
            </cx:spPr>
          </cx:dataPt>
          <cx:dataPt idx="5">
            <cx:spPr>
              <a:solidFill>
                <a:srgbClr val="FF6600"/>
              </a:solidFill>
            </cx:spPr>
          </cx:dataPt>
          <cx:dataPt idx="6">
            <cx:spPr>
              <a:solidFill>
                <a:srgbClr val="003366"/>
              </a:solidFill>
            </cx:spPr>
          </cx:dataPt>
          <cx:dataPt idx="7">
            <cx:spPr>
              <a:solidFill>
                <a:srgbClr val="FF3399"/>
              </a:solidFill>
            </cx:spPr>
          </cx:dataPt>
          <cx:dataLabels>
            <cx:txPr>
              <a:bodyPr spcFirstLastPara="1" vertOverflow="ellipsis" horzOverflow="overflow" wrap="square" lIns="0" tIns="0" rIns="0" bIns="0" anchor="ctr" anchorCtr="1"/>
              <a:lstStyle/>
              <a:p>
                <a:pPr algn="ctr" rtl="0">
                  <a:defRPr sz="900" b="1">
                    <a:solidFill>
                      <a:schemeClr val="bg1"/>
                    </a:solidFill>
                  </a:defRPr>
                </a:pPr>
                <a:endParaRPr lang="en-US" sz="900" b="1" i="0" u="none" strike="noStrike" baseline="0">
                  <a:solidFill>
                    <a:schemeClr val="bg1"/>
                  </a:solidFill>
                  <a:latin typeface="Calibri" panose="020F0502020204030204"/>
                </a:endParaRPr>
              </a:p>
            </cx:txPr>
            <cx:visibility seriesName="0" categoryName="1" value="1"/>
            <cx:separator>
</cx:separator>
          </cx:dataLabels>
          <cx:dataId val="0"/>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6" Type="http://schemas.openxmlformats.org/officeDocument/2006/relationships/chart" Target="../charts/chart8.xml"/><Relationship Id="rId5" Type="http://schemas.microsoft.com/office/2014/relationships/chartEx" Target="../charts/chartEx2.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291770</xdr:colOff>
      <xdr:row>1</xdr:row>
      <xdr:rowOff>7300</xdr:rowOff>
    </xdr:from>
    <xdr:to>
      <xdr:col>21</xdr:col>
      <xdr:colOff>569310</xdr:colOff>
      <xdr:row>19</xdr:row>
      <xdr:rowOff>69851</xdr:rowOff>
    </xdr:to>
    <xdr:graphicFrame macro="">
      <xdr:nvGraphicFramePr>
        <xdr:cNvPr id="3" name="Chart 2">
          <a:extLst>
            <a:ext uri="{FF2B5EF4-FFF2-40B4-BE49-F238E27FC236}">
              <a16:creationId xmlns:a16="http://schemas.microsoft.com/office/drawing/2014/main" id="{42257EB5-6DE3-126F-AABB-4C604F6FF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409575</xdr:colOff>
      <xdr:row>2</xdr:row>
      <xdr:rowOff>60325</xdr:rowOff>
    </xdr:from>
    <xdr:to>
      <xdr:col>11</xdr:col>
      <xdr:colOff>355600</xdr:colOff>
      <xdr:row>16</xdr:row>
      <xdr:rowOff>0</xdr:rowOff>
    </xdr:to>
    <xdr:graphicFrame macro="">
      <xdr:nvGraphicFramePr>
        <xdr:cNvPr id="2" name="Chart 1">
          <a:extLst>
            <a:ext uri="{FF2B5EF4-FFF2-40B4-BE49-F238E27FC236}">
              <a16:creationId xmlns:a16="http://schemas.microsoft.com/office/drawing/2014/main" id="{2C8F31E7-AA72-A6A4-A28E-45D5FC2FF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431800</xdr:colOff>
      <xdr:row>1</xdr:row>
      <xdr:rowOff>41274</xdr:rowOff>
    </xdr:from>
    <xdr:to>
      <xdr:col>14</xdr:col>
      <xdr:colOff>69850</xdr:colOff>
      <xdr:row>20</xdr:row>
      <xdr:rowOff>31750</xdr:rowOff>
    </xdr:to>
    <xdr:graphicFrame macro="">
      <xdr:nvGraphicFramePr>
        <xdr:cNvPr id="2" name="Chart 1">
          <a:extLst>
            <a:ext uri="{FF2B5EF4-FFF2-40B4-BE49-F238E27FC236}">
              <a16:creationId xmlns:a16="http://schemas.microsoft.com/office/drawing/2014/main" id="{8119E3BA-7AE2-149E-D6C3-2E808FE0F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177800</xdr:colOff>
      <xdr:row>3</xdr:row>
      <xdr:rowOff>19050</xdr:rowOff>
    </xdr:from>
    <xdr:to>
      <xdr:col>18</xdr:col>
      <xdr:colOff>177800</xdr:colOff>
      <xdr:row>18</xdr:row>
      <xdr:rowOff>152400</xdr:rowOff>
    </xdr:to>
    <mc:AlternateContent xmlns:mc="http://schemas.openxmlformats.org/markup-compatibility/2006" xmlns:a14="http://schemas.microsoft.com/office/drawing/2010/main">
      <mc:Choice Requires="a14">
        <xdr:graphicFrame macro="">
          <xdr:nvGraphicFramePr>
            <xdr:cNvPr id="4" name="SEASON">
              <a:extLst>
                <a:ext uri="{FF2B5EF4-FFF2-40B4-BE49-F238E27FC236}">
                  <a16:creationId xmlns:a16="http://schemas.microsoft.com/office/drawing/2014/main" id="{F4201EAE-EC92-2317-81D3-6E7B7991A3B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601450" y="571500"/>
              <a:ext cx="1828800" cy="2895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34925</xdr:colOff>
      <xdr:row>1</xdr:row>
      <xdr:rowOff>149225</xdr:rowOff>
    </xdr:from>
    <xdr:to>
      <xdr:col>13</xdr:col>
      <xdr:colOff>339725</xdr:colOff>
      <xdr:row>16</xdr:row>
      <xdr:rowOff>130175</xdr:rowOff>
    </xdr:to>
    <xdr:graphicFrame macro="">
      <xdr:nvGraphicFramePr>
        <xdr:cNvPr id="2" name="Chart 1">
          <a:extLst>
            <a:ext uri="{FF2B5EF4-FFF2-40B4-BE49-F238E27FC236}">
              <a16:creationId xmlns:a16="http://schemas.microsoft.com/office/drawing/2014/main" id="{D87E0C56-2668-D86A-6418-34D1CCDCF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311150</xdr:colOff>
      <xdr:row>1</xdr:row>
      <xdr:rowOff>25400</xdr:rowOff>
    </xdr:from>
    <xdr:to>
      <xdr:col>18</xdr:col>
      <xdr:colOff>311150</xdr:colOff>
      <xdr:row>16</xdr:row>
      <xdr:rowOff>158750</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E1533363-390A-44C6-95CE-E7C9974D7FC4}"/>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817350" y="209550"/>
              <a:ext cx="1828800" cy="2895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863600</xdr:colOff>
      <xdr:row>1</xdr:row>
      <xdr:rowOff>180974</xdr:rowOff>
    </xdr:from>
    <xdr:to>
      <xdr:col>15</xdr:col>
      <xdr:colOff>241300</xdr:colOff>
      <xdr:row>18</xdr:row>
      <xdr:rowOff>6349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CEC4674-6607-0EAC-FE6B-C065D15A56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86250" y="365124"/>
              <a:ext cx="7600950" cy="29559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12700</xdr:colOff>
      <xdr:row>1</xdr:row>
      <xdr:rowOff>177800</xdr:rowOff>
    </xdr:from>
    <xdr:to>
      <xdr:col>16</xdr:col>
      <xdr:colOff>12700</xdr:colOff>
      <xdr:row>15</xdr:row>
      <xdr:rowOff>34925</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443BA7BA-28C5-4BA6-2A4C-5AB8E21C938E}"/>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12522200" y="368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1283673</xdr:colOff>
      <xdr:row>9</xdr:row>
      <xdr:rowOff>178863</xdr:rowOff>
    </xdr:from>
    <xdr:to>
      <xdr:col>19</xdr:col>
      <xdr:colOff>874396</xdr:colOff>
      <xdr:row>14</xdr:row>
      <xdr:rowOff>18207</xdr:rowOff>
    </xdr:to>
    <xdr:grpSp>
      <xdr:nvGrpSpPr>
        <xdr:cNvPr id="11" name="Group 10">
          <a:extLst>
            <a:ext uri="{FF2B5EF4-FFF2-40B4-BE49-F238E27FC236}">
              <a16:creationId xmlns:a16="http://schemas.microsoft.com/office/drawing/2014/main" id="{7D68E3D8-6EE3-6FCC-5FBD-2A638EACCC49}"/>
            </a:ext>
          </a:extLst>
        </xdr:cNvPr>
        <xdr:cNvGrpSpPr/>
      </xdr:nvGrpSpPr>
      <xdr:grpSpPr>
        <a:xfrm>
          <a:off x="16297409" y="1886794"/>
          <a:ext cx="1495723" cy="788195"/>
          <a:chOff x="16297409" y="1886794"/>
          <a:chExt cx="1495723" cy="649517"/>
        </a:xfrm>
      </xdr:grpSpPr>
      <xdr:sp macro="" textlink="">
        <xdr:nvSpPr>
          <xdr:cNvPr id="5" name="Arrow: Chevron 4">
            <a:extLst>
              <a:ext uri="{FF2B5EF4-FFF2-40B4-BE49-F238E27FC236}">
                <a16:creationId xmlns:a16="http://schemas.microsoft.com/office/drawing/2014/main" id="{9E7716E5-C48F-0AB4-2FF2-AF3F5D347B72}"/>
              </a:ext>
            </a:extLst>
          </xdr:cNvPr>
          <xdr:cNvSpPr/>
        </xdr:nvSpPr>
        <xdr:spPr>
          <a:xfrm>
            <a:off x="16297409" y="1886794"/>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422596D2-957A-7AE9-F6BF-33AEC6227FB5}"/>
              </a:ext>
            </a:extLst>
          </xdr:cNvPr>
          <xdr:cNvSpPr/>
        </xdr:nvSpPr>
        <xdr:spPr>
          <a:xfrm>
            <a:off x="16656383" y="2155375"/>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7</xdr:row>
      <xdr:rowOff>23090</xdr:rowOff>
    </xdr:from>
    <xdr:to>
      <xdr:col>23</xdr:col>
      <xdr:colOff>173182</xdr:colOff>
      <xdr:row>38</xdr:row>
      <xdr:rowOff>57728</xdr:rowOff>
    </xdr:to>
    <xdr:pic>
      <xdr:nvPicPr>
        <xdr:cNvPr id="27" name="Picture 26">
          <a:extLst>
            <a:ext uri="{FF2B5EF4-FFF2-40B4-BE49-F238E27FC236}">
              <a16:creationId xmlns:a16="http://schemas.microsoft.com/office/drawing/2014/main" id="{E44753B9-70AF-0524-C37E-A92923A87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16181"/>
          <a:ext cx="14247091" cy="5761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12700</xdr:colOff>
      <xdr:row>0</xdr:row>
      <xdr:rowOff>6350</xdr:rowOff>
    </xdr:from>
    <xdr:to>
      <xdr:col>6</xdr:col>
      <xdr:colOff>0</xdr:colOff>
      <xdr:row>4</xdr:row>
      <xdr:rowOff>57150</xdr:rowOff>
    </xdr:to>
    <xdr:sp macro="" textlink="">
      <xdr:nvSpPr>
        <xdr:cNvPr id="2" name="Rectangle: Rounded Corners 1">
          <a:extLst>
            <a:ext uri="{FF2B5EF4-FFF2-40B4-BE49-F238E27FC236}">
              <a16:creationId xmlns:a16="http://schemas.microsoft.com/office/drawing/2014/main" id="{AA03B2DE-FAA3-711A-F099-22A92C8BE7EF}"/>
            </a:ext>
          </a:extLst>
        </xdr:cNvPr>
        <xdr:cNvSpPr/>
      </xdr:nvSpPr>
      <xdr:spPr>
        <a:xfrm>
          <a:off x="12700" y="6350"/>
          <a:ext cx="3644900" cy="787400"/>
        </a:xfrm>
        <a:prstGeom prst="round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solidFill>
                <a:schemeClr val="bg1"/>
              </a:solidFill>
              <a:latin typeface="High Tower Text" panose="02040502050506030303" pitchFamily="18" charset="0"/>
            </a:rPr>
            <a:t>INDIAN PREMIER LEAGUE ANALYSIS</a:t>
          </a:r>
        </a:p>
      </xdr:txBody>
    </xdr:sp>
    <xdr:clientData/>
  </xdr:twoCellAnchor>
  <xdr:twoCellAnchor>
    <xdr:from>
      <xdr:col>6</xdr:col>
      <xdr:colOff>140694</xdr:colOff>
      <xdr:row>0</xdr:row>
      <xdr:rowOff>23140</xdr:rowOff>
    </xdr:from>
    <xdr:to>
      <xdr:col>10</xdr:col>
      <xdr:colOff>101788</xdr:colOff>
      <xdr:row>3</xdr:row>
      <xdr:rowOff>180579</xdr:rowOff>
    </xdr:to>
    <xdr:grpSp>
      <xdr:nvGrpSpPr>
        <xdr:cNvPr id="3" name="Group 2">
          <a:extLst>
            <a:ext uri="{FF2B5EF4-FFF2-40B4-BE49-F238E27FC236}">
              <a16:creationId xmlns:a16="http://schemas.microsoft.com/office/drawing/2014/main" id="{8077753A-7D0B-43ED-A424-03652EC24016}"/>
            </a:ext>
          </a:extLst>
        </xdr:cNvPr>
        <xdr:cNvGrpSpPr/>
      </xdr:nvGrpSpPr>
      <xdr:grpSpPr>
        <a:xfrm>
          <a:off x="3811304" y="23140"/>
          <a:ext cx="2408167" cy="715000"/>
          <a:chOff x="16278290" y="1895334"/>
          <a:chExt cx="1505283" cy="788196"/>
        </a:xfrm>
      </xdr:grpSpPr>
      <xdr:sp macro="" textlink="KPI!$S$3">
        <xdr:nvSpPr>
          <xdr:cNvPr id="4" name="Arrow: Chevron 3">
            <a:extLst>
              <a:ext uri="{FF2B5EF4-FFF2-40B4-BE49-F238E27FC236}">
                <a16:creationId xmlns:a16="http://schemas.microsoft.com/office/drawing/2014/main" id="{38D28E5E-A953-20E4-533B-D4B3D161F287}"/>
              </a:ext>
            </a:extLst>
          </xdr:cNvPr>
          <xdr:cNvSpPr/>
        </xdr:nvSpPr>
        <xdr:spPr>
          <a:xfrm>
            <a:off x="16278290" y="1895334"/>
            <a:ext cx="1346150" cy="519614"/>
          </a:xfrm>
          <a:prstGeom prst="chevron">
            <a:avLst>
              <a:gd name="adj" fmla="val 40000"/>
            </a:avLst>
          </a:prstGeom>
          <a:solidFill>
            <a:srgbClr val="00206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82BAA6B6-E64E-4C6A-93A0-A054B9483043}" type="TxLink">
              <a:rPr lang="en-US" sz="1400" b="1" i="0" u="none" strike="noStrike">
                <a:solidFill>
                  <a:schemeClr val="bg1"/>
                </a:solidFill>
                <a:latin typeface="Lucida Calligraphy" panose="03010101010101010101" pitchFamily="66" charset="0"/>
                <a:cs typeface="Calibri"/>
              </a:rPr>
              <a:pPr algn="ctr"/>
              <a:t>Season</a:t>
            </a:fld>
            <a:endParaRPr lang="en-US" sz="1600">
              <a:solidFill>
                <a:schemeClr val="bg1"/>
              </a:solidFill>
              <a:latin typeface="Lucida Calligraphy" panose="03010101010101010101" pitchFamily="66" charset="0"/>
            </a:endParaRPr>
          </a:p>
        </xdr:txBody>
      </xdr:sp>
      <xdr:sp macro="" textlink="KPI!$S$4">
        <xdr:nvSpPr>
          <xdr:cNvPr id="5" name="Freeform: Shape 4">
            <a:extLst>
              <a:ext uri="{FF2B5EF4-FFF2-40B4-BE49-F238E27FC236}">
                <a16:creationId xmlns:a16="http://schemas.microsoft.com/office/drawing/2014/main" id="{FF21085C-64F6-DC37-74BB-51CD3F3E1BF0}"/>
              </a:ext>
            </a:extLst>
          </xdr:cNvPr>
          <xdr:cNvSpPr/>
        </xdr:nvSpPr>
        <xdr:spPr>
          <a:xfrm>
            <a:off x="16646824" y="2163916"/>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5F5F5">
              <a:alpha val="89804"/>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595CFE0-8207-4268-8F91-8565D3CDB327}" type="TxLink">
              <a:rPr lang="en-US" sz="1600" b="1" i="0" u="none" strike="noStrike" kern="1200">
                <a:solidFill>
                  <a:srgbClr val="000000"/>
                </a:solidFill>
                <a:latin typeface="Century" panose="02040604050505020304" pitchFamily="18" charset="0"/>
                <a:cs typeface="Calibri"/>
              </a:rPr>
              <a:t>IPL-2025</a:t>
            </a:fld>
            <a:endParaRPr lang="en-IN" sz="1700" b="1" kern="1200">
              <a:latin typeface="Century" panose="02040604050505020304" pitchFamily="18" charset="0"/>
            </a:endParaRPr>
          </a:p>
        </xdr:txBody>
      </xdr:sp>
    </xdr:grpSp>
    <xdr:clientData/>
  </xdr:twoCellAnchor>
  <xdr:twoCellAnchor>
    <xdr:from>
      <xdr:col>10</xdr:col>
      <xdr:colOff>234182</xdr:colOff>
      <xdr:row>0</xdr:row>
      <xdr:rowOff>23139</xdr:rowOff>
    </xdr:from>
    <xdr:to>
      <xdr:col>14</xdr:col>
      <xdr:colOff>566144</xdr:colOff>
      <xdr:row>3</xdr:row>
      <xdr:rowOff>54114</xdr:rowOff>
    </xdr:to>
    <xdr:grpSp>
      <xdr:nvGrpSpPr>
        <xdr:cNvPr id="6" name="Group 5">
          <a:extLst>
            <a:ext uri="{FF2B5EF4-FFF2-40B4-BE49-F238E27FC236}">
              <a16:creationId xmlns:a16="http://schemas.microsoft.com/office/drawing/2014/main" id="{D48D3ABC-1A19-49EE-A240-421E43B65181}"/>
            </a:ext>
          </a:extLst>
        </xdr:cNvPr>
        <xdr:cNvGrpSpPr/>
      </xdr:nvGrpSpPr>
      <xdr:grpSpPr>
        <a:xfrm>
          <a:off x="6351865" y="23139"/>
          <a:ext cx="2779035" cy="588536"/>
          <a:chOff x="16297409" y="1886794"/>
          <a:chExt cx="1495723" cy="649517"/>
        </a:xfrm>
      </xdr:grpSpPr>
      <xdr:sp macro="" textlink="KPI!$T$3">
        <xdr:nvSpPr>
          <xdr:cNvPr id="7" name="Arrow: Chevron 6">
            <a:extLst>
              <a:ext uri="{FF2B5EF4-FFF2-40B4-BE49-F238E27FC236}">
                <a16:creationId xmlns:a16="http://schemas.microsoft.com/office/drawing/2014/main" id="{8DA5C1F6-15C2-2979-B235-514F394E07D7}"/>
              </a:ext>
            </a:extLst>
          </xdr:cNvPr>
          <xdr:cNvSpPr/>
        </xdr:nvSpPr>
        <xdr:spPr>
          <a:xfrm>
            <a:off x="16297409" y="1886794"/>
            <a:ext cx="1346150" cy="519614"/>
          </a:xfrm>
          <a:prstGeom prst="chevron">
            <a:avLst>
              <a:gd name="adj" fmla="val 40000"/>
            </a:avLst>
          </a:prstGeom>
          <a:solidFill>
            <a:srgbClr val="00206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94514A3-FDB3-44F9-9B82-71E761BEB620}" type="TxLink">
              <a:rPr lang="en-US" sz="1400" b="1" i="0" u="none" strike="noStrike">
                <a:solidFill>
                  <a:schemeClr val="bg1"/>
                </a:solidFill>
                <a:latin typeface="Lucida Calligraphy" panose="03010101010101010101" pitchFamily="66" charset="0"/>
                <a:cs typeface="Calibri"/>
              </a:rPr>
              <a:t>Winner</a:t>
            </a:fld>
            <a:endParaRPr lang="en-IN">
              <a:solidFill>
                <a:schemeClr val="bg1"/>
              </a:solidFill>
              <a:latin typeface="Lucida Calligraphy" panose="03010101010101010101" pitchFamily="66" charset="0"/>
            </a:endParaRPr>
          </a:p>
        </xdr:txBody>
      </xdr:sp>
      <xdr:sp macro="" textlink="KPI!$T$4">
        <xdr:nvSpPr>
          <xdr:cNvPr id="8" name="Freeform: Shape 7">
            <a:extLst>
              <a:ext uri="{FF2B5EF4-FFF2-40B4-BE49-F238E27FC236}">
                <a16:creationId xmlns:a16="http://schemas.microsoft.com/office/drawing/2014/main" id="{F49D0453-0B4E-8ABD-44FC-C784B0A81FDC}"/>
              </a:ext>
            </a:extLst>
          </xdr:cNvPr>
          <xdr:cNvSpPr/>
        </xdr:nvSpPr>
        <xdr:spPr>
          <a:xfrm>
            <a:off x="16656383" y="2155375"/>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5F5F5">
              <a:alpha val="89804"/>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DF33F3B-14A5-476F-8C92-97ED02DA11AF}" type="TxLink">
              <a:rPr lang="en-US" sz="1600" b="1" i="0" u="none" strike="noStrike" kern="1200">
                <a:solidFill>
                  <a:srgbClr val="000000"/>
                </a:solidFill>
                <a:latin typeface="Century" panose="02040604050505020304" pitchFamily="18" charset="0"/>
                <a:cs typeface="Calibri"/>
              </a:rPr>
              <a:pPr marL="0" lvl="0" indent="0" algn="ctr" defTabSz="755650">
                <a:lnSpc>
                  <a:spcPct val="90000"/>
                </a:lnSpc>
                <a:spcBef>
                  <a:spcPct val="0"/>
                </a:spcBef>
                <a:spcAft>
                  <a:spcPct val="35000"/>
                </a:spcAft>
                <a:buNone/>
              </a:pPr>
              <a:t>Royal Challengers Bengaluru</a:t>
            </a:fld>
            <a:endParaRPr lang="en-IN" sz="1700" b="1" kern="1200">
              <a:latin typeface="Century" panose="02040604050505020304" pitchFamily="18" charset="0"/>
            </a:endParaRPr>
          </a:p>
        </xdr:txBody>
      </xdr:sp>
    </xdr:grpSp>
    <xdr:clientData/>
  </xdr:twoCellAnchor>
  <xdr:twoCellAnchor>
    <xdr:from>
      <xdr:col>19</xdr:col>
      <xdr:colOff>315024</xdr:colOff>
      <xdr:row>0</xdr:row>
      <xdr:rowOff>20755</xdr:rowOff>
    </xdr:from>
    <xdr:to>
      <xdr:col>23</xdr:col>
      <xdr:colOff>170367</xdr:colOff>
      <xdr:row>3</xdr:row>
      <xdr:rowOff>51730</xdr:rowOff>
    </xdr:to>
    <xdr:grpSp>
      <xdr:nvGrpSpPr>
        <xdr:cNvPr id="9" name="Group 8">
          <a:extLst>
            <a:ext uri="{FF2B5EF4-FFF2-40B4-BE49-F238E27FC236}">
              <a16:creationId xmlns:a16="http://schemas.microsoft.com/office/drawing/2014/main" id="{BA24C905-82DF-4449-AE65-9EF5025C0F53}"/>
            </a:ext>
          </a:extLst>
        </xdr:cNvPr>
        <xdr:cNvGrpSpPr/>
      </xdr:nvGrpSpPr>
      <xdr:grpSpPr>
        <a:xfrm>
          <a:off x="11938622" y="20755"/>
          <a:ext cx="2302416" cy="588536"/>
          <a:chOff x="16297409" y="1886794"/>
          <a:chExt cx="1495723" cy="649517"/>
        </a:xfrm>
      </xdr:grpSpPr>
      <xdr:sp macro="" textlink="KPI!$X$3">
        <xdr:nvSpPr>
          <xdr:cNvPr id="10" name="Arrow: Chevron 9">
            <a:extLst>
              <a:ext uri="{FF2B5EF4-FFF2-40B4-BE49-F238E27FC236}">
                <a16:creationId xmlns:a16="http://schemas.microsoft.com/office/drawing/2014/main" id="{42B46F6B-1EC8-2E6C-EF1F-756A316A5F4F}"/>
              </a:ext>
            </a:extLst>
          </xdr:cNvPr>
          <xdr:cNvSpPr/>
        </xdr:nvSpPr>
        <xdr:spPr>
          <a:xfrm>
            <a:off x="16297409" y="1886794"/>
            <a:ext cx="1346150" cy="519614"/>
          </a:xfrm>
          <a:prstGeom prst="chevron">
            <a:avLst>
              <a:gd name="adj" fmla="val 40000"/>
            </a:avLst>
          </a:prstGeom>
          <a:solidFill>
            <a:srgbClr val="00206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D90F68B-1982-46AF-865D-04EF6DC713B9}" type="TxLink">
              <a:rPr lang="en-US" sz="1400" b="1" i="0" u="none" strike="noStrike">
                <a:solidFill>
                  <a:schemeClr val="bg1"/>
                </a:solidFill>
                <a:latin typeface="Lucida Calligraphy" panose="03010101010101010101" pitchFamily="66" charset="0"/>
                <a:cs typeface="Calibri"/>
              </a:rPr>
              <a:pPr algn="ctr"/>
              <a:t>MVP</a:t>
            </a:fld>
            <a:endParaRPr lang="en-IN">
              <a:solidFill>
                <a:schemeClr val="bg1"/>
              </a:solidFill>
              <a:latin typeface="Lucida Calligraphy" panose="03010101010101010101" pitchFamily="66" charset="0"/>
            </a:endParaRPr>
          </a:p>
        </xdr:txBody>
      </xdr:sp>
      <xdr:sp macro="" textlink="KPI!$X$4">
        <xdr:nvSpPr>
          <xdr:cNvPr id="11" name="Freeform: Shape 10">
            <a:extLst>
              <a:ext uri="{FF2B5EF4-FFF2-40B4-BE49-F238E27FC236}">
                <a16:creationId xmlns:a16="http://schemas.microsoft.com/office/drawing/2014/main" id="{06E20F3F-7856-2337-3257-457F4A247E05}"/>
              </a:ext>
            </a:extLst>
          </xdr:cNvPr>
          <xdr:cNvSpPr/>
        </xdr:nvSpPr>
        <xdr:spPr>
          <a:xfrm>
            <a:off x="16656383" y="2155375"/>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5F5F5">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C8041D0-1818-4506-8C1D-3540EDB7BFD6}" type="TxLink">
              <a:rPr lang="en-US" sz="1600" b="1" i="0" u="none" strike="noStrike" kern="1200">
                <a:solidFill>
                  <a:sysClr val="windowText" lastClr="000000"/>
                </a:solidFill>
                <a:latin typeface="Century" panose="02040604050505020304" pitchFamily="18" charset="0"/>
                <a:cs typeface="Calibri"/>
              </a:rPr>
              <a:t>Surya Kumar Yadav</a:t>
            </a:fld>
            <a:endParaRPr lang="en-IN" sz="1700" b="1" kern="1200">
              <a:solidFill>
                <a:sysClr val="windowText" lastClr="000000"/>
              </a:solidFill>
              <a:latin typeface="Century" panose="02040604050505020304" pitchFamily="18" charset="0"/>
            </a:endParaRPr>
          </a:p>
        </xdr:txBody>
      </xdr:sp>
    </xdr:grpSp>
    <xdr:clientData/>
  </xdr:twoCellAnchor>
  <xdr:twoCellAnchor>
    <xdr:from>
      <xdr:col>15</xdr:col>
      <xdr:colOff>15487</xdr:colOff>
      <xdr:row>0</xdr:row>
      <xdr:rowOff>26021</xdr:rowOff>
    </xdr:from>
    <xdr:to>
      <xdr:col>19</xdr:col>
      <xdr:colOff>283071</xdr:colOff>
      <xdr:row>4</xdr:row>
      <xdr:rowOff>4545</xdr:rowOff>
    </xdr:to>
    <xdr:grpSp>
      <xdr:nvGrpSpPr>
        <xdr:cNvPr id="12" name="Group 11">
          <a:extLst>
            <a:ext uri="{FF2B5EF4-FFF2-40B4-BE49-F238E27FC236}">
              <a16:creationId xmlns:a16="http://schemas.microsoft.com/office/drawing/2014/main" id="{AE86A046-D763-42D7-9841-21A30FB44D7A}"/>
            </a:ext>
          </a:extLst>
        </xdr:cNvPr>
        <xdr:cNvGrpSpPr/>
      </xdr:nvGrpSpPr>
      <xdr:grpSpPr>
        <a:xfrm>
          <a:off x="9192011" y="26021"/>
          <a:ext cx="2714658" cy="721939"/>
          <a:chOff x="16297409" y="1886794"/>
          <a:chExt cx="1495723" cy="796742"/>
        </a:xfrm>
      </xdr:grpSpPr>
      <xdr:sp macro="" textlink="KPI!$U$3">
        <xdr:nvSpPr>
          <xdr:cNvPr id="13" name="Arrow: Chevron 12">
            <a:extLst>
              <a:ext uri="{FF2B5EF4-FFF2-40B4-BE49-F238E27FC236}">
                <a16:creationId xmlns:a16="http://schemas.microsoft.com/office/drawing/2014/main" id="{23A6042C-DE26-ADAE-DAE5-98C2BC65B04C}"/>
              </a:ext>
            </a:extLst>
          </xdr:cNvPr>
          <xdr:cNvSpPr/>
        </xdr:nvSpPr>
        <xdr:spPr>
          <a:xfrm>
            <a:off x="16297409" y="1886794"/>
            <a:ext cx="1346150" cy="519614"/>
          </a:xfrm>
          <a:prstGeom prst="chevron">
            <a:avLst>
              <a:gd name="adj" fmla="val 40000"/>
            </a:avLst>
          </a:prstGeom>
          <a:solidFill>
            <a:srgbClr val="002060"/>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02586F61-23B0-4320-883D-C47A26572136}" type="TxLink">
              <a:rPr lang="en-US" sz="1400" b="1" i="0" u="none" strike="noStrike">
                <a:solidFill>
                  <a:schemeClr val="bg1"/>
                </a:solidFill>
                <a:latin typeface="Lucida Calligraphy" panose="03010101010101010101" pitchFamily="66" charset="0"/>
                <a:cs typeface="Calibri"/>
              </a:rPr>
              <a:pPr algn="ctr"/>
              <a:t>Runner‑up</a:t>
            </a:fld>
            <a:endParaRPr lang="en-IN">
              <a:solidFill>
                <a:schemeClr val="bg1"/>
              </a:solidFill>
              <a:latin typeface="Lucida Calligraphy" panose="03010101010101010101" pitchFamily="66" charset="0"/>
            </a:endParaRPr>
          </a:p>
        </xdr:txBody>
      </xdr:sp>
      <xdr:sp macro="" textlink="KPI!$U$4">
        <xdr:nvSpPr>
          <xdr:cNvPr id="14" name="Freeform: Shape 13">
            <a:extLst>
              <a:ext uri="{FF2B5EF4-FFF2-40B4-BE49-F238E27FC236}">
                <a16:creationId xmlns:a16="http://schemas.microsoft.com/office/drawing/2014/main" id="{6A4A5570-1404-E787-DA3D-6EA01C3F244A}"/>
              </a:ext>
            </a:extLst>
          </xdr:cNvPr>
          <xdr:cNvSpPr/>
        </xdr:nvSpPr>
        <xdr:spPr>
          <a:xfrm>
            <a:off x="16656383" y="216392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F5F5F5">
              <a:alpha val="89804"/>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DC5A42B-B306-4A03-9F06-F5AB004603C1}" type="TxLink">
              <a:rPr lang="en-US" sz="1600" b="1" i="0" u="none" strike="noStrike" kern="1200">
                <a:solidFill>
                  <a:sysClr val="windowText" lastClr="000000"/>
                </a:solidFill>
                <a:latin typeface="Century" panose="02040604050505020304" pitchFamily="18" charset="0"/>
                <a:cs typeface="Calibri"/>
              </a:rPr>
              <a:t>Punjab Kings</a:t>
            </a:fld>
            <a:endParaRPr lang="en-IN" sz="1700" b="1" kern="1200">
              <a:solidFill>
                <a:sysClr val="windowText" lastClr="000000"/>
              </a:solidFill>
              <a:latin typeface="Century" panose="02040604050505020304" pitchFamily="18" charset="0"/>
            </a:endParaRPr>
          </a:p>
        </xdr:txBody>
      </xdr:sp>
    </xdr:grpSp>
    <xdr:clientData/>
  </xdr:twoCellAnchor>
  <xdr:twoCellAnchor editAs="oneCell">
    <xdr:from>
      <xdr:col>0</xdr:col>
      <xdr:colOff>30976</xdr:colOff>
      <xdr:row>4</xdr:row>
      <xdr:rowOff>100672</xdr:rowOff>
    </xdr:from>
    <xdr:to>
      <xdr:col>23</xdr:col>
      <xdr:colOff>162622</xdr:colOff>
      <xdr:row>6</xdr:row>
      <xdr:rowOff>154879</xdr:rowOff>
    </xdr:to>
    <mc:AlternateContent xmlns:mc="http://schemas.openxmlformats.org/markup-compatibility/2006">
      <mc:Choice xmlns:a14="http://schemas.microsoft.com/office/drawing/2010/main" Requires="a14">
        <xdr:graphicFrame macro="">
          <xdr:nvGraphicFramePr>
            <xdr:cNvPr id="15" name="SEASON 3">
              <a:extLst>
                <a:ext uri="{FF2B5EF4-FFF2-40B4-BE49-F238E27FC236}">
                  <a16:creationId xmlns:a16="http://schemas.microsoft.com/office/drawing/2014/main" id="{8EE6A1F0-6886-4614-9687-6AE05C965BCD}"/>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30976" y="844087"/>
              <a:ext cx="14202317" cy="425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23230</xdr:colOff>
      <xdr:row>7</xdr:row>
      <xdr:rowOff>15488</xdr:rowOff>
    </xdr:from>
    <xdr:to>
      <xdr:col>11</xdr:col>
      <xdr:colOff>45357</xdr:colOff>
      <xdr:row>24</xdr:row>
      <xdr:rowOff>131645</xdr:rowOff>
    </xdr:to>
    <xdr:graphicFrame macro="">
      <xdr:nvGraphicFramePr>
        <xdr:cNvPr id="16" name="Chart 15">
          <a:extLst>
            <a:ext uri="{FF2B5EF4-FFF2-40B4-BE49-F238E27FC236}">
              <a16:creationId xmlns:a16="http://schemas.microsoft.com/office/drawing/2014/main" id="{9FE7D92F-D4BC-4458-AD65-6AB0BC4BC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45356</xdr:colOff>
      <xdr:row>7</xdr:row>
      <xdr:rowOff>15488</xdr:rowOff>
    </xdr:from>
    <xdr:to>
      <xdr:col>16</xdr:col>
      <xdr:colOff>526143</xdr:colOff>
      <xdr:row>24</xdr:row>
      <xdr:rowOff>131646</xdr:rowOff>
    </xdr:to>
    <xdr:graphicFrame macro="">
      <xdr:nvGraphicFramePr>
        <xdr:cNvPr id="17" name="Chart 16">
          <a:extLst>
            <a:ext uri="{FF2B5EF4-FFF2-40B4-BE49-F238E27FC236}">
              <a16:creationId xmlns:a16="http://schemas.microsoft.com/office/drawing/2014/main" id="{FE7BE0D8-9C09-43D5-8747-ABFD33056E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526585</xdr:colOff>
      <xdr:row>7</xdr:row>
      <xdr:rowOff>15488</xdr:rowOff>
    </xdr:from>
    <xdr:to>
      <xdr:col>23</xdr:col>
      <xdr:colOff>172358</xdr:colOff>
      <xdr:row>38</xdr:row>
      <xdr:rowOff>23233</xdr:rowOff>
    </xdr:to>
    <xdr:graphicFrame macro="">
      <xdr:nvGraphicFramePr>
        <xdr:cNvPr id="18" name="Chart 17">
          <a:extLst>
            <a:ext uri="{FF2B5EF4-FFF2-40B4-BE49-F238E27FC236}">
              <a16:creationId xmlns:a16="http://schemas.microsoft.com/office/drawing/2014/main" id="{772E33E6-5226-461F-BBE0-594D24800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23230</xdr:colOff>
      <xdr:row>24</xdr:row>
      <xdr:rowOff>123904</xdr:rowOff>
    </xdr:from>
    <xdr:to>
      <xdr:col>8</xdr:col>
      <xdr:colOff>54428</xdr:colOff>
      <xdr:row>38</xdr:row>
      <xdr:rowOff>54207</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8ABACF0C-49B9-4E78-AD10-036B0BF1FF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3230" y="4478190"/>
              <a:ext cx="4893484" cy="247030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61204</xdr:colOff>
      <xdr:row>24</xdr:row>
      <xdr:rowOff>123902</xdr:rowOff>
    </xdr:from>
    <xdr:to>
      <xdr:col>16</xdr:col>
      <xdr:colOff>526143</xdr:colOff>
      <xdr:row>38</xdr:row>
      <xdr:rowOff>38720</xdr:rowOff>
    </xdr:to>
    <xdr:graphicFrame macro="">
      <xdr:nvGraphicFramePr>
        <xdr:cNvPr id="20" name="Chart 19">
          <a:extLst>
            <a:ext uri="{FF2B5EF4-FFF2-40B4-BE49-F238E27FC236}">
              <a16:creationId xmlns:a16="http://schemas.microsoft.com/office/drawing/2014/main" id="{7CA32330-D0F4-4FE7-8BAC-DF34901C3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7.704386805555" backgroundQuery="1" createdVersion="8" refreshedVersion="8" minRefreshableVersion="3" recordCount="0" supportSubquery="1" supportAdvancedDrill="1" xr:uid="{FD2C4FE9-3260-4A43-843E-614BB685EDDE}">
  <cacheSource type="external" connectionId="3"/>
  <cacheFields count="4">
    <cacheField name="[matches].[WINNER].[WINNER]" caption="WINNER" numFmtId="0" hierarchy="12" level="1">
      <sharedItems count="18">
        <s v="Chennai Super Kings"/>
        <s v="Deccan Chargers"/>
        <s v="Delhi Capitals"/>
        <s v="Delhi Daredevils"/>
        <s v="Gujarat Lions"/>
        <s v="Gujarat Titans"/>
        <s v="Kings XI Punjab"/>
        <s v="Kochi Tuskers Kerala"/>
        <s v="Kolkata Knight Riders"/>
        <s v="Lucknow Super Giants"/>
        <s v="Mumbai Indians"/>
        <s v="NA"/>
        <s v="Pune Warriors"/>
        <s v="Punjab Kings"/>
        <s v="Rajasthan Royals"/>
        <s v="Rising Pune Supergiants"/>
        <s v="Royal Challengers Bengaluru"/>
        <s v="Sunrisers Hyderabad"/>
      </sharedItems>
    </cacheField>
    <cacheField name="[matches].[TOSS_DECISION].[TOSS_DECISION]" caption="TOSS_DECISION" numFmtId="0" hierarchy="11" level="1">
      <sharedItems count="2">
        <s v="bat"/>
        <s v="field"/>
      </sharedItems>
    </cacheField>
    <cacheField name="[Measures].[Count of TOSS_WINNER]" caption="Count of TOSS_WINNER" numFmtId="0" hierarchy="29" level="32767"/>
    <cacheField name="[matches].[SEASON].[SEASON]" caption="SEASON" numFmtId="0" hierarchy="3" level="1">
      <sharedItems containsSemiMixedTypes="0" containsNonDate="0" containsString="0"/>
    </cacheField>
  </cacheFields>
  <cacheHierarchies count="33">
    <cacheHierarchy uniqueName="[matches].[ID]" caption="ID" attribute="1" defaultMemberUniqueName="[matches].[ID].[All]" allUniqueName="[matches].[ID].[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YEAR]" caption="YEAR" attribute="1" defaultMemberUniqueName="[matches].[YEAR].[All]" allUniqueName="[matches].[YEAR].[All]" dimensionUniqueName="[matches]" displayFolder="" count="0" memberValueDatatype="130" unbalanced="0"/>
    <cacheHierarchy uniqueName="[matches].[SEASON]" caption="SEASON" attribute="1" defaultMemberUniqueName="[matches].[SEASON].[All]" allUniqueName="[matches].[SEASON].[All]" dimensionUniqueName="[matches]" displayFolder="" count="2" memberValueDatatype="130" unbalanced="0">
      <fieldsUsage count="2">
        <fieldUsage x="-1"/>
        <fieldUsage x="3"/>
      </fieldsUsage>
    </cacheHierarchy>
    <cacheHierarchy uniqueName="[matches].[DATE]" caption="DATE" attribute="1" defaultMemberUniqueName="[matches].[DATE].[All]" allUniqueName="[matches].[DATE].[All]" dimensionUniqueName="[matches]" displayFolder="" count="0" memberValueDatatype="130"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THE_MATCH]" caption="PLAYER_OF_THE_MATCH" attribute="1" defaultMemberUniqueName="[matches].[PLAYER_OF_THE_MATCH].[All]" allUniqueName="[matches].[PLAYER_OF_THE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fieldsUsage count="2">
        <fieldUsage x="-1"/>
        <fieldUsage x="1"/>
      </fieldsUsage>
    </cacheHierarchy>
    <cacheHierarchy uniqueName="[matches].[WINNER]" caption="WINNER" attribute="1" defaultMemberUniqueName="[matches].[WINNER].[All]" allUniqueName="[matches].[WINNER].[All]" dimensionUniqueName="[matches]" displayFolder="" count="2" memberValueDatatype="130" unbalanced="0">
      <fieldsUsage count="2">
        <fieldUsage x="-1"/>
        <fieldUsage x="0"/>
      </fieldsUsage>
    </cacheHierarchy>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 caption="TARGET" attribute="1" defaultMemberUniqueName="[matches].[TARGET].[All]" allUniqueName="[matches].[TARGET].[All]" dimensionUniqueName="[matches]" displayFolder="" count="0" memberValueDatatype="130" unbalanced="0"/>
    <cacheHierarchy uniqueName="[matches].[TARGET_OVERS]" caption="TARGET_OVERS" attribute="1" defaultMemberUniqueName="[matches].[TARGET_OVERS].[All]" allUniqueName="[matches].[TARGET_OVERS].[All]" dimensionUniqueName="[matches]" displayFolder="" count="0" memberValueDatatype="130"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Winners_data].[SEASON]" caption="SEASON" attribute="1" defaultMemberUniqueName="[Winners_data].[SEASON].[All]" allUniqueName="[Winners_data].[SEASON].[All]" dimensionUniqueName="[Winners_data]" displayFolder="" count="0" memberValueDatatype="130" unbalanced="0"/>
    <cacheHierarchy uniqueName="[Winners_data].[WINNER]" caption="WINNER" attribute="1" defaultMemberUniqueName="[Winners_data].[WINNER].[All]" allUniqueName="[Winners_data].[WINNER].[All]" dimensionUniqueName="[Winners_data]" displayFolder="" count="0" memberValueDatatype="130" unbalanced="0"/>
    <cacheHierarchy uniqueName="[Winners_data].[RUNNER_UP]" caption="RUNNER_UP" attribute="1" defaultMemberUniqueName="[Winners_data].[RUNNER_UP].[All]" allUniqueName="[Winners_data].[RUNNER_UP].[All]" dimensionUniqueName="[Winners_data]" displayFolder="" count="0" memberValueDatatype="130" unbalanced="0"/>
    <cacheHierarchy uniqueName="[Winners_data].[ORANGE_CAP]" caption="ORANGE_CAP" attribute="1" defaultMemberUniqueName="[Winners_data].[ORANGE_CAP].[All]" allUniqueName="[Winners_data].[ORANGE_CAP].[All]" dimensionUniqueName="[Winners_data]" displayFolder="" count="0" memberValueDatatype="130" unbalanced="0"/>
    <cacheHierarchy uniqueName="[Winners_data].[PURPLE_CAP]" caption="PURPLE_CAP" attribute="1" defaultMemberUniqueName="[Winners_data].[PURPLE_CAP].[All]" allUniqueName="[Winners_data].[PURPLE_CAP].[All]" dimensionUniqueName="[Winners_data]" displayFolder="" count="0" memberValueDatatype="130" unbalanced="0"/>
    <cacheHierarchy uniqueName="[Winners_data].[MVP]" caption="MVP" attribute="1" defaultMemberUniqueName="[Winners_data].[MVP].[All]" allUniqueName="[Winners_data].[MVP].[All]" dimensionUniqueName="[Winners_data]" displayFolder="" count="0" memberValueDatatype="130" unbalanced="0"/>
    <cacheHierarchy uniqueName="[Measures].[__XL_Count matches]" caption="__XL_Count matches" measure="1" displayFolder="" measureGroup="matches" count="0" hidden="1"/>
    <cacheHierarchy uniqueName="[Measures].[__XL_Count Winners_data]" caption="__XL_Count Winners_data" measure="1" displayFolder="" measureGroup="Winners_data"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matche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12"/>
        </ext>
      </extLst>
    </cacheHierarchy>
    <cacheHierarchy uniqueName="[Measures].[Count of PLAYER_OF_THE_MATCH]" caption="Count of PLAYER_OF_THE_MATCH" measure="1" displayFolder="" measureGroup="matches" count="0" hidden="1">
      <extLst>
        <ext xmlns:x15="http://schemas.microsoft.com/office/spreadsheetml/2010/11/main" uri="{B97F6D7D-B522-45F9-BDA1-12C45D357490}">
          <x15:cacheHierarchy aggregatedColumn="6"/>
        </ext>
      </extLst>
    </cacheHierarchy>
    <cacheHierarchy uniqueName="[Measures].[Count of WINNER 2]" caption="Count of WINNER 2" measure="1" displayFolder="" measureGroup="Winners_data" count="0" hidden="1">
      <extLst>
        <ext xmlns:x15="http://schemas.microsoft.com/office/spreadsheetml/2010/11/main" uri="{B97F6D7D-B522-45F9-BDA1-12C45D357490}">
          <x15:cacheHierarchy aggregatedColumn="20"/>
        </ext>
      </extLst>
    </cacheHierarchy>
  </cacheHierarchies>
  <kpis count="0"/>
  <dimensions count="3">
    <dimension name="matches" uniqueName="[matches]" caption="matches"/>
    <dimension measure="1" name="Measures" uniqueName="[Measures]" caption="Measures"/>
    <dimension name="Winners_data" uniqueName="[Winners_data]" caption="Winners_data"/>
  </dimensions>
  <measureGroups count="2">
    <measureGroup name="matches" caption="matches"/>
    <measureGroup name="Winners_data" caption="Winners_dat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7.704387384256" backgroundQuery="1" createdVersion="8" refreshedVersion="8" minRefreshableVersion="3" recordCount="0" supportSubquery="1" supportAdvancedDrill="1" xr:uid="{8A87209B-9BCD-4113-93EE-99F62D93279A}">
  <cacheSource type="external" connectionId="3"/>
  <cacheFields count="3">
    <cacheField name="[matches].[PLAYER_OF_THE_MATCH].[PLAYER_OF_THE_MATCH]" caption="PLAYER_OF_THE_MATCH" numFmtId="0" hierarchy="6" level="1">
      <sharedItems count="10">
        <s v="AB de Villiers"/>
        <s v="AD Russell"/>
        <s v="CH Gayle"/>
        <s v="DA Warner"/>
        <s v="MS Dhoni"/>
        <s v="RA Jadeja"/>
        <s v="RG Sharma"/>
        <s v="SR Watson"/>
        <s v="V Kohli"/>
        <s v="YK Pathan"/>
      </sharedItems>
    </cacheField>
    <cacheField name="[Measures].[Count of PLAYER_OF_THE_MATCH]" caption="Count of PLAYER_OF_THE_MATCH" numFmtId="0" hierarchy="31" level="32767"/>
    <cacheField name="[matches].[SEASON].[SEASON]" caption="SEASON" numFmtId="0" hierarchy="3" level="1">
      <sharedItems containsSemiMixedTypes="0" containsNonDate="0" containsString="0"/>
    </cacheField>
  </cacheFields>
  <cacheHierarchies count="33">
    <cacheHierarchy uniqueName="[matches].[ID]" caption="ID" attribute="1" defaultMemberUniqueName="[matches].[ID].[All]" allUniqueName="[matches].[ID].[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YEAR]" caption="YEAR" attribute="1" defaultMemberUniqueName="[matches].[YEAR].[All]" allUniqueName="[matches].[YEAR].[All]" dimensionUniqueName="[matches]" displayFolder="" count="0" memberValueDatatype="130" unbalanced="0"/>
    <cacheHierarchy uniqueName="[matches].[SEASON]" caption="SEASON" attribute="1" defaultMemberUniqueName="[matches].[SEASON].[All]" allUniqueName="[matches].[SEASON].[All]" dimensionUniqueName="[matches]" displayFolder="" count="2" memberValueDatatype="130" unbalanced="0">
      <fieldsUsage count="2">
        <fieldUsage x="-1"/>
        <fieldUsage x="2"/>
      </fieldsUsage>
    </cacheHierarchy>
    <cacheHierarchy uniqueName="[matches].[DATE]" caption="DATE" attribute="1" defaultMemberUniqueName="[matches].[DATE].[All]" allUniqueName="[matches].[DATE].[All]" dimensionUniqueName="[matches]" displayFolder="" count="0" memberValueDatatype="130"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THE_MATCH]" caption="PLAYER_OF_THE_MATCH" attribute="1" defaultMemberUniqueName="[matches].[PLAYER_OF_THE_MATCH].[All]" allUniqueName="[matches].[PLAYER_OF_THE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 caption="TARGET" attribute="1" defaultMemberUniqueName="[matches].[TARGET].[All]" allUniqueName="[matches].[TARGET].[All]" dimensionUniqueName="[matches]" displayFolder="" count="0" memberValueDatatype="130" unbalanced="0"/>
    <cacheHierarchy uniqueName="[matches].[TARGET_OVERS]" caption="TARGET_OVERS" attribute="1" defaultMemberUniqueName="[matches].[TARGET_OVERS].[All]" allUniqueName="[matches].[TARGET_OVERS].[All]" dimensionUniqueName="[matches]" displayFolder="" count="0" memberValueDatatype="130"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Winners_data].[SEASON]" caption="SEASON" attribute="1" defaultMemberUniqueName="[Winners_data].[SEASON].[All]" allUniqueName="[Winners_data].[SEASON].[All]" dimensionUniqueName="[Winners_data]" displayFolder="" count="0" memberValueDatatype="130" unbalanced="0"/>
    <cacheHierarchy uniqueName="[Winners_data].[WINNER]" caption="WINNER" attribute="1" defaultMemberUniqueName="[Winners_data].[WINNER].[All]" allUniqueName="[Winners_data].[WINNER].[All]" dimensionUniqueName="[Winners_data]" displayFolder="" count="0" memberValueDatatype="130" unbalanced="0"/>
    <cacheHierarchy uniqueName="[Winners_data].[RUNNER_UP]" caption="RUNNER_UP" attribute="1" defaultMemberUniqueName="[Winners_data].[RUNNER_UP].[All]" allUniqueName="[Winners_data].[RUNNER_UP].[All]" dimensionUniqueName="[Winners_data]" displayFolder="" count="0" memberValueDatatype="130" unbalanced="0"/>
    <cacheHierarchy uniqueName="[Winners_data].[ORANGE_CAP]" caption="ORANGE_CAP" attribute="1" defaultMemberUniqueName="[Winners_data].[ORANGE_CAP].[All]" allUniqueName="[Winners_data].[ORANGE_CAP].[All]" dimensionUniqueName="[Winners_data]" displayFolder="" count="0" memberValueDatatype="130" unbalanced="0"/>
    <cacheHierarchy uniqueName="[Winners_data].[PURPLE_CAP]" caption="PURPLE_CAP" attribute="1" defaultMemberUniqueName="[Winners_data].[PURPLE_CAP].[All]" allUniqueName="[Winners_data].[PURPLE_CAP].[All]" dimensionUniqueName="[Winners_data]" displayFolder="" count="0" memberValueDatatype="130" unbalanced="0"/>
    <cacheHierarchy uniqueName="[Winners_data].[MVP]" caption="MVP" attribute="1" defaultMemberUniqueName="[Winners_data].[MVP].[All]" allUniqueName="[Winners_data].[MVP].[All]" dimensionUniqueName="[Winners_data]" displayFolder="" count="0" memberValueDatatype="130" unbalanced="0"/>
    <cacheHierarchy uniqueName="[Measures].[__XL_Count matches]" caption="__XL_Count matches" measure="1" displayFolder="" measureGroup="matches" count="0" hidden="1"/>
    <cacheHierarchy uniqueName="[Measures].[__XL_Count Winners_data]" caption="__XL_Count Winners_data" measure="1" displayFolder="" measureGroup="Winners_data"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12"/>
        </ext>
      </extLst>
    </cacheHierarchy>
    <cacheHierarchy uniqueName="[Measures].[Count of PLAYER_OF_THE_MATCH]" caption="Count of PLAYER_OF_THE_MATCH" measure="1" displayFolder="" measureGroup="matche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WINNER 2]" caption="Count of WINNER 2" measure="1" displayFolder="" measureGroup="Winners_data" count="0" hidden="1">
      <extLst>
        <ext xmlns:x15="http://schemas.microsoft.com/office/spreadsheetml/2010/11/main" uri="{B97F6D7D-B522-45F9-BDA1-12C45D357490}">
          <x15:cacheHierarchy aggregatedColumn="20"/>
        </ext>
      </extLst>
    </cacheHierarchy>
  </cacheHierarchies>
  <kpis count="0"/>
  <dimensions count="3">
    <dimension name="matches" uniqueName="[matches]" caption="matches"/>
    <dimension measure="1" name="Measures" uniqueName="[Measures]" caption="Measures"/>
    <dimension name="Winners_data" uniqueName="[Winners_data]" caption="Winners_data"/>
  </dimensions>
  <measureGroups count="2">
    <measureGroup name="matches" caption="matches"/>
    <measureGroup name="Winners_data" caption="Winners_dat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7.704387731479" backgroundQuery="1" createdVersion="8" refreshedVersion="8" minRefreshableVersion="3" recordCount="0" supportSubquery="1" supportAdvancedDrill="1" xr:uid="{F9C8B6A7-78C4-4F20-9793-7E63B7D51435}">
  <cacheSource type="external" connectionId="3"/>
  <cacheFields count="3">
    <cacheField name="[matches].[TOSS_DECISION].[TOSS_DECISION]" caption="TOSS_DECISION" numFmtId="0" hierarchy="11" level="1">
      <sharedItems count="2">
        <s v="bat"/>
        <s v="field"/>
      </sharedItems>
    </cacheField>
    <cacheField name="[Measures].[Count of WINNER]" caption="Count of WINNER" numFmtId="0" hierarchy="30" level="32767"/>
    <cacheField name="[matches].[SEASON].[SEASON]" caption="SEASON" numFmtId="0" hierarchy="3" level="1">
      <sharedItems containsSemiMixedTypes="0" containsNonDate="0" containsString="0"/>
    </cacheField>
  </cacheFields>
  <cacheHierarchies count="33">
    <cacheHierarchy uniqueName="[matches].[ID]" caption="ID" attribute="1" defaultMemberUniqueName="[matches].[ID].[All]" allUniqueName="[matches].[ID].[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YEAR]" caption="YEAR" attribute="1" defaultMemberUniqueName="[matches].[YEAR].[All]" allUniqueName="[matches].[YEAR].[All]" dimensionUniqueName="[matches]" displayFolder="" count="0" memberValueDatatype="130" unbalanced="0"/>
    <cacheHierarchy uniqueName="[matches].[SEASON]" caption="SEASON" attribute="1" defaultMemberUniqueName="[matches].[SEASON].[All]" allUniqueName="[matches].[SEASON].[All]" dimensionUniqueName="[matches]" displayFolder="" count="2" memberValueDatatype="130" unbalanced="0">
      <fieldsUsage count="2">
        <fieldUsage x="-1"/>
        <fieldUsage x="2"/>
      </fieldsUsage>
    </cacheHierarchy>
    <cacheHierarchy uniqueName="[matches].[DATE]" caption="DATE" attribute="1" defaultMemberUniqueName="[matches].[DATE].[All]" allUniqueName="[matches].[DATE].[All]" dimensionUniqueName="[matches]" displayFolder="" count="0" memberValueDatatype="130"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THE_MATCH]" caption="PLAYER_OF_THE_MATCH" attribute="1" defaultMemberUniqueName="[matches].[PLAYER_OF_THE_MATCH].[All]" allUniqueName="[matches].[PLAYER_OF_THE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fieldsUsage count="2">
        <fieldUsage x="-1"/>
        <fieldUsage x="0"/>
      </fieldsUsage>
    </cacheHierarchy>
    <cacheHierarchy uniqueName="[matches].[WINNER]" caption="WINNER" attribute="1" defaultMemberUniqueName="[matches].[WINNER].[All]" allUniqueName="[matches].[WINNER].[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 caption="TARGET" attribute="1" defaultMemberUniqueName="[matches].[TARGET].[All]" allUniqueName="[matches].[TARGET].[All]" dimensionUniqueName="[matches]" displayFolder="" count="0" memberValueDatatype="130" unbalanced="0"/>
    <cacheHierarchy uniqueName="[matches].[TARGET_OVERS]" caption="TARGET_OVERS" attribute="1" defaultMemberUniqueName="[matches].[TARGET_OVERS].[All]" allUniqueName="[matches].[TARGET_OVERS].[All]" dimensionUniqueName="[matches]" displayFolder="" count="0" memberValueDatatype="130"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Winners_data].[SEASON]" caption="SEASON" attribute="1" defaultMemberUniqueName="[Winners_data].[SEASON].[All]" allUniqueName="[Winners_data].[SEASON].[All]" dimensionUniqueName="[Winners_data]" displayFolder="" count="0" memberValueDatatype="130" unbalanced="0"/>
    <cacheHierarchy uniqueName="[Winners_data].[WINNER]" caption="WINNER" attribute="1" defaultMemberUniqueName="[Winners_data].[WINNER].[All]" allUniqueName="[Winners_data].[WINNER].[All]" dimensionUniqueName="[Winners_data]" displayFolder="" count="0" memberValueDatatype="130" unbalanced="0"/>
    <cacheHierarchy uniqueName="[Winners_data].[RUNNER_UP]" caption="RUNNER_UP" attribute="1" defaultMemberUniqueName="[Winners_data].[RUNNER_UP].[All]" allUniqueName="[Winners_data].[RUNNER_UP].[All]" dimensionUniqueName="[Winners_data]" displayFolder="" count="0" memberValueDatatype="130" unbalanced="0"/>
    <cacheHierarchy uniqueName="[Winners_data].[ORANGE_CAP]" caption="ORANGE_CAP" attribute="1" defaultMemberUniqueName="[Winners_data].[ORANGE_CAP].[All]" allUniqueName="[Winners_data].[ORANGE_CAP].[All]" dimensionUniqueName="[Winners_data]" displayFolder="" count="0" memberValueDatatype="130" unbalanced="0"/>
    <cacheHierarchy uniqueName="[Winners_data].[PURPLE_CAP]" caption="PURPLE_CAP" attribute="1" defaultMemberUniqueName="[Winners_data].[PURPLE_CAP].[All]" allUniqueName="[Winners_data].[PURPLE_CAP].[All]" dimensionUniqueName="[Winners_data]" displayFolder="" count="0" memberValueDatatype="130" unbalanced="0"/>
    <cacheHierarchy uniqueName="[Winners_data].[MVP]" caption="MVP" attribute="1" defaultMemberUniqueName="[Winners_data].[MVP].[All]" allUniqueName="[Winners_data].[MVP].[All]" dimensionUniqueName="[Winners_data]" displayFolder="" count="0" memberValueDatatype="130" unbalanced="0"/>
    <cacheHierarchy uniqueName="[Measures].[__XL_Count matches]" caption="__XL_Count matches" measure="1" displayFolder="" measureGroup="matches" count="0" hidden="1"/>
    <cacheHierarchy uniqueName="[Measures].[__XL_Count Winners_data]" caption="__XL_Count Winners_data" measure="1" displayFolder="" measureGroup="Winners_data"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0"/>
        </ext>
      </extLst>
    </cacheHierarchy>
    <cacheHierarchy uniqueName="[Measures].[Count of WINNER]" caption="Count of WINNER" measure="1" displayFolder="" measureGroup="matches"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PLAYER_OF_THE_MATCH]" caption="Count of PLAYER_OF_THE_MATCH" measure="1" displayFolder="" measureGroup="matches" count="0" hidden="1">
      <extLst>
        <ext xmlns:x15="http://schemas.microsoft.com/office/spreadsheetml/2010/11/main" uri="{B97F6D7D-B522-45F9-BDA1-12C45D357490}">
          <x15:cacheHierarchy aggregatedColumn="6"/>
        </ext>
      </extLst>
    </cacheHierarchy>
    <cacheHierarchy uniqueName="[Measures].[Count of WINNER 2]" caption="Count of WINNER 2" measure="1" displayFolder="" measureGroup="Winners_data" count="0" hidden="1">
      <extLst>
        <ext xmlns:x15="http://schemas.microsoft.com/office/spreadsheetml/2010/11/main" uri="{B97F6D7D-B522-45F9-BDA1-12C45D357490}">
          <x15:cacheHierarchy aggregatedColumn="20"/>
        </ext>
      </extLst>
    </cacheHierarchy>
  </cacheHierarchies>
  <kpis count="0"/>
  <dimensions count="3">
    <dimension name="matches" uniqueName="[matches]" caption="matches"/>
    <dimension measure="1" name="Measures" uniqueName="[Measures]" caption="Measures"/>
    <dimension name="Winners_data" uniqueName="[Winners_data]" caption="Winners_data"/>
  </dimensions>
  <measureGroups count="2">
    <measureGroup name="matches" caption="matches"/>
    <measureGroup name="Winners_data" caption="Winners_dat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7.704388078702" backgroundQuery="1" createdVersion="8" refreshedVersion="8" minRefreshableVersion="3" recordCount="0" supportSubquery="1" supportAdvancedDrill="1" xr:uid="{243290C7-853C-406A-82AA-12E5F40F3E16}">
  <cacheSource type="external" connectionId="3"/>
  <cacheFields count="4">
    <cacheField name="[matches].[VENUE].[VENUE]" caption="VENUE" numFmtId="0" hierarchy="7" level="1">
      <sharedItems count="10">
        <s v="Arun Jaitley Stadium, New Delhi"/>
        <s v="Dubai International Cricket Stadium, UAE"/>
        <s v="Eden Gardens, Kolkata"/>
        <s v="M Chinnaswamy Stadium, Bengaluru"/>
        <s v="MA Chidambaram Stadium, Chepauk"/>
        <s v="Punjab Cricket Association Stadium, Mohali"/>
        <s v="Rajiv Gandhi International Stadium, Uppal"/>
        <s v="Sawai Mansingh Stadium, Jaipur"/>
        <s v="Sheikh Zayed Stadium, UAE"/>
        <s v="Wankhede Stadium, Mumbai"/>
      </sharedItems>
    </cacheField>
    <cacheField name="[matches].[TOSS_DECISION].[TOSS_DECISION]" caption="TOSS_DECISION" numFmtId="0" hierarchy="11" level="1">
      <sharedItems count="2">
        <s v="bat"/>
        <s v="field"/>
      </sharedItems>
    </cacheField>
    <cacheField name="[Measures].[Count of WINNER]" caption="Count of WINNER" numFmtId="0" hierarchy="30" level="32767"/>
    <cacheField name="[matches].[SEASON].[SEASON]" caption="SEASON" numFmtId="0" hierarchy="3" level="1">
      <sharedItems containsSemiMixedTypes="0" containsNonDate="0" containsString="0"/>
    </cacheField>
  </cacheFields>
  <cacheHierarchies count="33">
    <cacheHierarchy uniqueName="[matches].[ID]" caption="ID" attribute="1" defaultMemberUniqueName="[matches].[ID].[All]" allUniqueName="[matches].[ID].[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YEAR]" caption="YEAR" attribute="1" defaultMemberUniqueName="[matches].[YEAR].[All]" allUniqueName="[matches].[YEAR].[All]" dimensionUniqueName="[matches]" displayFolder="" count="0" memberValueDatatype="130" unbalanced="0"/>
    <cacheHierarchy uniqueName="[matches].[SEASON]" caption="SEASON" attribute="1" defaultMemberUniqueName="[matches].[SEASON].[All]" allUniqueName="[matches].[SEASON].[All]" dimensionUniqueName="[matches]" displayFolder="" count="2" memberValueDatatype="130" unbalanced="0">
      <fieldsUsage count="2">
        <fieldUsage x="-1"/>
        <fieldUsage x="3"/>
      </fieldsUsage>
    </cacheHierarchy>
    <cacheHierarchy uniqueName="[matches].[DATE]" caption="DATE" attribute="1" defaultMemberUniqueName="[matches].[DATE].[All]" allUniqueName="[matches].[DATE].[All]" dimensionUniqueName="[matches]" displayFolder="" count="0" memberValueDatatype="130"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THE_MATCH]" caption="PLAYER_OF_THE_MATCH" attribute="1" defaultMemberUniqueName="[matches].[PLAYER_OF_THE_MATCH].[All]" allUniqueName="[matches].[PLAYER_OF_THE_MATCH].[All]" dimensionUniqueName="[matches]" displayFolder="" count="0" memberValueDatatype="130" unbalanced="0"/>
    <cacheHierarchy uniqueName="[matches].[VENUE]" caption="VENUE" attribute="1" defaultMemberUniqueName="[matches].[VENUE].[All]" allUniqueName="[matches].[VENUE].[All]" dimensionUniqueName="[matches]" displayFolder="" count="2" memberValueDatatype="130" unbalanced="0">
      <fieldsUsage count="2">
        <fieldUsage x="-1"/>
        <fieldUsage x="0"/>
      </fieldsUsage>
    </cacheHierarchy>
    <cacheHierarchy uniqueName="[matches].[TEAM_1]" caption="TEAM_1" attribute="1" defaultMemberUniqueName="[matches].[TEAM_1].[All]" allUniqueName="[matches].[TEAM_1].[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fieldsUsage count="2">
        <fieldUsage x="-1"/>
        <fieldUsage x="1"/>
      </fieldsUsage>
    </cacheHierarchy>
    <cacheHierarchy uniqueName="[matches].[WINNER]" caption="WINNER" attribute="1" defaultMemberUniqueName="[matches].[WINNER].[All]" allUniqueName="[matches].[WINNER].[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 caption="TARGET" attribute="1" defaultMemberUniqueName="[matches].[TARGET].[All]" allUniqueName="[matches].[TARGET].[All]" dimensionUniqueName="[matches]" displayFolder="" count="0" memberValueDatatype="130" unbalanced="0"/>
    <cacheHierarchy uniqueName="[matches].[TARGET_OVERS]" caption="TARGET_OVERS" attribute="1" defaultMemberUniqueName="[matches].[TARGET_OVERS].[All]" allUniqueName="[matches].[TARGET_OVERS].[All]" dimensionUniqueName="[matches]" displayFolder="" count="0" memberValueDatatype="130"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Winners_data].[SEASON]" caption="SEASON" attribute="1" defaultMemberUniqueName="[Winners_data].[SEASON].[All]" allUniqueName="[Winners_data].[SEASON].[All]" dimensionUniqueName="[Winners_data]" displayFolder="" count="0" memberValueDatatype="130" unbalanced="0"/>
    <cacheHierarchy uniqueName="[Winners_data].[WINNER]" caption="WINNER" attribute="1" defaultMemberUniqueName="[Winners_data].[WINNER].[All]" allUniqueName="[Winners_data].[WINNER].[All]" dimensionUniqueName="[Winners_data]" displayFolder="" count="0" memberValueDatatype="130" unbalanced="0"/>
    <cacheHierarchy uniqueName="[Winners_data].[RUNNER_UP]" caption="RUNNER_UP" attribute="1" defaultMemberUniqueName="[Winners_data].[RUNNER_UP].[All]" allUniqueName="[Winners_data].[RUNNER_UP].[All]" dimensionUniqueName="[Winners_data]" displayFolder="" count="0" memberValueDatatype="130" unbalanced="0"/>
    <cacheHierarchy uniqueName="[Winners_data].[ORANGE_CAP]" caption="ORANGE_CAP" attribute="1" defaultMemberUniqueName="[Winners_data].[ORANGE_CAP].[All]" allUniqueName="[Winners_data].[ORANGE_CAP].[All]" dimensionUniqueName="[Winners_data]" displayFolder="" count="0" memberValueDatatype="130" unbalanced="0"/>
    <cacheHierarchy uniqueName="[Winners_data].[PURPLE_CAP]" caption="PURPLE_CAP" attribute="1" defaultMemberUniqueName="[Winners_data].[PURPLE_CAP].[All]" allUniqueName="[Winners_data].[PURPLE_CAP].[All]" dimensionUniqueName="[Winners_data]" displayFolder="" count="0" memberValueDatatype="130" unbalanced="0"/>
    <cacheHierarchy uniqueName="[Winners_data].[MVP]" caption="MVP" attribute="1" defaultMemberUniqueName="[Winners_data].[MVP].[All]" allUniqueName="[Winners_data].[MVP].[All]" dimensionUniqueName="[Winners_data]" displayFolder="" count="0" memberValueDatatype="130" unbalanced="0"/>
    <cacheHierarchy uniqueName="[Measures].[__XL_Count matches]" caption="__XL_Count matches" measure="1" displayFolder="" measureGroup="matches" count="0" hidden="1"/>
    <cacheHierarchy uniqueName="[Measures].[__XL_Count Winners_data]" caption="__XL_Count Winners_data" measure="1" displayFolder="" measureGroup="Winners_data"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0"/>
        </ext>
      </extLst>
    </cacheHierarchy>
    <cacheHierarchy uniqueName="[Measures].[Count of WINNER]" caption="Count of WINNER" measure="1" displayFolder="" measureGroup="matches"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LAYER_OF_THE_MATCH]" caption="Count of PLAYER_OF_THE_MATCH" measure="1" displayFolder="" measureGroup="matches" count="0" hidden="1">
      <extLst>
        <ext xmlns:x15="http://schemas.microsoft.com/office/spreadsheetml/2010/11/main" uri="{B97F6D7D-B522-45F9-BDA1-12C45D357490}">
          <x15:cacheHierarchy aggregatedColumn="6"/>
        </ext>
      </extLst>
    </cacheHierarchy>
    <cacheHierarchy uniqueName="[Measures].[Count of WINNER 2]" caption="Count of WINNER 2" measure="1" displayFolder="" measureGroup="Winners_data" count="0" hidden="1">
      <extLst>
        <ext xmlns:x15="http://schemas.microsoft.com/office/spreadsheetml/2010/11/main" uri="{B97F6D7D-B522-45F9-BDA1-12C45D357490}">
          <x15:cacheHierarchy aggregatedColumn="20"/>
        </ext>
      </extLst>
    </cacheHierarchy>
  </cacheHierarchies>
  <kpis count="0"/>
  <dimensions count="3">
    <dimension name="matches" uniqueName="[matches]" caption="matches"/>
    <dimension measure="1" name="Measures" uniqueName="[Measures]" caption="Measures"/>
    <dimension name="Winners_data" uniqueName="[Winners_data]" caption="Winners_data"/>
  </dimensions>
  <measureGroups count="2">
    <measureGroup name="matches" caption="matches"/>
    <measureGroup name="Winners_data" caption="Winners_dat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7.704388425926" backgroundQuery="1" createdVersion="8" refreshedVersion="8" minRefreshableVersion="3" recordCount="0" supportSubquery="1" supportAdvancedDrill="1" xr:uid="{C7224647-1C89-43F9-9040-E832DB3E846F}">
  <cacheSource type="external" connectionId="3"/>
  <cacheFields count="4">
    <cacheField name="[matches].[PLAYER_OF_THE_MATCH].[PLAYER_OF_THE_MATCH]" caption="PLAYER_OF_THE_MATCH" numFmtId="0" hierarchy="6" level="1">
      <sharedItems count="10">
        <s v="AB de Villiers"/>
        <s v="AD Russell"/>
        <s v="CH Gayle"/>
        <s v="DA Warner"/>
        <s v="MS Dhoni"/>
        <s v="RA Jadeja"/>
        <s v="RG Sharma"/>
        <s v="SR Watson"/>
        <s v="V Kohli"/>
        <s v="YK Pathan"/>
      </sharedItems>
    </cacheField>
    <cacheField name="[Winners_data].[WINNER].[WINNER]" caption="WINNER" numFmtId="0" hierarchy="20" level="1">
      <sharedItems count="8">
        <s v="Chennai Super Kings"/>
        <s v="Deccan Chargers"/>
        <s v="Gujarat Titans"/>
        <s v="Kolkata Knight Riders"/>
        <s v="Mumbai Indians"/>
        <s v="Rajasthan Royals"/>
        <s v="Royal Challengers Bengaluru"/>
        <s v="Sunrisers Hyderabad"/>
      </sharedItems>
    </cacheField>
    <cacheField name="[Measures].[Count of WINNER 2]" caption="Count of WINNER 2" numFmtId="0" hierarchy="32" level="32767"/>
    <cacheField name="[matches].[SEASON].[SEASON]" caption="SEASON" numFmtId="0" hierarchy="3" level="1">
      <sharedItems containsSemiMixedTypes="0" containsNonDate="0" containsString="0"/>
    </cacheField>
  </cacheFields>
  <cacheHierarchies count="33">
    <cacheHierarchy uniqueName="[matches].[ID]" caption="ID" attribute="1" defaultMemberUniqueName="[matches].[ID].[All]" allUniqueName="[matches].[ID].[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YEAR]" caption="YEAR" attribute="1" defaultMemberUniqueName="[matches].[YEAR].[All]" allUniqueName="[matches].[YEAR].[All]" dimensionUniqueName="[matches]" displayFolder="" count="0" memberValueDatatype="130" unbalanced="0"/>
    <cacheHierarchy uniqueName="[matches].[SEASON]" caption="SEASON" attribute="1" defaultMemberUniqueName="[matches].[SEASON].[All]" allUniqueName="[matches].[SEASON].[All]" dimensionUniqueName="[matches]" displayFolder="" count="2" memberValueDatatype="130" unbalanced="0">
      <fieldsUsage count="2">
        <fieldUsage x="-1"/>
        <fieldUsage x="3"/>
      </fieldsUsage>
    </cacheHierarchy>
    <cacheHierarchy uniqueName="[matches].[DATE]" caption="DATE" attribute="1" defaultMemberUniqueName="[matches].[DATE].[All]" allUniqueName="[matches].[DATE].[All]" dimensionUniqueName="[matches]" displayFolder="" count="0" memberValueDatatype="130"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THE_MATCH]" caption="PLAYER_OF_THE_MATCH" attribute="1" defaultMemberUniqueName="[matches].[PLAYER_OF_THE_MATCH].[All]" allUniqueName="[matches].[PLAYER_OF_THE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 caption="TARGET" attribute="1" defaultMemberUniqueName="[matches].[TARGET].[All]" allUniqueName="[matches].[TARGET].[All]" dimensionUniqueName="[matches]" displayFolder="" count="0" memberValueDatatype="130" unbalanced="0"/>
    <cacheHierarchy uniqueName="[matches].[TARGET_OVERS]" caption="TARGET_OVERS" attribute="1" defaultMemberUniqueName="[matches].[TARGET_OVERS].[All]" allUniqueName="[matches].[TARGET_OVERS].[All]" dimensionUniqueName="[matches]" displayFolder="" count="0" memberValueDatatype="130"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Winners_data].[SEASON]" caption="SEASON" attribute="1" defaultMemberUniqueName="[Winners_data].[SEASON].[All]" allUniqueName="[Winners_data].[SEASON].[All]" dimensionUniqueName="[Winners_data]" displayFolder="" count="0" memberValueDatatype="130" unbalanced="0"/>
    <cacheHierarchy uniqueName="[Winners_data].[WINNER]" caption="WINNER" attribute="1" defaultMemberUniqueName="[Winners_data].[WINNER].[All]" allUniqueName="[Winners_data].[WINNER].[All]" dimensionUniqueName="[Winners_data]" displayFolder="" count="2" memberValueDatatype="130" unbalanced="0">
      <fieldsUsage count="2">
        <fieldUsage x="-1"/>
        <fieldUsage x="1"/>
      </fieldsUsage>
    </cacheHierarchy>
    <cacheHierarchy uniqueName="[Winners_data].[RUNNER_UP]" caption="RUNNER_UP" attribute="1" defaultMemberUniqueName="[Winners_data].[RUNNER_UP].[All]" allUniqueName="[Winners_data].[RUNNER_UP].[All]" dimensionUniqueName="[Winners_data]" displayFolder="" count="0" memberValueDatatype="130" unbalanced="0"/>
    <cacheHierarchy uniqueName="[Winners_data].[ORANGE_CAP]" caption="ORANGE_CAP" attribute="1" defaultMemberUniqueName="[Winners_data].[ORANGE_CAP].[All]" allUniqueName="[Winners_data].[ORANGE_CAP].[All]" dimensionUniqueName="[Winners_data]" displayFolder="" count="0" memberValueDatatype="130" unbalanced="0"/>
    <cacheHierarchy uniqueName="[Winners_data].[PURPLE_CAP]" caption="PURPLE_CAP" attribute="1" defaultMemberUniqueName="[Winners_data].[PURPLE_CAP].[All]" allUniqueName="[Winners_data].[PURPLE_CAP].[All]" dimensionUniqueName="[Winners_data]" displayFolder="" count="0" memberValueDatatype="130" unbalanced="0"/>
    <cacheHierarchy uniqueName="[Winners_data].[MVP]" caption="MVP" attribute="1" defaultMemberUniqueName="[Winners_data].[MVP].[All]" allUniqueName="[Winners_data].[MVP].[All]" dimensionUniqueName="[Winners_data]" displayFolder="" count="0" memberValueDatatype="130" unbalanced="0"/>
    <cacheHierarchy uniqueName="[Measures].[__XL_Count matches]" caption="__XL_Count matches" measure="1" displayFolder="" measureGroup="matches" count="0" hidden="1"/>
    <cacheHierarchy uniqueName="[Measures].[__XL_Count Winners_data]" caption="__XL_Count Winners_data" measure="1" displayFolder="" measureGroup="Winners_data"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12"/>
        </ext>
      </extLst>
    </cacheHierarchy>
    <cacheHierarchy uniqueName="[Measures].[Count of PLAYER_OF_THE_MATCH]" caption="Count of PLAYER_OF_THE_MATCH" measure="1" displayFolder="" measureGroup="matches" count="0" hidden="1">
      <extLst>
        <ext xmlns:x15="http://schemas.microsoft.com/office/spreadsheetml/2010/11/main" uri="{B97F6D7D-B522-45F9-BDA1-12C45D357490}">
          <x15:cacheHierarchy aggregatedColumn="6"/>
        </ext>
      </extLst>
    </cacheHierarchy>
    <cacheHierarchy uniqueName="[Measures].[Count of WINNER 2]" caption="Count of WINNER 2" measure="1" displayFolder="" measureGroup="Winners_data" count="0" oneField="1" hidden="1">
      <fieldsUsage count="1">
        <fieldUsage x="2"/>
      </fieldsUsage>
      <extLst>
        <ext xmlns:x15="http://schemas.microsoft.com/office/spreadsheetml/2010/11/main" uri="{B97F6D7D-B522-45F9-BDA1-12C45D357490}">
          <x15:cacheHierarchy aggregatedColumn="20"/>
        </ext>
      </extLst>
    </cacheHierarchy>
  </cacheHierarchies>
  <kpis count="0"/>
  <dimensions count="3">
    <dimension name="matches" uniqueName="[matches]" caption="matches"/>
    <dimension measure="1" name="Measures" uniqueName="[Measures]" caption="Measures"/>
    <dimension name="Winners_data" uniqueName="[Winners_data]" caption="Winners_data"/>
  </dimensions>
  <measureGroups count="2">
    <measureGroup name="matches" caption="matches"/>
    <measureGroup name="Winners_data" caption="Winners_dat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7.704388773149" backgroundQuery="1" createdVersion="8" refreshedVersion="8" minRefreshableVersion="3" recordCount="0" supportSubquery="1" supportAdvancedDrill="1" xr:uid="{4920E709-6E71-481B-8D43-B75D112BAC52}">
  <cacheSource type="external" connectionId="3"/>
  <cacheFields count="1">
    <cacheField name="[matches].[SEASON].[SEASON]" caption="SEASON" numFmtId="0" hierarchy="3" level="1">
      <sharedItems count="18">
        <s v="IPL-2008"/>
        <s v="IPL-2009"/>
        <s v="IPL-2010"/>
        <s v="IPL-2011"/>
        <s v="IPL-2012"/>
        <s v="IPL-2013"/>
        <s v="IPL-2014"/>
        <s v="IPL-2015"/>
        <s v="IPL-2016"/>
        <s v="IPL-2017"/>
        <s v="IPL-2018"/>
        <s v="IPL-2019"/>
        <s v="IPL-2020"/>
        <s v="IPL-2021"/>
        <s v="IPL-2022"/>
        <s v="IPL-2023"/>
        <s v="IPL-2024"/>
        <s v="IPL-2025"/>
      </sharedItems>
    </cacheField>
  </cacheFields>
  <cacheHierarchies count="33">
    <cacheHierarchy uniqueName="[matches].[ID]" caption="ID" attribute="1" defaultMemberUniqueName="[matches].[ID].[All]" allUniqueName="[matches].[ID].[All]" dimensionUniqueName="[matches]" displayFolder="" count="2" memberValueDatatype="130" unbalanced="0"/>
    <cacheHierarchy uniqueName="[matches].[CITY]" caption="CITY" attribute="1" defaultMemberUniqueName="[matches].[CITY].[All]" allUniqueName="[matches].[CITY].[All]" dimensionUniqueName="[matches]" displayFolder="" count="2" memberValueDatatype="130" unbalanced="0"/>
    <cacheHierarchy uniqueName="[matches].[YEAR]" caption="YEAR" attribute="1" defaultMemberUniqueName="[matches].[YEAR].[All]" allUniqueName="[matches].[YEAR].[All]" dimensionUniqueName="[matches]" displayFolder="" count="2" memberValueDatatype="130" unbalanced="0"/>
    <cacheHierarchy uniqueName="[matches].[SEASON]" caption="SEASON" attribute="1" defaultMemberUniqueName="[matches].[SEASON].[All]" allUniqueName="[matches].[SEASON].[All]" dimensionUniqueName="[matches]" displayFolder="" count="2" memberValueDatatype="130" unbalanced="0">
      <fieldsUsage count="2">
        <fieldUsage x="-1"/>
        <fieldUsage x="0"/>
      </fieldsUsage>
    </cacheHierarchy>
    <cacheHierarchy uniqueName="[matches].[DATE]" caption="DATE" attribute="1" defaultMemberUniqueName="[matches].[DATE].[All]" allUniqueName="[matches].[DATE].[All]" dimensionUniqueName="[matches]" displayFolder="" count="2" memberValueDatatype="130" unbalanced="0"/>
    <cacheHierarchy uniqueName="[matches].[MATCH_TYPE]" caption="MATCH_TYPE" attribute="1" defaultMemberUniqueName="[matches].[MATCH_TYPE].[All]" allUniqueName="[matches].[MATCH_TYPE].[All]" dimensionUniqueName="[matches]" displayFolder="" count="2" memberValueDatatype="130" unbalanced="0"/>
    <cacheHierarchy uniqueName="[matches].[PLAYER_OF_THE_MATCH]" caption="PLAYER_OF_THE_MATCH" attribute="1" defaultMemberUniqueName="[matches].[PLAYER_OF_THE_MATCH].[All]" allUniqueName="[matches].[PLAYER_OF_THE_MATCH].[All]" dimensionUniqueName="[matches]" displayFolder="" count="2" memberValueDatatype="130" unbalanced="0"/>
    <cacheHierarchy uniqueName="[matches].[VENUE]" caption="VENUE" attribute="1" defaultMemberUniqueName="[matches].[VENUE].[All]" allUniqueName="[matches].[VENUE].[All]" dimensionUniqueName="[matches]" displayFolder="" count="2" memberValueDatatype="130" unbalanced="0"/>
    <cacheHierarchy uniqueName="[matches].[TEAM_1]" caption="TEAM_1" attribute="1" defaultMemberUniqueName="[matches].[TEAM_1].[All]" allUniqueName="[matches].[TEAM_1].[All]" dimensionUniqueName="[matches]" displayFolder="" count="2" memberValueDatatype="130" unbalanced="0"/>
    <cacheHierarchy uniqueName="[matches].[TEAM_2]" caption="TEAM_2" attribute="1" defaultMemberUniqueName="[matches].[TEAM_2].[All]" allUniqueName="[matches].[TEAM_2].[All]" dimensionUniqueName="[matches]" displayFolder="" count="2" memberValueDatatype="130" unbalanced="0"/>
    <cacheHierarchy uniqueName="[matches].[TOSS_WINNER]" caption="TOSS_WINNER" attribute="1" defaultMemberUniqueName="[matches].[TOSS_WINNER].[All]" allUniqueName="[matches].[TOSS_WINNER].[All]" dimensionUniqueName="[matches]" displayFolder="" count="2"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cacheHierarchy uniqueName="[matches].[WINNER]" caption="WINNER" attribute="1" defaultMemberUniqueName="[matches].[WINNER].[All]" allUniqueName="[matches].[WINNER].[All]" dimensionUniqueName="[matches]" displayFolder="" count="2" memberValueDatatype="130" unbalanced="0"/>
    <cacheHierarchy uniqueName="[matches].[RESULT]" caption="RESULT" attribute="1" defaultMemberUniqueName="[matches].[RESULT].[All]" allUniqueName="[matches].[RESULT].[All]" dimensionUniqueName="[matches]" displayFolder="" count="2" memberValueDatatype="130" unbalanced="0"/>
    <cacheHierarchy uniqueName="[matches].[RESULT_MARGIN]" caption="RESULT_MARGIN" attribute="1" defaultMemberUniqueName="[matches].[RESULT_MARGIN].[All]" allUniqueName="[matches].[RESULT_MARGIN].[All]" dimensionUniqueName="[matches]" displayFolder="" count="2" memberValueDatatype="130" unbalanced="0"/>
    <cacheHierarchy uniqueName="[matches].[TARGET]" caption="TARGET" attribute="1" defaultMemberUniqueName="[matches].[TARGET].[All]" allUniqueName="[matches].[TARGET].[All]" dimensionUniqueName="[matches]" displayFolder="" count="2" memberValueDatatype="130" unbalanced="0"/>
    <cacheHierarchy uniqueName="[matches].[TARGET_OVERS]" caption="TARGET_OVERS" attribute="1" defaultMemberUniqueName="[matches].[TARGET_OVERS].[All]" allUniqueName="[matches].[TARGET_OVERS].[All]" dimensionUniqueName="[matches]" displayFolder="" count="2" memberValueDatatype="130" unbalanced="0"/>
    <cacheHierarchy uniqueName="[matches].[SUPER_OVER]" caption="SUPER_OVER" attribute="1" defaultMemberUniqueName="[matches].[SUPER_OVER].[All]" allUniqueName="[matches].[SUPER_OVER].[All]" dimensionUniqueName="[matches]" displayFolder="" count="2" memberValueDatatype="130" unbalanced="0"/>
    <cacheHierarchy uniqueName="[matches].[METHOD]" caption="METHOD" attribute="1" defaultMemberUniqueName="[matches].[METHOD].[All]" allUniqueName="[matches].[METHOD].[All]" dimensionUniqueName="[matches]" displayFolder="" count="2" memberValueDatatype="130" unbalanced="0"/>
    <cacheHierarchy uniqueName="[Winners_data].[SEASON]" caption="SEASON" attribute="1" defaultMemberUniqueName="[Winners_data].[SEASON].[All]" allUniqueName="[Winners_data].[SEASON].[All]" dimensionUniqueName="[Winners_data]" displayFolder="" count="2" memberValueDatatype="130" unbalanced="0"/>
    <cacheHierarchy uniqueName="[Winners_data].[WINNER]" caption="WINNER" attribute="1" defaultMemberUniqueName="[Winners_data].[WINNER].[All]" allUniqueName="[Winners_data].[WINNER].[All]" dimensionUniqueName="[Winners_data]" displayFolder="" count="2" memberValueDatatype="130" unbalanced="0"/>
    <cacheHierarchy uniqueName="[Winners_data].[RUNNER_UP]" caption="RUNNER_UP" attribute="1" defaultMemberUniqueName="[Winners_data].[RUNNER_UP].[All]" allUniqueName="[Winners_data].[RUNNER_UP].[All]" dimensionUniqueName="[Winners_data]" displayFolder="" count="2" memberValueDatatype="130" unbalanced="0"/>
    <cacheHierarchy uniqueName="[Winners_data].[ORANGE_CAP]" caption="ORANGE_CAP" attribute="1" defaultMemberUniqueName="[Winners_data].[ORANGE_CAP].[All]" allUniqueName="[Winners_data].[ORANGE_CAP].[All]" dimensionUniqueName="[Winners_data]" displayFolder="" count="2" memberValueDatatype="130" unbalanced="0"/>
    <cacheHierarchy uniqueName="[Winners_data].[PURPLE_CAP]" caption="PURPLE_CAP" attribute="1" defaultMemberUniqueName="[Winners_data].[PURPLE_CAP].[All]" allUniqueName="[Winners_data].[PURPLE_CAP].[All]" dimensionUniqueName="[Winners_data]" displayFolder="" count="2" memberValueDatatype="130" unbalanced="0"/>
    <cacheHierarchy uniqueName="[Winners_data].[MVP]" caption="MVP" attribute="1" defaultMemberUniqueName="[Winners_data].[MVP].[All]" allUniqueName="[Winners_data].[MVP].[All]" dimensionUniqueName="[Winners_data]" displayFolder="" count="2" memberValueDatatype="130" unbalanced="0"/>
    <cacheHierarchy uniqueName="[Measures].[__XL_Count matches]" caption="__XL_Count matches" measure="1" displayFolder="" measureGroup="matches" count="0" hidden="1"/>
    <cacheHierarchy uniqueName="[Measures].[__XL_Count Winners_data]" caption="__XL_Count Winners_data" measure="1" displayFolder="" measureGroup="Winners_data"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12"/>
        </ext>
      </extLst>
    </cacheHierarchy>
    <cacheHierarchy uniqueName="[Measures].[Count of PLAYER_OF_THE_MATCH]" caption="Count of PLAYER_OF_THE_MATCH" measure="1" displayFolder="" measureGroup="matches" count="0" hidden="1">
      <extLst>
        <ext xmlns:x15="http://schemas.microsoft.com/office/spreadsheetml/2010/11/main" uri="{B97F6D7D-B522-45F9-BDA1-12C45D357490}">
          <x15:cacheHierarchy aggregatedColumn="6"/>
        </ext>
      </extLst>
    </cacheHierarchy>
    <cacheHierarchy uniqueName="[Measures].[Count of WINNER 2]" caption="Count of WINNER 2" measure="1" displayFolder="" measureGroup="Winners_data" count="0" hidden="1">
      <extLst>
        <ext xmlns:x15="http://schemas.microsoft.com/office/spreadsheetml/2010/11/main" uri="{B97F6D7D-B522-45F9-BDA1-12C45D357490}">
          <x15:cacheHierarchy aggregatedColumn="20"/>
        </ext>
      </extLst>
    </cacheHierarchy>
  </cacheHierarchies>
  <kpis count="0"/>
  <dimensions count="3">
    <dimension name="matches" uniqueName="[matches]" caption="matches"/>
    <dimension measure="1" name="Measures" uniqueName="[Measures]" caption="Measures"/>
    <dimension name="Winners_data" uniqueName="[Winners_data]" caption="Winners_data"/>
  </dimensions>
  <measureGroups count="2">
    <measureGroup name="matches" caption="matches"/>
    <measureGroup name="Winners_data" caption="Winners_data"/>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17.498215046297" backgroundQuery="1" createdVersion="3" refreshedVersion="8" minRefreshableVersion="3" recordCount="0" supportSubquery="1" supportAdvancedDrill="1" xr:uid="{E71E64EC-C7DA-4EC7-AD3E-C3C7890655E3}">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matches].[ID]" caption="ID" attribute="1" defaultMemberUniqueName="[matches].[ID].[All]" allUniqueName="[matches].[ID].[All]" dimensionUniqueName="[matches]" displayFolder="" count="0" memberValueDatatype="130" unbalanced="0"/>
    <cacheHierarchy uniqueName="[matches].[CITY]" caption="CITY" attribute="1" defaultMemberUniqueName="[matches].[CITY].[All]" allUniqueName="[matches].[CITY].[All]" dimensionUniqueName="[matches]" displayFolder="" count="0" memberValueDatatype="130" unbalanced="0"/>
    <cacheHierarchy uniqueName="[matches].[YEAR]" caption="YEAR" attribute="1" defaultMemberUniqueName="[matches].[YEAR].[All]" allUniqueName="[matches].[YEAR].[All]" dimensionUniqueName="[matches]" displayFolder="" count="0" memberValueDatatype="130" unbalanced="0"/>
    <cacheHierarchy uniqueName="[matches].[SEASON]" caption="SEASON" attribute="1" defaultMemberUniqueName="[matches].[SEASON].[All]" allUniqueName="[matches].[SEASON].[All]" dimensionUniqueName="[matches]" displayFolder="" count="2" memberValueDatatype="130" unbalanced="0"/>
    <cacheHierarchy uniqueName="[matches].[DATE]" caption="DATE" attribute="1" defaultMemberUniqueName="[matches].[DATE].[All]" allUniqueName="[matches].[DATE].[All]" dimensionUniqueName="[matches]" displayFolder="" count="0" memberValueDatatype="130" unbalanced="0"/>
    <cacheHierarchy uniqueName="[matches].[MATCH_TYPE]" caption="MATCH_TYPE" attribute="1" defaultMemberUniqueName="[matches].[MATCH_TYPE].[All]" allUniqueName="[matches].[MATCH_TYPE].[All]" dimensionUniqueName="[matches]" displayFolder="" count="0" memberValueDatatype="130" unbalanced="0"/>
    <cacheHierarchy uniqueName="[matches].[PLAYER_OF_THE_MATCH]" caption="PLAYER_OF_THE_MATCH" attribute="1" defaultMemberUniqueName="[matches].[PLAYER_OF_THE_MATCH].[All]" allUniqueName="[matches].[PLAYER_OF_THE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TEAM_1]" caption="TEAM_1" attribute="1" defaultMemberUniqueName="[matches].[TEAM_1].[All]" allUniqueName="[matches].[TEAM_1].[All]" dimensionUniqueName="[matches]" displayFolder="" count="0" memberValueDatatype="130" unbalanced="0"/>
    <cacheHierarchy uniqueName="[matches].[TEAM_2]" caption="TEAM_2" attribute="1" defaultMemberUniqueName="[matches].[TEAM_2].[All]" allUniqueName="[matches].[TEAM_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WINNER]" caption="WINNER" attribute="1" defaultMemberUniqueName="[matches].[WINNER].[All]" allUniqueName="[matches].[WINNER].[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RESULT_MARGIN]" caption="RESULT_MARGIN" attribute="1" defaultMemberUniqueName="[matches].[RESULT_MARGIN].[All]" allUniqueName="[matches].[RESULT_MARGIN].[All]" dimensionUniqueName="[matches]" displayFolder="" count="0" memberValueDatatype="130" unbalanced="0"/>
    <cacheHierarchy uniqueName="[matches].[TARGET]" caption="TARGET" attribute="1" defaultMemberUniqueName="[matches].[TARGET].[All]" allUniqueName="[matches].[TARGET].[All]" dimensionUniqueName="[matches]" displayFolder="" count="0" memberValueDatatype="130" unbalanced="0"/>
    <cacheHierarchy uniqueName="[matches].[TARGET_OVERS]" caption="TARGET_OVERS" attribute="1" defaultMemberUniqueName="[matches].[TARGET_OVERS].[All]" allUniqueName="[matches].[TARGET_OVERS].[All]" dimensionUniqueName="[matches]" displayFolder="" count="0" memberValueDatatype="130" unbalanced="0"/>
    <cacheHierarchy uniqueName="[matches].[SUPER_OVER]" caption="SUPER_OVER" attribute="1" defaultMemberUniqueName="[matches].[SUPER_OVER].[All]" allUniqueName="[matches].[SUPER_OVER].[All]" dimensionUniqueName="[matches]" displayFolder="" count="0" memberValueDatatype="130" unbalanced="0"/>
    <cacheHierarchy uniqueName="[matches].[METHOD]" caption="METHOD" attribute="1" defaultMemberUniqueName="[matches].[METHOD].[All]" allUniqueName="[matches].[METHOD].[All]" dimensionUniqueName="[matches]" displayFolder="" count="0" memberValueDatatype="130" unbalanced="0"/>
    <cacheHierarchy uniqueName="[Winners_data].[SEASON]" caption="SEASON" attribute="1" defaultMemberUniqueName="[Winners_data].[SEASON].[All]" allUniqueName="[Winners_data].[SEASON].[All]" dimensionUniqueName="[Winners_data]" displayFolder="" count="0" memberValueDatatype="130" unbalanced="0"/>
    <cacheHierarchy uniqueName="[Winners_data].[WINNER]" caption="WINNER" attribute="1" defaultMemberUniqueName="[Winners_data].[WINNER].[All]" allUniqueName="[Winners_data].[WINNER].[All]" dimensionUniqueName="[Winners_data]" displayFolder="" count="0" memberValueDatatype="130" unbalanced="0"/>
    <cacheHierarchy uniqueName="[Winners_data].[RUNNER_UP]" caption="RUNNER_UP" attribute="1" defaultMemberUniqueName="[Winners_data].[RUNNER_UP].[All]" allUniqueName="[Winners_data].[RUNNER_UP].[All]" dimensionUniqueName="[Winners_data]" displayFolder="" count="0" memberValueDatatype="130" unbalanced="0"/>
    <cacheHierarchy uniqueName="[Winners_data].[ORANGE_CAP]" caption="ORANGE_CAP" attribute="1" defaultMemberUniqueName="[Winners_data].[ORANGE_CAP].[All]" allUniqueName="[Winners_data].[ORANGE_CAP].[All]" dimensionUniqueName="[Winners_data]" displayFolder="" count="0" memberValueDatatype="130" unbalanced="0"/>
    <cacheHierarchy uniqueName="[Winners_data].[PURPLE_CAP]" caption="PURPLE_CAP" attribute="1" defaultMemberUniqueName="[Winners_data].[PURPLE_CAP].[All]" allUniqueName="[Winners_data].[PURPLE_CAP].[All]" dimensionUniqueName="[Winners_data]" displayFolder="" count="0" memberValueDatatype="130" unbalanced="0"/>
    <cacheHierarchy uniqueName="[Winners_data].[MVP]" caption="MVP" attribute="1" defaultMemberUniqueName="[Winners_data].[MVP].[All]" allUniqueName="[Winners_data].[MVP].[All]" dimensionUniqueName="[Winners_data]" displayFolder="" count="0" memberValueDatatype="130" unbalanced="0"/>
    <cacheHierarchy uniqueName="[Measures].[__XL_Count matches]" caption="__XL_Count matches" measure="1" displayFolder="" measureGroup="matches" count="0" hidden="1"/>
    <cacheHierarchy uniqueName="[Measures].[__XL_Count Winners_data]" caption="__XL_Count Winners_data" measure="1" displayFolder="" measureGroup="Winners_data" count="0" hidden="1"/>
    <cacheHierarchy uniqueName="[Measures].[__No measures defined]" caption="__No measures defined" measure="1" displayFolder="" count="0" hidden="1"/>
    <cacheHierarchy uniqueName="[Measures].[Count of TOSS_DECISION]" caption="Count of TOSS_DECISION" measure="1" displayFolder="" measureGroup="matches" count="0" hidden="1">
      <extLst>
        <ext xmlns:x15="http://schemas.microsoft.com/office/spreadsheetml/2010/11/main" uri="{B97F6D7D-B522-45F9-BDA1-12C45D357490}">
          <x15:cacheHierarchy aggregatedColumn="1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10"/>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12"/>
        </ext>
      </extLst>
    </cacheHierarchy>
    <cacheHierarchy uniqueName="[Measures].[Count of PLAYER_OF_THE_MATCH]" caption="Count of PLAYER_OF_THE_MATCH" measure="1" displayFolder="" measureGroup="matches" count="0" hidden="1">
      <extLst>
        <ext xmlns:x15="http://schemas.microsoft.com/office/spreadsheetml/2010/11/main" uri="{B97F6D7D-B522-45F9-BDA1-12C45D357490}">
          <x15:cacheHierarchy aggregatedColumn="6"/>
        </ext>
      </extLst>
    </cacheHierarchy>
    <cacheHierarchy uniqueName="[Measures].[Count of WINNER 2]" caption="Count of WINNER 2" measure="1" displayFolder="" measureGroup="Winners_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65961822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5A633C-915E-4CEC-88FF-7CC0342A3805}" name="Matches_win" cacheId="4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21" firstHeaderRow="1" firstDataRow="2" firstDataCol="1"/>
  <pivotFields count="4">
    <pivotField axis="axisRow" allDrilled="1" subtotalTop="0" showAll="0" sortType="de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19">
    <i>
      <x v="10"/>
    </i>
    <i>
      <x/>
    </i>
    <i>
      <x v="8"/>
    </i>
    <i>
      <x v="16"/>
    </i>
    <i>
      <x v="14"/>
    </i>
    <i>
      <x v="17"/>
    </i>
    <i>
      <x v="6"/>
    </i>
    <i>
      <x v="3"/>
    </i>
    <i>
      <x v="2"/>
    </i>
    <i>
      <x v="5"/>
    </i>
    <i>
      <x v="13"/>
    </i>
    <i>
      <x v="9"/>
    </i>
    <i>
      <x v="1"/>
    </i>
    <i>
      <x v="15"/>
    </i>
    <i>
      <x v="4"/>
    </i>
    <i>
      <x v="12"/>
    </i>
    <i>
      <x v="11"/>
    </i>
    <i>
      <x v="7"/>
    </i>
    <i t="grand">
      <x/>
    </i>
  </rowItems>
  <colFields count="1">
    <field x="1"/>
  </colFields>
  <colItems count="3">
    <i>
      <x/>
    </i>
    <i>
      <x v="1"/>
    </i>
    <i t="grand">
      <x/>
    </i>
  </colItems>
  <dataFields count="1">
    <dataField name="Count of TOSS_WINNER" fld="2" subtotal="count" baseField="0" baseItem="0"/>
  </dataField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matche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55EDF-93D6-47A1-A6B1-FA149ACABB23}" name="Toss_based_decision" cacheId="4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WINNER" fld="1"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matche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B1DCCA-6918-4FE1-A917-BF7390D0EE07}" name="Venues" cacheId="4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13" firstHeaderRow="1" firstDataRow="2"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11">
    <i>
      <x v="8"/>
    </i>
    <i>
      <x v="5"/>
    </i>
    <i>
      <x v="1"/>
    </i>
    <i>
      <x v="4"/>
    </i>
    <i>
      <x v="6"/>
    </i>
    <i>
      <x v="7"/>
    </i>
    <i>
      <x/>
    </i>
    <i>
      <x v="3"/>
    </i>
    <i>
      <x v="2"/>
    </i>
    <i>
      <x v="9"/>
    </i>
    <i t="grand">
      <x/>
    </i>
  </rowItems>
  <colFields count="1">
    <field x="1"/>
  </colFields>
  <colItems count="3">
    <i>
      <x/>
    </i>
    <i>
      <x v="1"/>
    </i>
    <i t="grand">
      <x/>
    </i>
  </colItems>
  <dataFields count="1">
    <dataField name="Count of WINNER" fld="2" subtotal="count" baseField="0" baseItem="0"/>
  </dataFields>
  <chartFormats count="6">
    <chartFormat chart="3" format="3" series="1">
      <pivotArea type="data" outline="0" fieldPosition="0">
        <references count="1">
          <reference field="1" count="1" selected="0">
            <x v="0"/>
          </reference>
        </references>
      </pivotArea>
    </chartFormat>
    <chartFormat chart="3" format="4" series="1">
      <pivotArea type="data" outline="0" fieldPosition="0">
        <references count="1">
          <reference field="1" count="1" selected="0">
            <x v="1"/>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0"/>
          </reference>
        </references>
      </pivotArea>
    </chartFormat>
    <chartFormat chart="5" format="10" series="1">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0">
      <autoFilter ref="A1">
        <filterColumn colId="0">
          <top10 val="10" filterVal="10"/>
        </filterColumn>
      </autoFilter>
    </filter>
  </filters>
  <rowHierarchiesUsage count="1">
    <rowHierarchyUsage hierarchyUsage="7"/>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matche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72D84B-DEBD-4E8F-B9C9-465ADBDE4DC6}" name="Mom_winners" cacheId="4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i>
    <i>
      <x v="2"/>
    </i>
    <i>
      <x v="6"/>
    </i>
    <i>
      <x v="8"/>
    </i>
    <i>
      <x v="3"/>
    </i>
    <i>
      <x v="4"/>
    </i>
    <i>
      <x v="5"/>
    </i>
    <i>
      <x v="9"/>
    </i>
    <i>
      <x v="7"/>
    </i>
    <i>
      <x v="1"/>
    </i>
    <i t="grand">
      <x/>
    </i>
  </rowItems>
  <colItems count="1">
    <i/>
  </colItems>
  <dataFields count="1">
    <dataField name="Count of PLAYER_OF_THE_MATCH" fld="1"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matche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DF92C5-5B65-4BD1-BDA8-514648C00E99}" name="Title_winners" cacheId="4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0"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i>
    <i>
      <x v="4"/>
    </i>
    <i>
      <x v="3"/>
    </i>
    <i>
      <x v="6"/>
    </i>
    <i>
      <x v="1"/>
    </i>
    <i>
      <x v="7"/>
    </i>
    <i>
      <x v="2"/>
    </i>
    <i>
      <x v="5"/>
    </i>
    <i t="grand">
      <x/>
    </i>
  </rowItems>
  <colItems count="1">
    <i/>
  </colItems>
  <dataFields count="1">
    <dataField name="Count of WINNER" fld="2" subtotal="count" baseField="0" baseItem="0"/>
  </dataField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matches]"/>
        <x15:activeTabTopLevelEntity name="[Winn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2793BD-6738-4C1E-A083-625DA3FB8E60}" name="PivotTable1" cacheId="4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K22" firstHeaderRow="1" firstDataRow="1" firstDataCol="1"/>
  <pivotFields count="1">
    <pivotField axis="axisRow" allDrilled="1" subtotalTop="0" showAll="0" sortType="descending" defaultSubtotal="0" defaultAttributeDrillState="1">
      <items count="18">
        <item x="17"/>
        <item x="16"/>
        <item x="15"/>
        <item x="14"/>
        <item x="13"/>
        <item x="12"/>
        <item x="11"/>
        <item x="10"/>
        <item x="9"/>
        <item x="8"/>
        <item x="7"/>
        <item x="6"/>
        <item x="5"/>
        <item x="4"/>
        <item x="3"/>
        <item x="2"/>
        <item x="1"/>
        <item x="0"/>
      </items>
    </pivotField>
  </pivotFields>
  <rowFields count="1">
    <field x="0"/>
  </rowFields>
  <rowItems count="19">
    <i>
      <x/>
    </i>
    <i>
      <x v="1"/>
    </i>
    <i>
      <x v="2"/>
    </i>
    <i>
      <x v="3"/>
    </i>
    <i>
      <x v="4"/>
    </i>
    <i>
      <x v="5"/>
    </i>
    <i>
      <x v="6"/>
    </i>
    <i>
      <x v="7"/>
    </i>
    <i>
      <x v="8"/>
    </i>
    <i>
      <x v="9"/>
    </i>
    <i>
      <x v="10"/>
    </i>
    <i>
      <x v="11"/>
    </i>
    <i>
      <x v="12"/>
    </i>
    <i>
      <x v="13"/>
    </i>
    <i>
      <x v="14"/>
    </i>
    <i>
      <x v="15"/>
    </i>
    <i>
      <x v="16"/>
    </i>
    <i>
      <x v="17"/>
    </i>
    <i t="grand">
      <x/>
    </i>
  </rowItems>
  <pivotHierarchies count="33">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matche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1AEF4F46-A826-4866-B04D-7C65F0CCC704}" sourceName="[matches].[SEASON]">
  <pivotTables>
    <pivotTable tabId="3" name="Matches_win"/>
    <pivotTable tabId="7" name="Mom_winners"/>
    <pivotTable tabId="5" name="Toss_based_decision"/>
    <pivotTable tabId="6" name="Venues"/>
    <pivotTable tabId="9" name="Title_winners"/>
    <pivotTable tabId="8" name="PivotTable1"/>
  </pivotTables>
  <data>
    <olap pivotCacheId="1659618225">
      <levels count="2">
        <level uniqueName="[matches].[SEASON].[(All)]" sourceCaption="(All)" count="0"/>
        <level uniqueName="[matches].[SEASON].[SEASON]" sourceCaption="SEASON" count="18">
          <ranges>
            <range startItem="0">
              <i n="[matches].[SEASON].&amp;[IPL-2008]" c="IPL-2008"/>
              <i n="[matches].[SEASON].&amp;[IPL-2009]" c="IPL-2009"/>
              <i n="[matches].[SEASON].&amp;[IPL-2010]" c="IPL-2010"/>
              <i n="[matches].[SEASON].&amp;[IPL-2011]" c="IPL-2011"/>
              <i n="[matches].[SEASON].&amp;[IPL-2012]" c="IPL-2012"/>
              <i n="[matches].[SEASON].&amp;[IPL-2013]" c="IPL-2013"/>
              <i n="[matches].[SEASON].&amp;[IPL-2014]" c="IPL-2014"/>
              <i n="[matches].[SEASON].&amp;[IPL-2015]" c="IPL-2015"/>
              <i n="[matches].[SEASON].&amp;[IPL-2016]" c="IPL-2016"/>
              <i n="[matches].[SEASON].&amp;[IPL-2017]" c="IPL-2017"/>
              <i n="[matches].[SEASON].&amp;[IPL-2018]" c="IPL-2018"/>
              <i n="[matches].[SEASON].&amp;[IPL-2019]" c="IPL-2019"/>
              <i n="[matches].[SEASON].&amp;[IPL-2020]" c="IPL-2020"/>
              <i n="[matches].[SEASON].&amp;[IPL-2021]" c="IPL-2021"/>
              <i n="[matches].[SEASON].&amp;[IPL-2022]" c="IPL-2022"/>
              <i n="[matches].[SEASON].&amp;[IPL-2023]" c="IPL-2023"/>
              <i n="[matches].[SEASON].&amp;[IPL-2024]" c="IPL-2024"/>
              <i n="[matches].[SEASON].&amp;[IPL-2025]" c="IPL-2025"/>
            </range>
          </ranges>
        </level>
      </levels>
      <selections count="1">
        <selection n="[matches].[SEA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664F6998-7823-4489-B604-51385EFD070F}" cache="Slicer_SEASON" caption="SEAS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5261534-B1A9-4682-B601-C8C1F95D8D87}" cache="Slicer_SEASON" caption="SEASON"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B11C24BB-7143-44C0-8DEA-6BC2CA871B10}" cache="Slicer_SEASON" caption="SEASON" startItem="10"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700415A9-4500-4A02-8694-CC0A5413E5A0}" cache="Slicer_SEASON" caption="SEASON" columnCount="18" showCaption="0"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07900-588F-452B-9506-ABF5E1FEB64A}">
  <dimension ref="A1:D21"/>
  <sheetViews>
    <sheetView zoomScale="87" zoomScaleNormal="87" workbookViewId="0">
      <selection sqref="A1:D21"/>
    </sheetView>
  </sheetViews>
  <sheetFormatPr defaultRowHeight="14.5" x14ac:dyDescent="0.35"/>
  <cols>
    <col min="1" max="1" width="24.6328125" bestFit="1" customWidth="1"/>
    <col min="2" max="2" width="15.453125" bestFit="1" customWidth="1"/>
    <col min="3" max="3" width="4.7265625" bestFit="1" customWidth="1"/>
    <col min="4" max="4" width="10.7265625" bestFit="1" customWidth="1"/>
  </cols>
  <sheetData>
    <row r="1" spans="1:4" x14ac:dyDescent="0.35">
      <c r="A1" s="1" t="s">
        <v>14</v>
      </c>
      <c r="B1" s="1" t="s">
        <v>15</v>
      </c>
    </row>
    <row r="2" spans="1:4" x14ac:dyDescent="0.35">
      <c r="A2" s="1" t="s">
        <v>0</v>
      </c>
      <c r="B2" t="s">
        <v>12</v>
      </c>
      <c r="C2" t="s">
        <v>13</v>
      </c>
      <c r="D2" t="s">
        <v>11</v>
      </c>
    </row>
    <row r="3" spans="1:4" x14ac:dyDescent="0.35">
      <c r="A3" s="2" t="s">
        <v>7</v>
      </c>
      <c r="B3" s="5">
        <v>55</v>
      </c>
      <c r="C3" s="5">
        <v>97</v>
      </c>
      <c r="D3" s="5">
        <v>152</v>
      </c>
    </row>
    <row r="4" spans="1:4" x14ac:dyDescent="0.35">
      <c r="A4" s="2" t="s">
        <v>1</v>
      </c>
      <c r="B4" s="5">
        <v>65</v>
      </c>
      <c r="C4" s="5">
        <v>77</v>
      </c>
      <c r="D4" s="5">
        <v>142</v>
      </c>
    </row>
    <row r="5" spans="1:4" x14ac:dyDescent="0.35">
      <c r="A5" s="2" t="s">
        <v>6</v>
      </c>
      <c r="B5" s="5">
        <v>51</v>
      </c>
      <c r="C5" s="5">
        <v>85</v>
      </c>
      <c r="D5" s="5">
        <v>136</v>
      </c>
    </row>
    <row r="6" spans="1:4" x14ac:dyDescent="0.35">
      <c r="A6" s="2" t="s">
        <v>9</v>
      </c>
      <c r="B6" s="5">
        <v>38</v>
      </c>
      <c r="C6" s="5">
        <v>95</v>
      </c>
      <c r="D6" s="5">
        <v>133</v>
      </c>
    </row>
    <row r="7" spans="1:4" x14ac:dyDescent="0.35">
      <c r="A7" s="2" t="s">
        <v>8</v>
      </c>
      <c r="B7" s="5">
        <v>43</v>
      </c>
      <c r="C7" s="5">
        <v>73</v>
      </c>
      <c r="D7" s="5">
        <v>116</v>
      </c>
    </row>
    <row r="8" spans="1:4" x14ac:dyDescent="0.35">
      <c r="A8" s="2" t="s">
        <v>10</v>
      </c>
      <c r="B8" s="5">
        <v>32</v>
      </c>
      <c r="C8" s="5">
        <v>62</v>
      </c>
      <c r="D8" s="5">
        <v>94</v>
      </c>
    </row>
    <row r="9" spans="1:4" x14ac:dyDescent="0.35">
      <c r="A9" s="2" t="s">
        <v>5</v>
      </c>
      <c r="B9" s="5">
        <v>24</v>
      </c>
      <c r="C9" s="5">
        <v>64</v>
      </c>
      <c r="D9" s="5">
        <v>88</v>
      </c>
    </row>
    <row r="10" spans="1:4" x14ac:dyDescent="0.35">
      <c r="A10" s="2" t="s">
        <v>3</v>
      </c>
      <c r="B10" s="5">
        <v>29</v>
      </c>
      <c r="C10" s="5">
        <v>38</v>
      </c>
      <c r="D10" s="5">
        <v>67</v>
      </c>
    </row>
    <row r="11" spans="1:4" x14ac:dyDescent="0.35">
      <c r="A11" s="2" t="s">
        <v>48</v>
      </c>
      <c r="B11" s="5">
        <v>15</v>
      </c>
      <c r="C11" s="5">
        <v>41</v>
      </c>
      <c r="D11" s="5">
        <v>56</v>
      </c>
    </row>
    <row r="12" spans="1:4" x14ac:dyDescent="0.35">
      <c r="A12" s="2" t="s">
        <v>4</v>
      </c>
      <c r="B12" s="5">
        <v>9</v>
      </c>
      <c r="C12" s="5">
        <v>28</v>
      </c>
      <c r="D12" s="5">
        <v>37</v>
      </c>
    </row>
    <row r="13" spans="1:4" x14ac:dyDescent="0.35">
      <c r="A13" s="2" t="s">
        <v>49</v>
      </c>
      <c r="B13" s="5">
        <v>7</v>
      </c>
      <c r="C13" s="5">
        <v>28</v>
      </c>
      <c r="D13" s="5">
        <v>35</v>
      </c>
    </row>
    <row r="14" spans="1:4" x14ac:dyDescent="0.35">
      <c r="A14" s="2" t="s">
        <v>50</v>
      </c>
      <c r="B14" s="5">
        <v>7</v>
      </c>
      <c r="C14" s="5">
        <v>23</v>
      </c>
      <c r="D14" s="5">
        <v>30</v>
      </c>
    </row>
    <row r="15" spans="1:4" x14ac:dyDescent="0.35">
      <c r="A15" s="2" t="s">
        <v>2</v>
      </c>
      <c r="B15" s="5">
        <v>14</v>
      </c>
      <c r="C15" s="5">
        <v>15</v>
      </c>
      <c r="D15" s="5">
        <v>29</v>
      </c>
    </row>
    <row r="16" spans="1:4" x14ac:dyDescent="0.35">
      <c r="A16" s="2" t="s">
        <v>47</v>
      </c>
      <c r="B16" s="5">
        <v>2</v>
      </c>
      <c r="C16" s="5">
        <v>13</v>
      </c>
      <c r="D16" s="5">
        <v>15</v>
      </c>
    </row>
    <row r="17" spans="1:4" x14ac:dyDescent="0.35">
      <c r="A17" s="2" t="s">
        <v>46</v>
      </c>
      <c r="B17" s="5">
        <v>2</v>
      </c>
      <c r="C17" s="5">
        <v>11</v>
      </c>
      <c r="D17" s="5">
        <v>13</v>
      </c>
    </row>
    <row r="18" spans="1:4" x14ac:dyDescent="0.35">
      <c r="A18" s="2" t="s">
        <v>41</v>
      </c>
      <c r="B18" s="5">
        <v>9</v>
      </c>
      <c r="C18" s="5">
        <v>3</v>
      </c>
      <c r="D18" s="5">
        <v>12</v>
      </c>
    </row>
    <row r="19" spans="1:4" x14ac:dyDescent="0.35">
      <c r="A19" s="2" t="s">
        <v>42</v>
      </c>
      <c r="B19" s="5">
        <v>2</v>
      </c>
      <c r="C19" s="5">
        <v>6</v>
      </c>
      <c r="D19" s="5">
        <v>8</v>
      </c>
    </row>
    <row r="20" spans="1:4" x14ac:dyDescent="0.35">
      <c r="A20" s="2" t="s">
        <v>40</v>
      </c>
      <c r="B20" s="5"/>
      <c r="C20" s="5">
        <v>6</v>
      </c>
      <c r="D20" s="5">
        <v>6</v>
      </c>
    </row>
    <row r="21" spans="1:4" x14ac:dyDescent="0.35">
      <c r="A21" s="2" t="s">
        <v>11</v>
      </c>
      <c r="B21" s="5">
        <v>404</v>
      </c>
      <c r="C21" s="5">
        <v>765</v>
      </c>
      <c r="D21" s="5">
        <v>1169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AF2C4-6142-4B47-AA72-3AF0B8C44C10}">
  <dimension ref="A1:B4"/>
  <sheetViews>
    <sheetView workbookViewId="0">
      <selection activeCell="B13" sqref="B13"/>
    </sheetView>
  </sheetViews>
  <sheetFormatPr defaultRowHeight="14.5" x14ac:dyDescent="0.35"/>
  <cols>
    <col min="1" max="1" width="12.36328125" bestFit="1" customWidth="1"/>
    <col min="2" max="2" width="15.6328125" bestFit="1" customWidth="1"/>
  </cols>
  <sheetData>
    <row r="1" spans="1:2" x14ac:dyDescent="0.35">
      <c r="A1" s="1" t="s">
        <v>0</v>
      </c>
      <c r="B1" t="s">
        <v>16</v>
      </c>
    </row>
    <row r="2" spans="1:2" x14ac:dyDescent="0.35">
      <c r="A2" s="2" t="s">
        <v>12</v>
      </c>
      <c r="B2" s="5">
        <v>404</v>
      </c>
    </row>
    <row r="3" spans="1:2" x14ac:dyDescent="0.35">
      <c r="A3" s="2" t="s">
        <v>13</v>
      </c>
      <c r="B3" s="5">
        <v>765</v>
      </c>
    </row>
    <row r="4" spans="1:2" x14ac:dyDescent="0.35">
      <c r="A4" s="2" t="s">
        <v>11</v>
      </c>
      <c r="B4" s="5">
        <v>1169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C4A85-E1A1-4173-82FB-D499A2368BF7}">
  <dimension ref="A1:D13"/>
  <sheetViews>
    <sheetView topLeftCell="E1" workbookViewId="0">
      <selection activeCell="U11" sqref="U11"/>
    </sheetView>
  </sheetViews>
  <sheetFormatPr defaultRowHeight="14.5" x14ac:dyDescent="0.35"/>
  <cols>
    <col min="1" max="1" width="37.08984375" bestFit="1" customWidth="1"/>
    <col min="2" max="2" width="15.26953125" bestFit="1" customWidth="1"/>
    <col min="3" max="3" width="4.453125" bestFit="1" customWidth="1"/>
    <col min="4" max="4" width="10.7265625" bestFit="1" customWidth="1"/>
  </cols>
  <sheetData>
    <row r="1" spans="1:4" x14ac:dyDescent="0.35">
      <c r="A1" s="1" t="s">
        <v>16</v>
      </c>
      <c r="B1" s="1" t="s">
        <v>15</v>
      </c>
    </row>
    <row r="2" spans="1:4" x14ac:dyDescent="0.35">
      <c r="A2" s="1" t="s">
        <v>0</v>
      </c>
      <c r="B2" t="s">
        <v>12</v>
      </c>
      <c r="C2" t="s">
        <v>13</v>
      </c>
      <c r="D2" t="s">
        <v>11</v>
      </c>
    </row>
    <row r="3" spans="1:4" x14ac:dyDescent="0.35">
      <c r="A3" s="2" t="s">
        <v>51</v>
      </c>
      <c r="B3" s="5">
        <v>15</v>
      </c>
      <c r="C3" s="5">
        <v>14</v>
      </c>
      <c r="D3" s="5">
        <v>29</v>
      </c>
    </row>
    <row r="4" spans="1:4" x14ac:dyDescent="0.35">
      <c r="A4" s="2" t="s">
        <v>20</v>
      </c>
      <c r="B4" s="5">
        <v>14</v>
      </c>
      <c r="C4" s="5">
        <v>21</v>
      </c>
      <c r="D4" s="5">
        <v>35</v>
      </c>
    </row>
    <row r="5" spans="1:4" x14ac:dyDescent="0.35">
      <c r="A5" s="2" t="s">
        <v>52</v>
      </c>
      <c r="B5" s="5">
        <v>19</v>
      </c>
      <c r="C5" s="5">
        <v>27</v>
      </c>
      <c r="D5" s="5">
        <v>46</v>
      </c>
    </row>
    <row r="6" spans="1:4" x14ac:dyDescent="0.35">
      <c r="A6" s="2" t="s">
        <v>19</v>
      </c>
      <c r="B6" s="5">
        <v>34</v>
      </c>
      <c r="C6" s="5">
        <v>14</v>
      </c>
      <c r="D6" s="5">
        <v>48</v>
      </c>
    </row>
    <row r="7" spans="1:4" x14ac:dyDescent="0.35">
      <c r="A7" s="2" t="s">
        <v>21</v>
      </c>
      <c r="B7" s="5">
        <v>23</v>
      </c>
      <c r="C7" s="5">
        <v>26</v>
      </c>
      <c r="D7" s="5">
        <v>49</v>
      </c>
    </row>
    <row r="8" spans="1:4" x14ac:dyDescent="0.35">
      <c r="A8" s="2" t="s">
        <v>22</v>
      </c>
      <c r="B8" s="5">
        <v>21</v>
      </c>
      <c r="C8" s="5">
        <v>33</v>
      </c>
      <c r="D8" s="5">
        <v>54</v>
      </c>
    </row>
    <row r="9" spans="1:4" x14ac:dyDescent="0.35">
      <c r="A9" s="2" t="s">
        <v>24</v>
      </c>
      <c r="B9" s="5">
        <v>26</v>
      </c>
      <c r="C9" s="5">
        <v>34</v>
      </c>
      <c r="D9" s="5">
        <v>60</v>
      </c>
    </row>
    <row r="10" spans="1:4" x14ac:dyDescent="0.35">
      <c r="A10" s="2" t="s">
        <v>18</v>
      </c>
      <c r="B10" s="5">
        <v>8</v>
      </c>
      <c r="C10" s="5">
        <v>57</v>
      </c>
      <c r="D10" s="5">
        <v>65</v>
      </c>
    </row>
    <row r="11" spans="1:4" x14ac:dyDescent="0.35">
      <c r="A11" s="2" t="s">
        <v>17</v>
      </c>
      <c r="B11" s="5">
        <v>31</v>
      </c>
      <c r="C11" s="5">
        <v>53</v>
      </c>
      <c r="D11" s="5">
        <v>84</v>
      </c>
    </row>
    <row r="12" spans="1:4" x14ac:dyDescent="0.35">
      <c r="A12" s="2" t="s">
        <v>23</v>
      </c>
      <c r="B12" s="5">
        <v>30</v>
      </c>
      <c r="C12" s="5">
        <v>95</v>
      </c>
      <c r="D12" s="5">
        <v>125</v>
      </c>
    </row>
    <row r="13" spans="1:4" x14ac:dyDescent="0.35">
      <c r="A13" s="2" t="s">
        <v>11</v>
      </c>
      <c r="B13" s="5">
        <v>221</v>
      </c>
      <c r="C13" s="5">
        <v>374</v>
      </c>
      <c r="D13" s="5">
        <v>595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39A63-2035-4A23-926E-AE6AB7181D74}">
  <dimension ref="A1:E12"/>
  <sheetViews>
    <sheetView topLeftCell="D1" workbookViewId="0">
      <selection activeCell="O11" sqref="O11"/>
    </sheetView>
  </sheetViews>
  <sheetFormatPr defaultRowHeight="14.5" x14ac:dyDescent="0.35"/>
  <cols>
    <col min="1" max="1" width="12.36328125" bestFit="1" customWidth="1"/>
    <col min="2" max="2" width="30" bestFit="1" customWidth="1"/>
    <col min="4" max="4" width="15" customWidth="1"/>
    <col min="5" max="5" width="11.36328125" customWidth="1"/>
  </cols>
  <sheetData>
    <row r="1" spans="1:5" x14ac:dyDescent="0.35">
      <c r="A1" s="1" t="s">
        <v>0</v>
      </c>
      <c r="B1" t="s">
        <v>35</v>
      </c>
      <c r="D1" t="s">
        <v>36</v>
      </c>
      <c r="E1" t="s">
        <v>37</v>
      </c>
    </row>
    <row r="2" spans="1:5" x14ac:dyDescent="0.35">
      <c r="A2" s="2" t="s">
        <v>25</v>
      </c>
      <c r="B2" s="5">
        <v>25</v>
      </c>
      <c r="D2" s="2" t="s">
        <v>25</v>
      </c>
      <c r="E2">
        <f>GETPIVOTDATA("[Measures].[Count of PLAYER_OF_THE_MATCH]",$A$1,"[matches].[PLAYER_OF_THE_MATCH]","[matches].[PLAYER_OF_THE_MATCH].&amp;[" &amp; A2 &amp; "]")</f>
        <v>25</v>
      </c>
    </row>
    <row r="3" spans="1:5" x14ac:dyDescent="0.35">
      <c r="A3" s="2" t="s">
        <v>27</v>
      </c>
      <c r="B3" s="5">
        <v>22</v>
      </c>
      <c r="D3" s="2" t="s">
        <v>27</v>
      </c>
      <c r="E3">
        <f t="shared" ref="E3:E11" si="0">GETPIVOTDATA("[Measures].[Count of PLAYER_OF_THE_MATCH]",$A$1,"[matches].[PLAYER_OF_THE_MATCH]","[matches].[PLAYER_OF_THE_MATCH].&amp;[" &amp; A3 &amp; "]")</f>
        <v>22</v>
      </c>
    </row>
    <row r="4" spans="1:5" x14ac:dyDescent="0.35">
      <c r="A4" s="2" t="s">
        <v>31</v>
      </c>
      <c r="B4" s="5">
        <v>19</v>
      </c>
      <c r="D4" s="2" t="s">
        <v>31</v>
      </c>
      <c r="E4">
        <f t="shared" si="0"/>
        <v>19</v>
      </c>
    </row>
    <row r="5" spans="1:5" x14ac:dyDescent="0.35">
      <c r="A5" s="2" t="s">
        <v>33</v>
      </c>
      <c r="B5" s="5">
        <v>18</v>
      </c>
      <c r="D5" s="2" t="s">
        <v>33</v>
      </c>
      <c r="E5">
        <f t="shared" si="0"/>
        <v>18</v>
      </c>
    </row>
    <row r="6" spans="1:5" x14ac:dyDescent="0.35">
      <c r="A6" s="2" t="s">
        <v>28</v>
      </c>
      <c r="B6" s="5">
        <v>18</v>
      </c>
      <c r="D6" s="2" t="s">
        <v>28</v>
      </c>
      <c r="E6">
        <f t="shared" si="0"/>
        <v>18</v>
      </c>
    </row>
    <row r="7" spans="1:5" x14ac:dyDescent="0.35">
      <c r="A7" s="2" t="s">
        <v>29</v>
      </c>
      <c r="B7" s="5">
        <v>18</v>
      </c>
      <c r="D7" s="2" t="s">
        <v>29</v>
      </c>
      <c r="E7">
        <f t="shared" si="0"/>
        <v>18</v>
      </c>
    </row>
    <row r="8" spans="1:5" x14ac:dyDescent="0.35">
      <c r="A8" s="2" t="s">
        <v>30</v>
      </c>
      <c r="B8" s="5">
        <v>16</v>
      </c>
      <c r="D8" s="2" t="s">
        <v>30</v>
      </c>
      <c r="E8">
        <f t="shared" si="0"/>
        <v>16</v>
      </c>
    </row>
    <row r="9" spans="1:5" x14ac:dyDescent="0.35">
      <c r="A9" s="2" t="s">
        <v>34</v>
      </c>
      <c r="B9" s="5">
        <v>16</v>
      </c>
      <c r="D9" s="2" t="s">
        <v>34</v>
      </c>
      <c r="E9">
        <f t="shared" si="0"/>
        <v>16</v>
      </c>
    </row>
    <row r="10" spans="1:5" x14ac:dyDescent="0.35">
      <c r="A10" s="2" t="s">
        <v>32</v>
      </c>
      <c r="B10" s="5">
        <v>16</v>
      </c>
      <c r="D10" s="2" t="s">
        <v>32</v>
      </c>
      <c r="E10">
        <f t="shared" si="0"/>
        <v>16</v>
      </c>
    </row>
    <row r="11" spans="1:5" x14ac:dyDescent="0.35">
      <c r="A11" s="2" t="s">
        <v>26</v>
      </c>
      <c r="B11" s="5">
        <v>15</v>
      </c>
      <c r="D11" s="2" t="s">
        <v>26</v>
      </c>
      <c r="E11">
        <f t="shared" si="0"/>
        <v>15</v>
      </c>
    </row>
    <row r="12" spans="1:5" x14ac:dyDescent="0.35">
      <c r="A12" s="2" t="s">
        <v>11</v>
      </c>
      <c r="B12" s="5">
        <v>183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EE454-E1A1-424C-A05B-69634853B478}">
  <dimension ref="A1:D23"/>
  <sheetViews>
    <sheetView topLeftCell="A2" workbookViewId="0">
      <selection activeCell="A15" sqref="A15"/>
    </sheetView>
  </sheetViews>
  <sheetFormatPr defaultRowHeight="14.5" x14ac:dyDescent="0.35"/>
  <cols>
    <col min="1" max="1" width="24.6328125" bestFit="1" customWidth="1"/>
    <col min="2" max="2" width="15.6328125" bestFit="1" customWidth="1"/>
    <col min="4" max="4" width="21.7265625" customWidth="1"/>
  </cols>
  <sheetData>
    <row r="1" spans="1:4" x14ac:dyDescent="0.35">
      <c r="A1" s="1" t="s">
        <v>0</v>
      </c>
      <c r="B1" t="s">
        <v>16</v>
      </c>
    </row>
    <row r="2" spans="1:4" x14ac:dyDescent="0.35">
      <c r="A2" s="2" t="s">
        <v>1</v>
      </c>
      <c r="B2" s="5">
        <v>5</v>
      </c>
      <c r="D2" s="2"/>
    </row>
    <row r="3" spans="1:4" x14ac:dyDescent="0.35">
      <c r="A3" s="2" t="s">
        <v>7</v>
      </c>
      <c r="B3" s="5">
        <v>5</v>
      </c>
      <c r="D3" s="2"/>
    </row>
    <row r="4" spans="1:4" x14ac:dyDescent="0.35">
      <c r="A4" s="2" t="s">
        <v>6</v>
      </c>
      <c r="B4" s="5">
        <v>3</v>
      </c>
      <c r="D4" s="2"/>
    </row>
    <row r="5" spans="1:4" x14ac:dyDescent="0.35">
      <c r="A5" s="2" t="s">
        <v>9</v>
      </c>
      <c r="B5" s="5">
        <v>1</v>
      </c>
      <c r="D5" s="2"/>
    </row>
    <row r="6" spans="1:4" x14ac:dyDescent="0.35">
      <c r="A6" s="2" t="s">
        <v>2</v>
      </c>
      <c r="B6" s="5">
        <v>1</v>
      </c>
      <c r="D6" s="2"/>
    </row>
    <row r="7" spans="1:4" x14ac:dyDescent="0.35">
      <c r="A7" s="2" t="s">
        <v>10</v>
      </c>
      <c r="B7" s="5">
        <v>1</v>
      </c>
      <c r="D7" s="2"/>
    </row>
    <row r="8" spans="1:4" x14ac:dyDescent="0.35">
      <c r="A8" s="2" t="s">
        <v>4</v>
      </c>
      <c r="B8" s="5">
        <v>1</v>
      </c>
      <c r="D8" s="2"/>
    </row>
    <row r="9" spans="1:4" x14ac:dyDescent="0.35">
      <c r="A9" s="2" t="s">
        <v>8</v>
      </c>
      <c r="B9" s="5">
        <v>1</v>
      </c>
      <c r="D9" s="2"/>
    </row>
    <row r="10" spans="1:4" x14ac:dyDescent="0.35">
      <c r="A10" s="2" t="s">
        <v>11</v>
      </c>
      <c r="B10" s="5">
        <v>18</v>
      </c>
    </row>
    <row r="15" spans="1:4" x14ac:dyDescent="0.35">
      <c r="B15" t="s">
        <v>44</v>
      </c>
      <c r="C15" t="s">
        <v>45</v>
      </c>
    </row>
    <row r="16" spans="1:4" x14ac:dyDescent="0.35">
      <c r="B16" t="str">
        <f>A2</f>
        <v>Chennai Super Kings</v>
      </c>
      <c r="C16">
        <f>GETPIVOTDATA("[Measures].[Count of WINNER 2]",$A$1,"[Winners_data].[WINNER]","[Winners_data].[WINNER].&amp;[" &amp; A2 &amp; "]")</f>
        <v>5</v>
      </c>
    </row>
    <row r="17" spans="2:3" x14ac:dyDescent="0.35">
      <c r="B17" t="str">
        <f t="shared" ref="B17:B23" si="0">A3</f>
        <v>Mumbai Indians</v>
      </c>
      <c r="C17">
        <f t="shared" ref="C17:C23" si="1">GETPIVOTDATA("[Measures].[Count of WINNER 2]",$A$1,"[Winners_data].[WINNER]","[Winners_data].[WINNER].&amp;[" &amp; A3 &amp; "]")</f>
        <v>5</v>
      </c>
    </row>
    <row r="18" spans="2:3" x14ac:dyDescent="0.35">
      <c r="B18" t="str">
        <f t="shared" si="0"/>
        <v>Kolkata Knight Riders</v>
      </c>
      <c r="C18">
        <f t="shared" si="1"/>
        <v>3</v>
      </c>
    </row>
    <row r="19" spans="2:3" x14ac:dyDescent="0.35">
      <c r="B19" t="str">
        <f t="shared" si="0"/>
        <v>Royal Challengers Bengaluru</v>
      </c>
      <c r="C19">
        <f t="shared" si="1"/>
        <v>1</v>
      </c>
    </row>
    <row r="20" spans="2:3" x14ac:dyDescent="0.35">
      <c r="B20" t="str">
        <f t="shared" si="0"/>
        <v>Deccan Chargers</v>
      </c>
      <c r="C20">
        <f t="shared" si="1"/>
        <v>1</v>
      </c>
    </row>
    <row r="21" spans="2:3" x14ac:dyDescent="0.35">
      <c r="B21" t="str">
        <f t="shared" si="0"/>
        <v>Sunrisers Hyderabad</v>
      </c>
      <c r="C21">
        <f t="shared" si="1"/>
        <v>1</v>
      </c>
    </row>
    <row r="22" spans="2:3" x14ac:dyDescent="0.35">
      <c r="B22" t="str">
        <f t="shared" si="0"/>
        <v>Gujarat Titans</v>
      </c>
      <c r="C22">
        <f t="shared" si="1"/>
        <v>1</v>
      </c>
    </row>
    <row r="23" spans="2:3" x14ac:dyDescent="0.35">
      <c r="B23" t="str">
        <f t="shared" si="0"/>
        <v>Rajasthan Royals</v>
      </c>
      <c r="C23">
        <f t="shared" si="1"/>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E217-3394-4BA0-9332-404738BBD2DE}">
  <dimension ref="A1:X22"/>
  <sheetViews>
    <sheetView topLeftCell="I1" zoomScale="87" zoomScaleNormal="87" workbookViewId="0">
      <selection activeCell="R6" sqref="R6"/>
    </sheetView>
  </sheetViews>
  <sheetFormatPr defaultRowHeight="15" customHeight="1" x14ac:dyDescent="0.35"/>
  <cols>
    <col min="2" max="2" width="24.26953125" customWidth="1"/>
    <col min="3" max="3" width="29.90625" customWidth="1"/>
    <col min="4" max="4" width="18" customWidth="1"/>
    <col min="5" max="5" width="18.1796875" customWidth="1"/>
    <col min="6" max="6" width="15.26953125" customWidth="1"/>
    <col min="11" max="11" width="12.81640625" bestFit="1" customWidth="1"/>
    <col min="18" max="18" width="18.453125" customWidth="1"/>
    <col min="20" max="20" width="15.1796875" customWidth="1"/>
    <col min="21" max="21" width="18.08984375" customWidth="1"/>
    <col min="22" max="22" width="18.36328125" customWidth="1"/>
    <col min="23" max="23" width="15.36328125" customWidth="1"/>
    <col min="24" max="24" width="16.36328125" customWidth="1"/>
    <col min="27" max="27" width="12.90625" customWidth="1"/>
  </cols>
  <sheetData>
    <row r="1" spans="1:24" ht="15" customHeight="1" x14ac:dyDescent="0.35">
      <c r="A1" s="3" t="s">
        <v>53</v>
      </c>
      <c r="B1" s="3" t="s">
        <v>38</v>
      </c>
      <c r="C1" s="3" t="s">
        <v>54</v>
      </c>
      <c r="D1" s="3" t="s">
        <v>55</v>
      </c>
      <c r="E1" s="3" t="s">
        <v>56</v>
      </c>
      <c r="F1" s="3" t="s">
        <v>57</v>
      </c>
    </row>
    <row r="2" spans="1:24" ht="15" customHeight="1" x14ac:dyDescent="0.35">
      <c r="A2" s="4" t="s">
        <v>58</v>
      </c>
      <c r="B2" s="4" t="s">
        <v>8</v>
      </c>
      <c r="C2" s="4" t="s">
        <v>1</v>
      </c>
      <c r="D2" s="4" t="s">
        <v>59</v>
      </c>
      <c r="E2" s="4" t="s">
        <v>39</v>
      </c>
      <c r="F2" s="4" t="s">
        <v>60</v>
      </c>
    </row>
    <row r="3" spans="1:24" ht="15" customHeight="1" x14ac:dyDescent="0.35">
      <c r="A3" s="4" t="s">
        <v>61</v>
      </c>
      <c r="B3" s="4" t="s">
        <v>2</v>
      </c>
      <c r="C3" s="4" t="s">
        <v>9</v>
      </c>
      <c r="D3" s="4" t="s">
        <v>62</v>
      </c>
      <c r="E3" s="4" t="s">
        <v>63</v>
      </c>
      <c r="F3" s="4" t="s">
        <v>64</v>
      </c>
      <c r="K3" s="1" t="s">
        <v>0</v>
      </c>
      <c r="S3" s="3" t="s">
        <v>53</v>
      </c>
      <c r="T3" s="3" t="s">
        <v>38</v>
      </c>
      <c r="U3" s="3" t="s">
        <v>54</v>
      </c>
      <c r="V3" s="3" t="s">
        <v>55</v>
      </c>
      <c r="W3" s="3" t="s">
        <v>56</v>
      </c>
      <c r="X3" s="3" t="s">
        <v>57</v>
      </c>
    </row>
    <row r="4" spans="1:24" ht="15" customHeight="1" x14ac:dyDescent="0.35">
      <c r="A4" s="4" t="s">
        <v>65</v>
      </c>
      <c r="B4" s="4" t="s">
        <v>1</v>
      </c>
      <c r="C4" s="4" t="s">
        <v>7</v>
      </c>
      <c r="D4" s="4" t="s">
        <v>66</v>
      </c>
      <c r="E4" s="4" t="s">
        <v>67</v>
      </c>
      <c r="F4" s="4" t="s">
        <v>66</v>
      </c>
      <c r="K4" s="2" t="s">
        <v>112</v>
      </c>
      <c r="S4" t="str">
        <f>K4</f>
        <v>IPL-2025</v>
      </c>
      <c r="T4" t="str">
        <f>VLOOKUP($S4,Winner_table,2,0)</f>
        <v>Royal Challengers Bengaluru</v>
      </c>
      <c r="U4" t="str">
        <f>VLOOKUP($S4,Winner_table,3,0)</f>
        <v>Punjab Kings</v>
      </c>
      <c r="V4" t="str">
        <f>VLOOKUP($S4,Winner_table,4,0)</f>
        <v>Sai Sudharsan</v>
      </c>
      <c r="W4" t="str">
        <f>VLOOKUP($S4,Winner_table,5,0)</f>
        <v>Prasidh Krishna</v>
      </c>
      <c r="X4" t="str">
        <f>VLOOKUP($S4,Winner_table,6,0)</f>
        <v>Surya Kumar Yadav</v>
      </c>
    </row>
    <row r="5" spans="1:24" ht="15" customHeight="1" x14ac:dyDescent="0.35">
      <c r="A5" s="4" t="s">
        <v>43</v>
      </c>
      <c r="B5" s="4" t="s">
        <v>1</v>
      </c>
      <c r="C5" s="4" t="s">
        <v>9</v>
      </c>
      <c r="D5" s="4" t="s">
        <v>68</v>
      </c>
      <c r="E5" s="4" t="s">
        <v>69</v>
      </c>
      <c r="F5" s="4" t="s">
        <v>68</v>
      </c>
      <c r="K5" s="2" t="s">
        <v>111</v>
      </c>
    </row>
    <row r="6" spans="1:24" ht="15" customHeight="1" x14ac:dyDescent="0.35">
      <c r="A6" s="4" t="s">
        <v>70</v>
      </c>
      <c r="B6" s="4" t="s">
        <v>6</v>
      </c>
      <c r="C6" s="4" t="s">
        <v>1</v>
      </c>
      <c r="D6" s="4" t="s">
        <v>71</v>
      </c>
      <c r="E6" s="4" t="s">
        <v>72</v>
      </c>
      <c r="F6" s="4" t="s">
        <v>73</v>
      </c>
      <c r="K6" s="2" t="s">
        <v>108</v>
      </c>
    </row>
    <row r="7" spans="1:24" ht="15" customHeight="1" x14ac:dyDescent="0.35">
      <c r="A7" s="4" t="s">
        <v>74</v>
      </c>
      <c r="B7" s="4" t="s">
        <v>7</v>
      </c>
      <c r="C7" s="4" t="s">
        <v>1</v>
      </c>
      <c r="D7" s="4" t="s">
        <v>75</v>
      </c>
      <c r="E7" s="4" t="s">
        <v>76</v>
      </c>
      <c r="F7" s="4" t="s">
        <v>60</v>
      </c>
      <c r="K7" s="2" t="s">
        <v>105</v>
      </c>
    </row>
    <row r="8" spans="1:24" ht="15" customHeight="1" x14ac:dyDescent="0.35">
      <c r="A8" s="4" t="s">
        <v>77</v>
      </c>
      <c r="B8" s="4" t="s">
        <v>6</v>
      </c>
      <c r="C8" s="4" t="s">
        <v>5</v>
      </c>
      <c r="D8" s="4" t="s">
        <v>78</v>
      </c>
      <c r="E8" s="4" t="s">
        <v>79</v>
      </c>
      <c r="F8" s="4" t="s">
        <v>80</v>
      </c>
      <c r="K8" s="2" t="s">
        <v>102</v>
      </c>
    </row>
    <row r="9" spans="1:24" ht="15" customHeight="1" x14ac:dyDescent="0.35">
      <c r="A9" s="4" t="s">
        <v>81</v>
      </c>
      <c r="B9" s="4" t="s">
        <v>7</v>
      </c>
      <c r="C9" s="4" t="s">
        <v>1</v>
      </c>
      <c r="D9" s="4" t="s">
        <v>82</v>
      </c>
      <c r="E9" s="4" t="s">
        <v>76</v>
      </c>
      <c r="F9" s="4" t="s">
        <v>83</v>
      </c>
      <c r="K9" s="2" t="s">
        <v>98</v>
      </c>
    </row>
    <row r="10" spans="1:24" ht="15" customHeight="1" x14ac:dyDescent="0.35">
      <c r="A10" s="4" t="s">
        <v>84</v>
      </c>
      <c r="B10" s="4" t="s">
        <v>10</v>
      </c>
      <c r="C10" s="4" t="s">
        <v>9</v>
      </c>
      <c r="D10" s="4" t="s">
        <v>85</v>
      </c>
      <c r="E10" s="4" t="s">
        <v>86</v>
      </c>
      <c r="F10" s="4" t="s">
        <v>87</v>
      </c>
      <c r="K10" s="2" t="s">
        <v>96</v>
      </c>
    </row>
    <row r="11" spans="1:24" ht="15" customHeight="1" x14ac:dyDescent="0.35">
      <c r="A11" s="4" t="s">
        <v>88</v>
      </c>
      <c r="B11" s="4" t="s">
        <v>7</v>
      </c>
      <c r="C11" s="4" t="s">
        <v>89</v>
      </c>
      <c r="D11" s="4" t="s">
        <v>90</v>
      </c>
      <c r="E11" s="4" t="s">
        <v>91</v>
      </c>
      <c r="F11" s="4" t="s">
        <v>92</v>
      </c>
      <c r="K11" s="2" t="s">
        <v>93</v>
      </c>
    </row>
    <row r="12" spans="1:24" ht="15" customHeight="1" x14ac:dyDescent="0.35">
      <c r="A12" s="4" t="s">
        <v>93</v>
      </c>
      <c r="B12" s="4" t="s">
        <v>1</v>
      </c>
      <c r="C12" s="4" t="s">
        <v>10</v>
      </c>
      <c r="D12" s="4" t="s">
        <v>94</v>
      </c>
      <c r="E12" s="4" t="s">
        <v>95</v>
      </c>
      <c r="F12" s="4" t="s">
        <v>73</v>
      </c>
      <c r="K12" s="2" t="s">
        <v>88</v>
      </c>
    </row>
    <row r="13" spans="1:24" ht="15" customHeight="1" x14ac:dyDescent="0.35">
      <c r="A13" s="4" t="s">
        <v>96</v>
      </c>
      <c r="B13" s="4" t="s">
        <v>7</v>
      </c>
      <c r="C13" s="4" t="s">
        <v>1</v>
      </c>
      <c r="D13" s="4" t="s">
        <v>90</v>
      </c>
      <c r="E13" s="4" t="s">
        <v>97</v>
      </c>
      <c r="F13" s="4" t="s">
        <v>83</v>
      </c>
      <c r="K13" s="2" t="s">
        <v>84</v>
      </c>
    </row>
    <row r="14" spans="1:24" ht="15" customHeight="1" x14ac:dyDescent="0.35">
      <c r="A14" s="4" t="s">
        <v>98</v>
      </c>
      <c r="B14" s="4" t="s">
        <v>7</v>
      </c>
      <c r="C14" s="4" t="s">
        <v>48</v>
      </c>
      <c r="D14" s="4" t="s">
        <v>99</v>
      </c>
      <c r="E14" s="4" t="s">
        <v>100</v>
      </c>
      <c r="F14" s="4" t="s">
        <v>101</v>
      </c>
      <c r="K14" s="2" t="s">
        <v>81</v>
      </c>
    </row>
    <row r="15" spans="1:24" ht="15" customHeight="1" x14ac:dyDescent="0.35">
      <c r="A15" s="4" t="s">
        <v>102</v>
      </c>
      <c r="B15" s="4" t="s">
        <v>1</v>
      </c>
      <c r="C15" s="4" t="s">
        <v>6</v>
      </c>
      <c r="D15" s="4" t="s">
        <v>103</v>
      </c>
      <c r="E15" s="4" t="s">
        <v>104</v>
      </c>
      <c r="F15" s="4" t="s">
        <v>104</v>
      </c>
      <c r="K15" s="2" t="s">
        <v>77</v>
      </c>
    </row>
    <row r="16" spans="1:24" ht="15" customHeight="1" x14ac:dyDescent="0.35">
      <c r="A16" s="4" t="s">
        <v>105</v>
      </c>
      <c r="B16" s="4" t="s">
        <v>4</v>
      </c>
      <c r="C16" s="4" t="s">
        <v>8</v>
      </c>
      <c r="D16" s="4" t="s">
        <v>106</v>
      </c>
      <c r="E16" s="4" t="s">
        <v>107</v>
      </c>
      <c r="F16" s="4" t="s">
        <v>106</v>
      </c>
      <c r="K16" s="2" t="s">
        <v>74</v>
      </c>
    </row>
    <row r="17" spans="1:11" ht="15" customHeight="1" x14ac:dyDescent="0.35">
      <c r="A17" s="4" t="s">
        <v>108</v>
      </c>
      <c r="B17" s="4" t="s">
        <v>6</v>
      </c>
      <c r="C17" s="4" t="s">
        <v>4</v>
      </c>
      <c r="D17" s="4" t="s">
        <v>109</v>
      </c>
      <c r="E17" s="4" t="s">
        <v>110</v>
      </c>
      <c r="F17" s="4" t="s">
        <v>109</v>
      </c>
      <c r="K17" s="2" t="s">
        <v>70</v>
      </c>
    </row>
    <row r="18" spans="1:11" ht="15" customHeight="1" x14ac:dyDescent="0.35">
      <c r="A18" s="4" t="s">
        <v>111</v>
      </c>
      <c r="B18" s="4" t="s">
        <v>6</v>
      </c>
      <c r="C18" s="4" t="s">
        <v>10</v>
      </c>
      <c r="D18" s="4" t="s">
        <v>87</v>
      </c>
      <c r="E18" s="4" t="s">
        <v>104</v>
      </c>
      <c r="F18" s="4" t="s">
        <v>73</v>
      </c>
      <c r="K18" s="2" t="s">
        <v>43</v>
      </c>
    </row>
    <row r="19" spans="1:11" ht="15" customHeight="1" x14ac:dyDescent="0.35">
      <c r="A19" s="4" t="s">
        <v>112</v>
      </c>
      <c r="B19" s="4" t="s">
        <v>9</v>
      </c>
      <c r="C19" s="4" t="s">
        <v>49</v>
      </c>
      <c r="D19" s="4" t="s">
        <v>113</v>
      </c>
      <c r="E19" s="4" t="s">
        <v>114</v>
      </c>
      <c r="F19" s="4" t="s">
        <v>115</v>
      </c>
      <c r="K19" s="2" t="s">
        <v>65</v>
      </c>
    </row>
    <row r="20" spans="1:11" ht="15" customHeight="1" x14ac:dyDescent="0.35">
      <c r="K20" s="2" t="s">
        <v>61</v>
      </c>
    </row>
    <row r="21" spans="1:11" ht="15" customHeight="1" x14ac:dyDescent="0.35">
      <c r="K21" s="2" t="s">
        <v>58</v>
      </c>
    </row>
    <row r="22" spans="1:11" ht="15" customHeight="1" x14ac:dyDescent="0.35">
      <c r="K22" s="2" t="s">
        <v>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FD1F7-F6FC-48F6-8C8F-D74F540F8B6F}">
  <dimension ref="A1"/>
  <sheetViews>
    <sheetView showGridLines="0" tabSelected="1" zoomScale="82" zoomScaleNormal="82" workbookViewId="0">
      <selection activeCell="H47" sqref="H47"/>
    </sheetView>
  </sheetViews>
  <sheetFormatPr defaultRowHeight="14.5" x14ac:dyDescent="0.35"/>
  <sheetData/>
  <sheetProtection algorithmName="SHA-512" hashValue="+RlrGDIO21Jk5GUE7OOU9eTZdduVj/KaCVGfQEmNcMawvQblLLgF9VqrK/F84DryHlypjJ+9R7+EAK8Qo3NVpA==" saltValue="p+kBYWU2umnvI8BzjNH8TQ==" spinCount="100000" sheet="1" scenarios="1" autoFilter="0"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a 2 0 7 b 9 2 - 8 d 2 6 - 4 f 3 4 - a 4 1 d - 9 a c 3 4 3 d c 4 7 1 c "   x m l n s = " h t t p : / / s c h e m a s . m i c r o s o f t . c o m / D a t a M a s h u p " > A A A A A N A I A A B Q S w M E F A A C A A g A L V / J 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t X 8 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V / J W u N z N e / I B Q A A O h w A A B M A H A B G b 3 J t d W x h c y 9 T Z W N 0 a W 9 u M S 5 t I K I Y A C i g F A A A A A A A A A A A A A A A A A A A A A A A A A A A A O 1 Y 3 W 7 b N h S + D 5 B 3 I L i b F N C C S G 3 S d E U u N F t J v M a 2 I M k J s i Q Q W I u N N O v H I K n 8 L A i w V 9 g r 7 k l G S r I l W V L M u O 1 6 s 1 4 0 8 j k U v + 8 c f e Q 5 J M V T F i Q x s P O / 6 s f t r e 0 t 6 i O C P R A h N v U x B U c g x G x 7 C / B / d p K S K e Y W 4 2 G K w 9 2 L h M w + J 8 l s 5 z g I 8 W 4 v i R m O G d 2 B v V + u J x Q T e q 3 T l F 7 3 M Z 2 x Z H 5 t k u Q P D n M 9 M M / c v u 7 o t u H s P o T 0 A b 5 R Q J y G o Q I Y S f E b J Y c q 0 F 3 b x 5 h x x B z 6 6 W r A c H Q E C y 9 U P g W x d w S z Q f D m + a q P G L o p Z v g J c s Q o Y T y U U 4 w 8 z g f y e R z 0 m X M t P I V 9 p w a m g K v C r Y e h P U U h I v R I U L t 5 s 5 y 5 5 6 P 4 l k / s P M 5 x O a t D U E y / J C T q J W E a x c J J d 1 p o K E 9 P M P C g A g Y x O 3 i 3 K 8 Y 9 K + A J T g P 2 y K 2 M / w Y M P 7 D M e I k R a Q 6 1 M a J J 3 B j s I Y Y X R v G c G b P o X G F r j J + H 6 B E T N / n i Z o M a / j s c p 8 2 3 G E a R 2 m r V m t a E U v c + i G N M 2 n 0 e n g Y 0 a I m l 4 y W C a R q y D j M P g 9 w G y 7 l Q / J g D c S t m L k l j 2 k x l 4 U z u s k + T v x i n 0 W d M M j d N 5 y J D d y 1 U I s z 8 x K u Z n 0 u N W D h G E f / q u R g q 4 s s d h X l n R U x L b c B B H 1 Z V A X s D 5 x J W J Q E v D d 2 C d T l A 2 9 D t 8 Q h W 1 Q D 5 a j N g U w p w q D u 9 U 9 e 5 N A t v U w 3 Q P N M v D c s d H 7 v O q e F m L 8 C a M u C 5 M Z o U 7 y 9 0 A R 1 D H 7 o q r M k i N 2 q w R R X Q G d u 2 e z E Y j Q w L t i o j H 9 E 3 e g N 7 s I i u f L 3 6 5 l I e 0 D L s y Z k D W 9 V R O H l A 1 s m g m K 8 u E u h w l + H A N o k U P n d 8 b l g 2 b K o E 2 h N T J O 1 8 Q W o p F D g 0 n N M x / 7 A 1 n f C 8 T / n 3 P 0 d h i q s y y e y Z d a c p J y X b M / e U Y h i p j V e e l v y 7 g N Q X k G q E c i A 4 S o B V 5 L Y L c v E d u i A 1 S U j 1 F Z g r w u i C f i s J r X 1 1 X t 9 J I r 2 V R F q o r A t v X x L v H V T g r 3 y j Q W F C s H j G 4 j k l a T O 3 D t / J B H 6 x i r u Q D y S R 9 z n a S Y B 4 a y A e U J A 9 b I j 5 X h L z g E P Z Y k 3 e C r z a j 8 3 B D y X B 3 2 + W a q 2 x F X Y R + S B J 5 H D j L M h z U f c k y X x 4 r Q x e w U F 2 M + N k X / t p 1 m J L 7 2 r q J l 9 j L b z s z s Z 5 y u d / L a r s L q e + X e 7 l e v c m z l u d R Y O z a G v K V m b R w N Q b l o 7 e Z N m Q l F 1 I 2 X q s y K n R V p S t R N k + N H q F s j V Y b Q T q h b 9 S 7 D u z K L t 3 q 2 L z r h T D / 5 P Z k k z Z c q S K e m T x z j K + B W Y a Y 1 B b k + 2 O t T X j p b y s X U y y R U 0 9 a C U o 1 n S n 4 / s y l 6 2 I 6 v v K n r P c h b 4 j M d k K q R 5 2 Z 4 7 + m K R q s g V V F R X 1 A s U z H 3 u c H U N e k E Y t J g U M + X E W B Z 2 k i y N c J y H Z 6 q q J 6 m q j e x S A I Y p F 4 v w K r X a H A n 5 D w T w l G 5 O T L b + a K L 9 D 0 P P 5 s R H R e x Q 9 V r i 1 2 h W w v j t Y x 0 7 6 3 C G q 8 z E m y Z / A 9 p E P P i U s R N y k 8 + O o y B A L c Y X X C N + D P g 7 9 z T + p b P 3 m A S j Q 8 H A M T h D h f + j K T 4 U z D W e I o Y 2 Z y N Z A T d T A f s p 1 L C 5 w M I m R u L F E I e i R Y D r D r P I 1 J U Y p Y K I b G 3 O W L T X a / g v L s V y W 3 3 7 F y l Y U L T s n + T i Y + e B 3 9 M j N l f X a Y v 6 6 t M l W C 0 1 U i 4 F p Z v + f d c I t r r o 6 8 W S L g H a Y I R 3 L 4 m 1 v B X E n Z P U K / S K 7 o q K u x x f I D 7 p H r 1 L o u E y v D v l W N + p N 2 P / m W r 3 j X v y i / S 7 Z S o X 5 n 7 / + T u c N 3 5 g I L q C H m i 4 z J f O w 3 T U 8 N 7 / 9 f X D 7 7 e 5 F 6 / 1 n P S R o T Y T L n Z i w G R Q c W / r o x H B 7 e u G t x Q X N i W W e F d 5 K G L r n i S B S y p K o j I F b 8 w D a b i r 5 a S Q f r g C M p j 4 I v o C r P J I b P o F Y c z 9 r e 6 J U o t g D V 3 k 0 m a e o L e B T H N z 6 D F h B r j n m 8 w L E 0 4 R 5 x Q 7 y t g x w 2 d 5 y F w 4 p X k 5 R z X 3 C y x V p z 3 7 m K t N f C 7 B c 9 t U o q i e b Z Y L r C a 0 n U J x f u D J q a o i S u 3 Y + w l H S a V L v O J / X k q 5 2 y 2 s V W S i s E d n z 6 i 6 3 M v v H f w F Q S w E C L Q A U A A I A C A A t X 8 l a E E y 8 B q Y A A A D 2 A A A A E g A A A A A A A A A A A A A A A A A A A A A A Q 2 9 u Z m l n L 1 B h Y 2 t h Z 2 U u e G 1 s U E s B A i 0 A F A A C A A g A L V / J W g / K 6 a u k A A A A 6 Q A A A B M A A A A A A A A A A A A A A A A A 8 g A A A F t D b 2 5 0 Z W 5 0 X 1 R 5 c G V z X S 5 4 b W x Q S w E C L Q A U A A I A C A A t X 8 l a 4 3 M 1 7 8 g F A A A 6 H A A A E w A A A A A A A A A A A A A A A A D j A Q A A R m 9 y b X V s Y X M v U 2 V j d G l v b j E u b V B L B Q Y A A A A A A w A D A M I A A A D 4 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M g A A A A A A A M c 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a W 5 u Z X J z X 2 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T R U F T T 0 4 m c X V v d D s s J n F 1 b 3 Q 7 V 0 l O T k V S J n F 1 b 3 Q 7 L C Z x d W 9 0 O 1 J V T k 5 F U l 9 V U C Z x d W 9 0 O y w m c X V v d D t P U k F O R 0 V f Q 0 F Q J n F 1 b 3 Q 7 L C Z x d W 9 0 O 1 B V U l B M R V 9 D Q V A m c X V v d D s s J n F 1 b 3 Q 7 T V Z Q J n F 1 b 3 Q 7 X S I g L z 4 8 R W 5 0 c n k g V H l w Z T 0 i R m l s b E N v b H V t b l R 5 c G V z I i B W Y W x 1 Z T 0 i c 0 J n Q U d C Z 1 l H I i A v P j x F b n R y e S B U e X B l P S J G a W x s T G F z d F V w Z G F 0 Z W Q i I F Z h b H V l P S J k M j A y N S 0 w N i 0 w O V Q w N j o y N z o y N S 4 1 N z k 1 M j Q 3 W i I g L z 4 8 R W 5 0 c n k g V H l w Z T 0 i R m l s b E V y c m 9 y Q 2 9 1 b n Q i I F Z h b H V l P S J s M C I g L z 4 8 R W 5 0 c n k g V H l w Z T 0 i R m l s b E V y c m 9 y Q 2 9 k Z S I g V m F s d W U 9 I n N V b m t u b 3 d u I i A v P j x F b n R y e S B U e X B l P S J G a W x s Q 2 9 1 b n Q i I F Z h b H V l P S J s M T g i I C 8 + P E V u d H J 5 I F R 5 c G U 9 I l F 1 Z X J 5 S U Q i I F Z h b H V l P S J z M m U y N 2 R i Y 2 E t O G U 2 Y i 0 0 Z D h i L W I 2 Z T I t N m M 0 M z k 3 Z j c 0 N D B h 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1 d p b m 5 l c n N f Z G F 0 Y S 9 D a G F u Z 2 V k I F R 5 c G U u e 1 N l Y X N v b i w w f S Z x d W 9 0 O y w m c X V v d D t T Z W N 0 a W 9 u M S 9 X a W 5 u Z X J z X 2 R h d G E v Q W R k Z W Q g Q 3 V z d G 9 t L n t D d X N 0 b 2 0 s N n 0 m c X V v d D s s J n F 1 b 3 Q 7 U 2 V j d G l v b j E v V 2 l u b m V y c 1 9 k Y X R h L 0 N o Y W 5 n Z W Q g V H l w Z S 5 7 U n V u b m V y 4 o C R d X A s M n 0 m c X V v d D s s J n F 1 b 3 Q 7 U 2 V j d G l v b j E v V 2 l u b m V y c 1 9 k Y X R h L 0 N o Y W 5 n Z W Q g V H l w Z S 5 7 T 3 J h b m d l I E N h c C w z f S Z x d W 9 0 O y w m c X V v d D t T Z W N 0 a W 9 u M S 9 X a W 5 u Z X J z X 2 R h d G E v Q 2 h h b m d l Z C B U e X B l L n t Q d X J w b G U g Q 2 F w L D R 9 J n F 1 b 3 Q 7 L C Z x d W 9 0 O 1 N l Y 3 R p b 2 4 x L 1 d p b m 5 l c n N f Z G F 0 Y S 9 D a G F u Z 2 V k I F R 5 c G U u e 0 1 W U C w 1 f S Z x d W 9 0 O 1 0 s J n F 1 b 3 Q 7 Q 2 9 s d W 1 u Q 2 9 1 b n Q m c X V v d D s 6 N i w m c X V v d D t L Z X l D b 2 x 1 b W 5 O Y W 1 l c y Z x d W 9 0 O z p b X S w m c X V v d D t D b 2 x 1 b W 5 J Z G V u d G l 0 a W V z J n F 1 b 3 Q 7 O l s m c X V v d D t T Z W N 0 a W 9 u M S 9 X a W 5 u Z X J z X 2 R h d G E v Q 2 h h b m d l Z C B U e X B l L n t T Z W F z b 2 4 s M H 0 m c X V v d D s s J n F 1 b 3 Q 7 U 2 V j d G l v b j E v V 2 l u b m V y c 1 9 k Y X R h L 0 F k Z G V k I E N 1 c 3 R v b S 5 7 Q 3 V z d G 9 t L D Z 9 J n F 1 b 3 Q 7 L C Z x d W 9 0 O 1 N l Y 3 R p b 2 4 x L 1 d p b m 5 l c n N f Z G F 0 Y S 9 D a G F u Z 2 V k I F R 5 c G U u e 1 J 1 b m 5 l c u K A k X V w L D J 9 J n F 1 b 3 Q 7 L C Z x d W 9 0 O 1 N l Y 3 R p b 2 4 x L 1 d p b m 5 l c n N f Z G F 0 Y S 9 D a G F u Z 2 V k I F R 5 c G U u e 0 9 y Y W 5 n Z S B D Y X A s M 3 0 m c X V v d D s s J n F 1 b 3 Q 7 U 2 V j d G l v b j E v V 2 l u b m V y c 1 9 k Y X R h L 0 N o Y W 5 n Z W Q g V H l w Z S 5 7 U H V y c G x l I E N h c C w 0 f S Z x d W 9 0 O y w m c X V v d D t T Z W N 0 a W 9 u M S 9 X a W 5 u Z X J z X 2 R h d G E v Q 2 h h b m d l Z C B U e X B l L n t N V l A s N X 0 m c X V v d D t d L C Z x d W 9 0 O 1 J l b G F 0 a W 9 u c 2 h p c E l u Z m 8 m c X V v d D s 6 W 1 1 9 I i A v P j w v U 3 R h Y m x l R W 5 0 c m l l c z 4 8 L 0 l 0 Z W 0 + P E l 0 Z W 0 + P E l 0 Z W 1 M b 2 N h d G l v b j 4 8 S X R l b V R 5 c G U + R m 9 y b X V s Y T w v S X R l b V R 5 c G U + P E l 0 Z W 1 Q Y X R o P l N l Y 3 R p b 2 4 x L 1 d p b m 5 l c n N f Z G F 0 Y S 9 T b 3 V y Y 2 U 8 L 0 l 0 Z W 1 Q Y X R o P j w v S X R l b U x v Y 2 F 0 a W 9 u P j x T d G F i b G V F b n R y a W V z I C 8 + P C 9 J d G V t P j x J d G V t P j x J d G V t T G 9 j Y X R p b 2 4 + P E l 0 Z W 1 U e X B l P k Z v c m 1 1 b G E 8 L 0 l 0 Z W 1 U e X B l P j x J d G V t U G F 0 a D 5 T Z W N 0 a W 9 u M S 9 X a W 5 u Z X J z X 2 R h d G E v V 2 l u b m V y c 1 9 k Y X R h X 1 N o Z W V 0 P C 9 J d G V t U G F 0 a D 4 8 L 0 l 0 Z W 1 M b 2 N h d G l v b j 4 8 U 3 R h Y m x l R W 5 0 c m l l c y A v P j w v S X R l b T 4 8 S X R l b T 4 8 S X R l b U x v Y 2 F 0 a W 9 u P j x J d G V t V H l w Z T 5 G b 3 J t d W x h P C 9 J d G V t V H l w Z T 4 8 S X R l b V B h d G g + U 2 V j d G l v b j E v V 2 l u b m V y c 1 9 k Y X R h L 1 B y b 2 1 v d G V k J T I w S G V h Z G V y c z w v S X R l b V B h d G g + P C 9 J d G V t T G 9 j Y X R p b 2 4 + P F N 0 Y W J s Z U V u d H J p Z X M g L z 4 8 L 0 l 0 Z W 0 + P E l 0 Z W 0 + P E l 0 Z W 1 M b 2 N h d G l v b j 4 8 S X R l b V R 5 c G U + R m 9 y b X V s Y T w v S X R l b V R 5 c G U + P E l 0 Z W 1 Q Y X R o P l N l Y 3 R p b 2 4 x L 1 d p b m 5 l c n N f Z G F 0 Y S 9 D a G F u Z 2 V k J T I w V H l w Z T w v S X R l b V B h d G g + P C 9 J d G V t T G 9 j Y X R p b 2 4 + P F N 0 Y W J s Z U V u d H J p Z X M g L z 4 8 L 0 l 0 Z W 0 + P E l 0 Z W 0 + P E l 0 Z W 1 M b 2 N h d G l v b j 4 8 S X R l b V R 5 c G U + R m 9 y b X V s Y T w v S X R l b V R 5 c G U + P E l 0 Z W 1 Q Y X R o P l N l Y 3 R p b 2 4 x L 1 d p b m 5 l c n N f Z G F 0 Y S 9 S Z W 5 h b W V k J T I w Q 2 9 s d W 1 u c z w v S X R l b V B h d G g + P C 9 J d G V t T G 9 j Y X R p b 2 4 + P F N 0 Y W J s Z U V u d H J p Z X M g L z 4 8 L 0 l 0 Z W 0 + P E l 0 Z W 0 + P E l 0 Z W 1 M b 2 N h d G l v b j 4 8 S X R l b V R 5 c G U + R m 9 y b X V s Y T w v S X R l b V R 5 c G U + P E l 0 Z W 1 Q Y X R o P l N l Y 3 R p b 2 4 x L 2 1 h d G N o Z X M 8 L 0 l 0 Z W 1 Q Y X R o P j w v S X R l b U x v Y 2 F 0 a W 9 u P j x T d G F i b G V F b n R y a W V z P j x F b n R y e S B U e X B l P S J G a W x s Z W R D b 2 1 w b G V 0 Z V J l c 3 V s d F R v V 2 9 y a 3 N o Z W V 0 I i B W Y W x 1 Z T 0 i b D A i I C 8 + P E V u d H J 5 I F R 5 c G U 9 I k Z p b G x F b m F i b G V k I i B W Y W x 1 Z T 0 i b D A i I C 8 + P E V u d H J 5 I F R 5 c G U 9 I k Z p b G x P Y m p l Y 3 R U e X B l I i B W Y W x 1 Z T 0 i c 1 B p d m 9 0 V G F i b G U i I C 8 + P E V u d H J 5 I F R 5 c G U 9 I k Z p b G x U b 0 R h d G F N b 2 R l b E V u Y W J s Z W Q i I F Z h b H V l P S J s M S I g L z 4 8 R W 5 0 c n k g V H l w Z T 0 i S X N Q c m l 2 Y X R l I i B W Y W x 1 Z T 0 i b D A i I C 8 + P E V u d H J 5 I F R 5 c G U 9 I l B p d m 9 0 T 2 J q Z W N 0 T m F t Z S I g V m F s d W U 9 I n N N Y X R j a G V z X 3 d p b i F N Y X R j a G V z X 3 d p b i I g L z 4 8 R W 5 0 c n k g V H l w Z T 0 i U m V j b 3 Z l c n l U Y X J n Z X R T a G V l d C I g V m F s d W U 9 I n N T a G V l d D I i I C 8 + P E V u d H J 5 I F R 5 c G U 9 I l J l Y 2 9 2 Z X J 5 V G F y Z 2 V 0 Q 2 9 s d W 1 u I i B W Y W x 1 Z T 0 i b D E i I C 8 + P E V u d H J 5 I F R 5 c G U 9 I l J l Y 2 9 2 Z X J 5 V G F y Z 2 V 0 U m 9 3 I i B W Y W x 1 Z T 0 i b D E i I C 8 + P E V u d H J 5 I F R 5 c G U 9 I k Z p b G x F c n J v c k N v Z G U i I F Z h b H V l P S J z V W 5 r b m 9 3 b i I g L z 4 8 R W 5 0 c n k g V H l w Z T 0 i R m l s b E N v d W 5 0 I i B W Y W x 1 Z T 0 i b D E x N j k i I C 8 + P E V u d H J 5 I F R 5 c G U 9 I l F 1 Z X J 5 S U Q i I F Z h b H V l P S J z N m I 3 O G R j Y W Y t M T Q w M i 0 0 Z D c 0 L T g 2 M D M t Z G U y Y T k 0 Y z M w O W V h I i A v P j x F b n R y e S B U e X B l P S J G a W x s R X J y b 3 J D b 3 V u d C I g V m F s d W U 9 I m w z I i A v P j x F b n R y e S B U e X B l P S J G a W x s T G F z d F V w Z G F 0 Z W Q i I F Z h b H V l P S J k M j A y N S 0 w N i 0 w O F Q x M j o w N D o z N i 4 z N j M 4 M D A x W i I g L z 4 8 R W 5 0 c n k g V H l w Z T 0 i R m l s b E N v b H V t b l R 5 c G V z I i B W Y W x 1 Z T 0 i c 0 F B W U F C Z 0 F H Q m d Z R 0 J n W U d C Z 1 l B Q U F B R 0 J n P T 0 i I C 8 + P E V u d H J 5 I F R 5 c G U 9 I k Z p b G x D b 2 x 1 b W 5 O Y W 1 l c y I g V m F s d W U 9 I n N b J n F 1 b 3 Q 7 S U Q m c X V v d D s s J n F 1 b 3 Q 7 Q 0 l U W S Z x d W 9 0 O y w m c X V v d D t Z R U F S J n F 1 b 3 Q 7 L C Z x d W 9 0 O 1 N F Q V N P T i Z x d W 9 0 O y w m c X V v d D t E Q V R F J n F 1 b 3 Q 7 L C Z x d W 9 0 O 0 1 B V E N I X 1 R Z U E U m c X V v d D s s J n F 1 b 3 Q 7 U E x B W U V S X 0 9 G X 1 R I R V 9 N Q V R D S C Z x d W 9 0 O y w m c X V v d D t W R U 5 V R S Z x d W 9 0 O y w m c X V v d D t U R U F N X z E m c X V v d D s s J n F 1 b 3 Q 7 V E V B T V 8 y J n F 1 b 3 Q 7 L C Z x d W 9 0 O 1 R P U 1 N f V 0 l O T k V S J n F 1 b 3 Q 7 L C Z x d W 9 0 O 1 R P U 1 N f R E V D S V N J T 0 4 m c X V v d D s s J n F 1 b 3 Q 7 V 0 l O T k V S J n F 1 b 3 Q 7 L C Z x d W 9 0 O 1 J F U 1 V M V C Z x d W 9 0 O y w m c X V v d D t S R V N V T F R f T U F S R 0 l O J n F 1 b 3 Q 7 L C Z x d W 9 0 O 1 R B U k d F V C Z x d W 9 0 O y w m c X V v d D t U Q V J H R V R f T 1 Z F U l M m c X V v d D s s J n F 1 b 3 Q 7 U 1 V Q R V J f T 1 Z F U i Z x d W 9 0 O y w m c X V v d D t N R V R I T 0 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b W F 0 Y 2 h l c y 9 S Z X B s Y W N l Z C B W Y W x 1 Z T E 1 L n t J R C w w f S Z x d W 9 0 O y w m c X V v d D t T Z W N 0 a W 9 u M S 9 t Y X R j a G V z L 1 J l c G x h Y 2 V k I F Z h b H V l M T U u e 0 N J V F k s M X 0 m c X V v d D s s J n F 1 b 3 Q 7 U 2 V j d G l v b j E v b W F 0 Y 2 h l c y 9 S Z X B s Y W N l Z C B W Y W x 1 Z T E 1 L n t Z R U F S L D J 9 J n F 1 b 3 Q 7 L C Z x d W 9 0 O 1 N l Y 3 R p b 2 4 x L 2 1 h d G N o Z X M v U m V w b G F j Z W Q g V m F s d W U y O S 5 7 U 0 V B U 0 9 O L D N 9 J n F 1 b 3 Q 7 L C Z x d W 9 0 O 1 N l Y 3 R p b 2 4 x L 2 1 h d G N o Z X M v U m V w b G F j Z W Q g V m F s d W U x N S 5 7 R E F U R S w 0 f S Z x d W 9 0 O y w m c X V v d D t T Z W N 0 a W 9 u M S 9 t Y X R j a G V z L 1 J l c G x h Y 2 V k I F Z h b H V l M T U u e 0 1 B V E N I X 1 R Z U E U s N X 0 m c X V v d D s s J n F 1 b 3 Q 7 U 2 V j d G l v b j E v b W F 0 Y 2 h l c y 9 S Z X B s Y W N l Z C B W Y W x 1 Z T E 1 L n t Q T E F Z R V J f T 0 Z f V E h F X 0 1 B V E N I L D Z 9 J n F 1 b 3 Q 7 L C Z x d W 9 0 O 1 N l Y 3 R p b 2 4 x L 2 1 h d G N o Z X M v U m V w b G F j Z W Q g V m F s d W U y N y 5 7 V k V O V U U s N 3 0 m c X V v d D s s J n F 1 b 3 Q 7 U 2 V j d G l v b j E v b W F 0 Y 2 h l c y 9 S Z X B s Y W N l Z C B W Y W x 1 Z T E 5 L n t U R U F N X z E s O H 0 m c X V v d D s s J n F 1 b 3 Q 7 U 2 V j d G l v b j E v b W F 0 Y 2 h l c y 9 S Z X B s Y W N l Z C B W Y W x 1 Z T E 5 L n t U R U F N X z I s O X 0 m c X V v d D s s J n F 1 b 3 Q 7 U 2 V j d G l v b j E v b W F 0 Y 2 h l c y 9 S Z X B s Y W N l Z C B W Y W x 1 Z T E 5 L n t U T 1 N T X 1 d J T k 5 F U i w x M H 0 m c X V v d D s s J n F 1 b 3 Q 7 U 2 V j d G l v b j E v b W F 0 Y 2 h l c y 9 S Z X B s Y W N l Z C B W Y W x 1 Z T E 1 L n t U T 1 N T X 0 R F Q 0 l T S U 9 O L D E x f S Z x d W 9 0 O y w m c X V v d D t T Z W N 0 a W 9 u M S 9 t Y X R j a G V z L 1 J l c G x h Y 2 V k I F Z h b H V l M T k u e 1 d J T k 5 F U i w x M n 0 m c X V v d D s s J n F 1 b 3 Q 7 U 2 V j d G l v b j E v b W F 0 Y 2 h l c y 9 S Z X B s Y W N l Z C B W Y W x 1 Z T E 1 L n t S R V N V T F Q s M T N 9 J n F 1 b 3 Q 7 L C Z x d W 9 0 O 1 N l Y 3 R p b 2 4 x L 2 1 h d G N o Z X M v U m V w b G F j Z W Q g V m F s d W U x N S 5 7 U k V T V U x U X 0 1 B U k d J T i w x N H 0 m c X V v d D s s J n F 1 b 3 Q 7 U 2 V j d G l v b j E v b W F 0 Y 2 h l c y 9 S Z X B s Y W N l Z C B W Y W x 1 Z T E 1 L n t U Q V J H R V Q s M T V 9 J n F 1 b 3 Q 7 L C Z x d W 9 0 O 1 N l Y 3 R p b 2 4 x L 2 1 h d G N o Z X M v U m V w b G F j Z W Q g V m F s d W U x N S 5 7 V E F S R 0 V U X 0 9 W R V J T L D E 2 f S Z x d W 9 0 O y w m c X V v d D t T Z W N 0 a W 9 u M S 9 t Y X R j a G V z L 1 J l c G x h Y 2 V k I F Z h b H V l M T U u e 1 N V U E V S X 0 9 W R V I s M T d 9 J n F 1 b 3 Q 7 L C Z x d W 9 0 O 1 N l Y 3 R p b 2 4 x L 2 1 h d G N o Z X M v U m V w b G F j Z W Q g V m F s d W U x N S 5 7 T U V U S E 9 E L D E 4 f S Z x d W 9 0 O 1 0 s J n F 1 b 3 Q 7 Q 2 9 s d W 1 u Q 2 9 1 b n Q m c X V v d D s 6 M T k s J n F 1 b 3 Q 7 S 2 V 5 Q 2 9 s d W 1 u T m F t Z X M m c X V v d D s 6 W 1 0 s J n F 1 b 3 Q 7 Q 2 9 s d W 1 u S W R l b n R p d G l l c y Z x d W 9 0 O z p b J n F 1 b 3 Q 7 U 2 V j d G l v b j E v b W F 0 Y 2 h l c y 9 S Z X B s Y W N l Z C B W Y W x 1 Z T E 1 L n t J R C w w f S Z x d W 9 0 O y w m c X V v d D t T Z W N 0 a W 9 u M S 9 t Y X R j a G V z L 1 J l c G x h Y 2 V k I F Z h b H V l M T U u e 0 N J V F k s M X 0 m c X V v d D s s J n F 1 b 3 Q 7 U 2 V j d G l v b j E v b W F 0 Y 2 h l c y 9 S Z X B s Y W N l Z C B W Y W x 1 Z T E 1 L n t Z R U F S L D J 9 J n F 1 b 3 Q 7 L C Z x d W 9 0 O 1 N l Y 3 R p b 2 4 x L 2 1 h d G N o Z X M v U m V w b G F j Z W Q g V m F s d W U y O S 5 7 U 0 V B U 0 9 O L D N 9 J n F 1 b 3 Q 7 L C Z x d W 9 0 O 1 N l Y 3 R p b 2 4 x L 2 1 h d G N o Z X M v U m V w b G F j Z W Q g V m F s d W U x N S 5 7 R E F U R S w 0 f S Z x d W 9 0 O y w m c X V v d D t T Z W N 0 a W 9 u M S 9 t Y X R j a G V z L 1 J l c G x h Y 2 V k I F Z h b H V l M T U u e 0 1 B V E N I X 1 R Z U E U s N X 0 m c X V v d D s s J n F 1 b 3 Q 7 U 2 V j d G l v b j E v b W F 0 Y 2 h l c y 9 S Z X B s Y W N l Z C B W Y W x 1 Z T E 1 L n t Q T E F Z R V J f T 0 Z f V E h F X 0 1 B V E N I L D Z 9 J n F 1 b 3 Q 7 L C Z x d W 9 0 O 1 N l Y 3 R p b 2 4 x L 2 1 h d G N o Z X M v U m V w b G F j Z W Q g V m F s d W U y N y 5 7 V k V O V U U s N 3 0 m c X V v d D s s J n F 1 b 3 Q 7 U 2 V j d G l v b j E v b W F 0 Y 2 h l c y 9 S Z X B s Y W N l Z C B W Y W x 1 Z T E 5 L n t U R U F N X z E s O H 0 m c X V v d D s s J n F 1 b 3 Q 7 U 2 V j d G l v b j E v b W F 0 Y 2 h l c y 9 S Z X B s Y W N l Z C B W Y W x 1 Z T E 5 L n t U R U F N X z I s O X 0 m c X V v d D s s J n F 1 b 3 Q 7 U 2 V j d G l v b j E v b W F 0 Y 2 h l c y 9 S Z X B s Y W N l Z C B W Y W x 1 Z T E 5 L n t U T 1 N T X 1 d J T k 5 F U i w x M H 0 m c X V v d D s s J n F 1 b 3 Q 7 U 2 V j d G l v b j E v b W F 0 Y 2 h l c y 9 S Z X B s Y W N l Z C B W Y W x 1 Z T E 1 L n t U T 1 N T X 0 R F Q 0 l T S U 9 O L D E x f S Z x d W 9 0 O y w m c X V v d D t T Z W N 0 a W 9 u M S 9 t Y X R j a G V z L 1 J l c G x h Y 2 V k I F Z h b H V l M T k u e 1 d J T k 5 F U i w x M n 0 m c X V v d D s s J n F 1 b 3 Q 7 U 2 V j d G l v b j E v b W F 0 Y 2 h l c y 9 S Z X B s Y W N l Z C B W Y W x 1 Z T E 1 L n t S R V N V T F Q s M T N 9 J n F 1 b 3 Q 7 L C Z x d W 9 0 O 1 N l Y 3 R p b 2 4 x L 2 1 h d G N o Z X M v U m V w b G F j Z W Q g V m F s d W U x N S 5 7 U k V T V U x U X 0 1 B U k d J T i w x N H 0 m c X V v d D s s J n F 1 b 3 Q 7 U 2 V j d G l v b j E v b W F 0 Y 2 h l c y 9 S Z X B s Y W N l Z C B W Y W x 1 Z T E 1 L n t U Q V J H R V Q s M T V 9 J n F 1 b 3 Q 7 L C Z x d W 9 0 O 1 N l Y 3 R p b 2 4 x L 2 1 h d G N o Z X M v U m V w b G F j Z W Q g V m F s d W U x N S 5 7 V E F S R 0 V U X 0 9 W R V J T L D E 2 f S Z x d W 9 0 O y w m c X V v d D t T Z W N 0 a W 9 u M S 9 t Y X R j a G V z L 1 J l c G x h Y 2 V k I F Z h b H V l M T U u e 1 N V U E V S X 0 9 W R V I s M T d 9 J n F 1 b 3 Q 7 L C Z x d W 9 0 O 1 N l Y 3 R p b 2 4 x L 2 1 h d G N o Z X M v U m V w b G F j Z W Q g V m F s d W U x N S 5 7 T U V U S E 9 E L D E 4 f S Z x d W 9 0 O 1 0 s J n F 1 b 3 Q 7 U m V s Y X R p b 2 5 z a G l w S W 5 m b y Z x d W 9 0 O z p b X X 0 i I C 8 + P E V u d H J 5 I F R 5 c G U 9 I k 5 h d m l n Y X R p b 2 5 T d G V w T m F t Z S I g V m F s d W U 9 I n N O Y X Z p Z 2 F 0 a W 9 u I i A v P j x F b n R y e S B U e X B l P S J O Y W 1 l V X B k Y X R l Z E F m d G V y R m l s b C I g V m F s d W U 9 I m w w I i A v P j x F b n R y e S B U e X B l P S J S Z X N 1 b H R U e X B l I i B W Y W x 1 Z T 0 i c 1 R h Y m x l I i A v P j x F b n R y e S B U e X B l P S J C d W Z m Z X J O Z X h 0 U m V m c m V z a C I g V m F s d W U 9 I m w x I i A v P j x F b n R y e S B U e X B l P S J B Z G R l Z F R v R G F 0 Y U 1 v Z G V s I i B W Y W x 1 Z T 0 i b D E i I C 8 + P C 9 T d G F i b G V F b n R y a W V z P j w v S X R l b T 4 8 S X R l b T 4 8 S X R l b U x v Y 2 F 0 a W 9 u P j x J d G V t V H l w Z T 5 G b 3 J t d W x h P C 9 J d G V t V H l w Z T 4 8 S X R l b V B h d G g + U 2 V j d G l v b j E v b W F 0 Y 2 h l c y 9 T b 3 V y Y 2 U 8 L 0 l 0 Z W 1 Q Y X R o P j w v S X R l b U x v Y 2 F 0 a W 9 u P j x T d G F i b G V F b n R y a W V z I C 8 + P C 9 J d G V t P j x J d G V t P j x J d G V t T G 9 j Y X R p b 2 4 + P E l 0 Z W 1 U e X B l P k Z v c m 1 1 b G E 8 L 0 l 0 Z W 1 U e X B l P j x J d G V t U G F 0 a D 5 T Z W N 0 a W 9 u M S 9 t Y X R j a G V z L 2 1 h d G N o Z X N f U 2 h l Z X Q 8 L 0 l 0 Z W 1 Q Y X R o P j w v S X R l b U x v Y 2 F 0 a W 9 u P j x T d G F i b G V F b n R y a W V z I C 8 + P C 9 J d G V t P j x J d G V t P j x J d G V t T G 9 j Y X R p b 2 4 + P E l 0 Z W 1 U e X B l P k Z v c m 1 1 b G E 8 L 0 l 0 Z W 1 U e X B l P j x J d G V t U G F 0 a D 5 T Z W N 0 a W 9 u M S 9 t Y X R j a G V z L 1 B y b 2 1 v d G V k J T I w S G V h Z G V y c z w v S X R l b V B h d G g + P C 9 J d G V t T G 9 j Y X R p b 2 4 + P F N 0 Y W J s Z U V u d H J p Z X M g L z 4 8 L 0 l 0 Z W 0 + P E l 0 Z W 0 + P E l 0 Z W 1 M b 2 N h d G l v b j 4 8 S X R l b V R 5 c G U + R m 9 y b X V s Y T w v S X R l b V R 5 c G U + P E l 0 Z W 1 Q Y X R o P l N l Y 3 R p b 2 4 x L 2 1 h d G N o Z X M v Q 2 h h b m d l Z C U y M F R 5 c G U 8 L 0 l 0 Z W 1 Q Y X R o P j w v S X R l b U x v Y 2 F 0 a W 9 u P j x T d G F i b G V F b n R y a W V z I C 8 + P C 9 J d G V t P j x J d G V t P j x J d G V t T G 9 j Y X R p b 2 4 + P E l 0 Z W 1 U e X B l P k Z v c m 1 1 b G E 8 L 0 l 0 Z W 1 U e X B l P j x J d G V t U G F 0 a D 5 T Z W N 0 a W 9 u M S 9 t Y X R j a G V z L 1 J l b m F t Z W Q l M j B D b 2 x 1 b W 5 z P C 9 J d G V t U G F 0 a D 4 8 L 0 l 0 Z W 1 M b 2 N h d G l v b j 4 8 U 3 R h Y m x l R W 5 0 c m l l c y A v P j w v S X R l b T 4 8 S X R l b T 4 8 S X R l b U x v Y 2 F 0 a W 9 u P j x J d G V t V H l w Z T 5 G b 3 J t d W x h P C 9 J d G V t V H l w Z T 4 8 S X R l b V B h d G g + U 2 V j d G l v b j E v b W F 0 Y 2 h l c y 9 S Z X B s Y W N l Z C U y M F Z h b H V l P C 9 J d G V t U G F 0 a D 4 8 L 0 l 0 Z W 1 M b 2 N h d G l v b j 4 8 U 3 R h Y m x l R W 5 0 c m l l c y A v P j w v S X R l b T 4 8 S X R l b T 4 8 S X R l b U x v Y 2 F 0 a W 9 u P j x J d G V t V H l w Z T 5 G b 3 J t d W x h P C 9 J d G V t V H l w Z T 4 8 S X R l b V B h d G g + U 2 V j d G l v b j E v b W F 0 Y 2 h l c y 9 S Z X B s Y W N l Z C U y M F Z h b H V l M T w v S X R l b V B h d G g + P C 9 J d G V t T G 9 j Y X R p b 2 4 + P F N 0 Y W J s Z U V u d H J p Z X M g L z 4 8 L 0 l 0 Z W 0 + P E l 0 Z W 0 + P E l 0 Z W 1 M b 2 N h d G l v b j 4 8 S X R l b V R 5 c G U + R m 9 y b X V s Y T w v S X R l b V R 5 c G U + P E l 0 Z W 1 Q Y X R o P l N l Y 3 R p b 2 4 x L 2 1 h d G N o Z X M v U m V w b G F j Z W Q l M j B W Y W x 1 Z T I 8 L 0 l 0 Z W 1 Q Y X R o P j w v S X R l b U x v Y 2 F 0 a W 9 u P j x T d G F i b G V F b n R y a W V z I C 8 + P C 9 J d G V t P j x J d G V t P j x J d G V t T G 9 j Y X R p b 2 4 + P E l 0 Z W 1 U e X B l P k Z v c m 1 1 b G E 8 L 0 l 0 Z W 1 U e X B l P j x J d G V t U G F 0 a D 5 T Z W N 0 a W 9 u M S 9 t Y X R j a G V z L 1 J l c G x h Y 2 V k J T I w V m F s d W U z P C 9 J d G V t U G F 0 a D 4 8 L 0 l 0 Z W 1 M b 2 N h d G l v b j 4 8 U 3 R h Y m x l R W 5 0 c m l l c y A v P j w v S X R l b T 4 8 S X R l b T 4 8 S X R l b U x v Y 2 F 0 a W 9 u P j x J d G V t V H l w Z T 5 G b 3 J t d W x h P C 9 J d G V t V H l w Z T 4 8 S X R l b V B h d G g + U 2 V j d G l v b j E v b W F 0 Y 2 h l c y 9 S Z X B s Y W N l Z C U y M F Z h b H V l N D w v S X R l b V B h d G g + P C 9 J d G V t T G 9 j Y X R p b 2 4 + P F N 0 Y W J s Z U V u d H J p Z X M g L z 4 8 L 0 l 0 Z W 0 + P E l 0 Z W 0 + P E l 0 Z W 1 M b 2 N h d G l v b j 4 8 S X R l b V R 5 c G U + R m 9 y b X V s Y T w v S X R l b V R 5 c G U + P E l 0 Z W 1 Q Y X R o P l N l Y 3 R p b 2 4 x L 2 1 h d G N o Z X M v U m V w b G F j Z W Q l M j B W Y W x 1 Z T U 8 L 0 l 0 Z W 1 Q Y X R o P j w v S X R l b U x v Y 2 F 0 a W 9 u P j x T d G F i b G V F b n R y a W V z I C 8 + P C 9 J d G V t P j x J d G V t P j x J d G V t T G 9 j Y X R p b 2 4 + P E l 0 Z W 1 U e X B l P k Z v c m 1 1 b G E 8 L 0 l 0 Z W 1 U e X B l P j x J d G V t U G F 0 a D 5 T Z W N 0 a W 9 u M S 9 t Y X R j a G V z L 1 J l c G x h Y 2 V k J T I w V m F s d W U 2 P C 9 J d G V t U G F 0 a D 4 8 L 0 l 0 Z W 1 M b 2 N h d G l v b j 4 8 U 3 R h Y m x l R W 5 0 c m l l c y A v P j w v S X R l b T 4 8 S X R l b T 4 8 S X R l b U x v Y 2 F 0 a W 9 u P j x J d G V t V H l w Z T 5 G b 3 J t d W x h P C 9 J d G V t V H l w Z T 4 8 S X R l b V B h d G g + U 2 V j d G l v b j E v b W F 0 Y 2 h l c y 9 S Z X B s Y W N l Z C U y M F Z h b H V l N z w v S X R l b V B h d G g + P C 9 J d G V t T G 9 j Y X R p b 2 4 + P F N 0 Y W J s Z U V u d H J p Z X M g L z 4 8 L 0 l 0 Z W 0 + P E l 0 Z W 0 + P E l 0 Z W 1 M b 2 N h d G l v b j 4 8 S X R l b V R 5 c G U + R m 9 y b X V s Y T w v S X R l b V R 5 c G U + P E l 0 Z W 1 Q Y X R o P l N l Y 3 R p b 2 4 x L 2 1 h d G N o Z X M v U m V w b G F j Z W Q l M j B W Y W x 1 Z T g 8 L 0 l 0 Z W 1 Q Y X R o P j w v S X R l b U x v Y 2 F 0 a W 9 u P j x T d G F i b G V F b n R y a W V z I C 8 + P C 9 J d G V t P j x J d G V t P j x J d G V t T G 9 j Y X R p b 2 4 + P E l 0 Z W 1 U e X B l P k Z v c m 1 1 b G E 8 L 0 l 0 Z W 1 U e X B l P j x J d G V t U G F 0 a D 5 T Z W N 0 a W 9 u M S 9 t Y X R j a G V z L 1 J l c G x h Y 2 V k J T I w V m F s d W U 5 P C 9 J d G V t U G F 0 a D 4 8 L 0 l 0 Z W 1 M b 2 N h d G l v b j 4 8 U 3 R h Y m x l R W 5 0 c m l l c y A v P j w v S X R l b T 4 8 S X R l b T 4 8 S X R l b U x v Y 2 F 0 a W 9 u P j x J d G V t V H l w Z T 5 G b 3 J t d W x h P C 9 J d G V t V H l w Z T 4 8 S X R l b V B h d G g + U 2 V j d G l v b j E v b W F 0 Y 2 h l c y 9 S Z X B s Y W N l Z C U y M F Z h b H V l M T A 8 L 0 l 0 Z W 1 Q Y X R o P j w v S X R l b U x v Y 2 F 0 a W 9 u P j x T d G F i b G V F b n R y a W V z I C 8 + P C 9 J d G V t P j x J d G V t P j x J d G V t T G 9 j Y X R p b 2 4 + P E l 0 Z W 1 U e X B l P k Z v c m 1 1 b G E 8 L 0 l 0 Z W 1 U e X B l P j x J d G V t U G F 0 a D 5 T Z W N 0 a W 9 u M S 9 t Y X R j a G V z L 1 J l c G x h Y 2 V k J T I w V m F s d W U x M T w v S X R l b V B h d G g + P C 9 J d G V t T G 9 j Y X R p b 2 4 + P F N 0 Y W J s Z U V u d H J p Z X M g L z 4 8 L 0 l 0 Z W 0 + P E l 0 Z W 0 + P E l 0 Z W 1 M b 2 N h d G l v b j 4 8 S X R l b V R 5 c G U + R m 9 y b X V s Y T w v S X R l b V R 5 c G U + P E l 0 Z W 1 Q Y X R o P l N l Y 3 R p b 2 4 x L 2 1 h d G N o Z X M v U m V w b G F j Z W Q l M j B W Y W x 1 Z T E y P C 9 J d G V t U G F 0 a D 4 8 L 0 l 0 Z W 1 M b 2 N h d G l v b j 4 8 U 3 R h Y m x l R W 5 0 c m l l c y A v P j w v S X R l b T 4 8 S X R l b T 4 8 S X R l b U x v Y 2 F 0 a W 9 u P j x J d G V t V H l w Z T 5 G b 3 J t d W x h P C 9 J d G V t V H l w Z T 4 8 S X R l b V B h d G g + U 2 V j d G l v b j E v b W F 0 Y 2 h l c y 9 S Z X B s Y W N l Z C U y M F Z h b H V l M T M 8 L 0 l 0 Z W 1 Q Y X R o P j w v S X R l b U x v Y 2 F 0 a W 9 u P j x T d G F i b G V F b n R y a W V z I C 8 + P C 9 J d G V t P j x J d G V t P j x J d G V t T G 9 j Y X R p b 2 4 + P E l 0 Z W 1 U e X B l P k Z v c m 1 1 b G E 8 L 0 l 0 Z W 1 U e X B l P j x J d G V t U G F 0 a D 5 T Z W N 0 a W 9 u M S 9 t Y X R j a G V z L 1 J l c G x h Y 2 V k J T I w V m F s d W U x N D w v S X R l b V B h d G g + P C 9 J d G V t T G 9 j Y X R p b 2 4 + P F N 0 Y W J s Z U V u d H J p Z X M g L z 4 8 L 0 l 0 Z W 0 + P E l 0 Z W 0 + P E l 0 Z W 1 M b 2 N h d G l v b j 4 8 S X R l b V R 5 c G U + R m 9 y b X V s Y T w v S X R l b V R 5 c G U + P E l 0 Z W 1 Q Y X R o P l N l Y 3 R p b 2 4 x L 2 1 h d G N o Z X M v U m V w b G F j Z W Q l M j B W Y W x 1 Z T E 1 P C 9 J d G V t U G F 0 a D 4 8 L 0 l 0 Z W 1 M b 2 N h d G l v b j 4 8 U 3 R h Y m x l R W 5 0 c m l l c y A v P j w v S X R l b T 4 8 S X R l b T 4 8 S X R l b U x v Y 2 F 0 a W 9 u P j x J d G V t V H l w Z T 5 G b 3 J t d W x h P C 9 J d G V t V H l w Z T 4 8 S X R l b V B h d G g + U 2 V j d G l v b j E v b W F 0 Y 2 h l c y 9 S Z X B s Y W N l Z C U y M F Z h b H V l M T Y 8 L 0 l 0 Z W 1 Q Y X R o P j w v S X R l b U x v Y 2 F 0 a W 9 u P j x T d G F i b G V F b n R y a W V z I C 8 + P C 9 J d G V t P j x J d G V t P j x J d G V t T G 9 j Y X R p b 2 4 + P E l 0 Z W 1 U e X B l P k Z v c m 1 1 b G E 8 L 0 l 0 Z W 1 U e X B l P j x J d G V t U G F 0 a D 5 T Z W N 0 a W 9 u M S 9 t Y X R j a G V z L 1 J l c G x h Y 2 V k J T I w V m F s d W U x N z w v S X R l b V B h d G g + P C 9 J d G V t T G 9 j Y X R p b 2 4 + P F N 0 Y W J s Z U V u d H J p Z X M g L z 4 8 L 0 l 0 Z W 0 + P E l 0 Z W 0 + P E l 0 Z W 1 M b 2 N h d G l v b j 4 8 S X R l b V R 5 c G U + R m 9 y b X V s Y T w v S X R l b V R 5 c G U + P E l 0 Z W 1 Q Y X R o P l N l Y 3 R p b 2 4 x L 2 1 h d G N o Z X M v U m V w b G F j Z W Q l M j B W Y W x 1 Z T E 4 P C 9 J d G V t U G F 0 a D 4 8 L 0 l 0 Z W 1 M b 2 N h d G l v b j 4 8 U 3 R h Y m x l R W 5 0 c m l l c y A v P j w v S X R l b T 4 8 S X R l b T 4 8 S X R l b U x v Y 2 F 0 a W 9 u P j x J d G V t V H l w Z T 5 G b 3 J t d W x h P C 9 J d G V t V H l w Z T 4 8 S X R l b V B h d G g + U 2 V j d G l v b j E v b W F 0 Y 2 h l c y 9 S Z X B s Y W N l Z C U y M F Z h b H V l M T k 8 L 0 l 0 Z W 1 Q Y X R o P j w v S X R l b U x v Y 2 F 0 a W 9 u P j x T d G F i b G V F b n R y a W V z I C 8 + P C 9 J d G V t P j x J d G V t P j x J d G V t T G 9 j Y X R p b 2 4 + P E l 0 Z W 1 U e X B l P k Z v c m 1 1 b G E 8 L 0 l 0 Z W 1 U e X B l P j x J d G V t U G F 0 a D 5 T Z W N 0 a W 9 u M S 9 t Y X R j a G V z L 1 J l c G x h Y 2 V k J T I w V m F s d W U y M D w v S X R l b V B h d G g + P C 9 J d G V t T G 9 j Y X R p b 2 4 + P F N 0 Y W J s Z U V u d H J p Z X M g L z 4 8 L 0 l 0 Z W 0 + P E l 0 Z W 0 + P E l 0 Z W 1 M b 2 N h d G l v b j 4 8 S X R l b V R 5 c G U + R m 9 y b X V s Y T w v S X R l b V R 5 c G U + P E l 0 Z W 1 Q Y X R o P l N l Y 3 R p b 2 4 x L 2 1 h d G N o Z X M v U m V w b G F j Z W Q l M j B W Y W x 1 Z T I x P C 9 J d G V t U G F 0 a D 4 8 L 0 l 0 Z W 1 M b 2 N h d G l v b j 4 8 U 3 R h Y m x l R W 5 0 c m l l c y A v P j w v S X R l b T 4 8 S X R l b T 4 8 S X R l b U x v Y 2 F 0 a W 9 u P j x J d G V t V H l w Z T 5 G b 3 J t d W x h P C 9 J d G V t V H l w Z T 4 8 S X R l b V B h d G g + U 2 V j d G l v b j E v b W F 0 Y 2 h l c y 9 S Z X B s Y W N l Z C U y M F Z h b H V l M j I 8 L 0 l 0 Z W 1 Q Y X R o P j w v S X R l b U x v Y 2 F 0 a W 9 u P j x T d G F i b G V F b n R y a W V z I C 8 + P C 9 J d G V t P j x J d G V t P j x J d G V t T G 9 j Y X R p b 2 4 + P E l 0 Z W 1 U e X B l P k Z v c m 1 1 b G E 8 L 0 l 0 Z W 1 U e X B l P j x J d G V t U G F 0 a D 5 T Z W N 0 a W 9 u M S 9 t Y X R j a G V z L 1 J l c G x h Y 2 V k J T I w V m F s d W U y M z w v S X R l b V B h d G g + P C 9 J d G V t T G 9 j Y X R p b 2 4 + P F N 0 Y W J s Z U V u d H J p Z X M g L z 4 8 L 0 l 0 Z W 0 + P E l 0 Z W 0 + P E l 0 Z W 1 M b 2 N h d G l v b j 4 8 S X R l b V R 5 c G U + R m 9 y b X V s Y T w v S X R l b V R 5 c G U + P E l 0 Z W 1 Q Y X R o P l N l Y 3 R p b 2 4 x L 2 1 h d G N o Z X M v U m V w b G F j Z W Q l M j B W Y W x 1 Z T I 0 P C 9 J d G V t U G F 0 a D 4 8 L 0 l 0 Z W 1 M b 2 N h d G l v b j 4 8 U 3 R h Y m x l R W 5 0 c m l l c y A v P j w v S X R l b T 4 8 S X R l b T 4 8 S X R l b U x v Y 2 F 0 a W 9 u P j x J d G V t V H l w Z T 5 G b 3 J t d W x h P C 9 J d G V t V H l w Z T 4 8 S X R l b V B h d G g + U 2 V j d G l v b j E v b W F 0 Y 2 h l c y 9 S Z X B s Y W N l Z C U y M F Z h b H V l M j U 8 L 0 l 0 Z W 1 Q Y X R o P j w v S X R l b U x v Y 2 F 0 a W 9 u P j x T d G F i b G V F b n R y a W V z I C 8 + P C 9 J d G V t P j x J d G V t P j x J d G V t T G 9 j Y X R p b 2 4 + P E l 0 Z W 1 U e X B l P k Z v c m 1 1 b G E 8 L 0 l 0 Z W 1 U e X B l P j x J d G V t U G F 0 a D 5 T Z W N 0 a W 9 u M S 9 t Y X R j a G V z L 1 J l c G x h Y 2 V k J T I w V m F s d W U y N j w v S X R l b V B h d G g + P C 9 J d G V t T G 9 j Y X R p b 2 4 + P F N 0 Y W J s Z U V u d H J p Z X M g L z 4 8 L 0 l 0 Z W 0 + P E l 0 Z W 0 + P E l 0 Z W 1 M b 2 N h d G l v b j 4 8 S X R l b V R 5 c G U + R m 9 y b X V s Y T w v S X R l b V R 5 c G U + P E l 0 Z W 1 Q Y X R o P l N l Y 3 R p b 2 4 x L 2 1 h d G N o Z X M v U m V w b G F j Z W Q l M j B W Y W x 1 Z T I 3 P C 9 J d G V t U G F 0 a D 4 8 L 0 l 0 Z W 1 M b 2 N h d G l v b j 4 8 U 3 R h Y m x l R W 5 0 c m l l c y A v P j w v S X R l b T 4 8 S X R l b T 4 8 S X R l b U x v Y 2 F 0 a W 9 u P j x J d G V t V H l w Z T 5 G b 3 J t d W x h P C 9 J d G V t V H l w Z T 4 8 S X R l b V B h d G g + U 2 V j d G l v b j E v b W F 0 Y 2 h l c y 9 S Z X B s Y W N l Z C U y M F Z h b H V l M j g 8 L 0 l 0 Z W 1 Q Y X R o P j w v S X R l b U x v Y 2 F 0 a W 9 u P j x T d G F i b G V F b n R y a W V z I C 8 + P C 9 J d G V t P j x J d G V t P j x J d G V t T G 9 j Y X R p b 2 4 + P E l 0 Z W 1 U e X B l P k Z v c m 1 1 b G E 8 L 0 l 0 Z W 1 U e X B l P j x J d G V t U G F 0 a D 5 T Z W N 0 a W 9 u M S 9 t Y X R j a G V z L 1 J l c G x h Y 2 V k J T I w V m F s d W U y O T w v S X R l b V B h d G g + P C 9 J d G V t T G 9 j Y X R p b 2 4 + P F N 0 Y W J s Z U V u d H J p Z X M g L z 4 8 L 0 l 0 Z W 0 + P E l 0 Z W 0 + P E l 0 Z W 1 M b 2 N h d G l v b j 4 8 S X R l b V R 5 c G U + R m 9 y b X V s Y T w v S X R l b V R 5 c G U + P E l 0 Z W 1 Q Y X R o P l N l Y 3 R p b 2 4 x L 1 d p b m 5 l c n N f Z G F 0 Y S 9 B Z G R l Z C U y M E N 1 c 3 R v b T w v S X R l b V B h d G g + P C 9 J d G V t T G 9 j Y X R p b 2 4 + P F N 0 Y W J s Z U V u d H J p Z X M g L z 4 8 L 0 l 0 Z W 0 + P E l 0 Z W 0 + P E l 0 Z W 1 M b 2 N h d G l v b j 4 8 S X R l b V R 5 c G U + R m 9 y b X V s Y T w v S X R l b V R 5 c G U + P E l 0 Z W 1 Q Y X R o P l N l Y 3 R p b 2 4 x L 1 d p b m 5 l c n N f Z G F 0 Y S 9 S Z W 9 y Z G V y Z W Q l M j B D b 2 x 1 b W 5 z P C 9 J d G V t U G F 0 a D 4 8 L 0 l 0 Z W 1 M b 2 N h d G l v b j 4 8 U 3 R h Y m x l R W 5 0 c m l l c y A v P j w v S X R l b T 4 8 S X R l b T 4 8 S X R l b U x v Y 2 F 0 a W 9 u P j x J d G V t V H l w Z T 5 G b 3 J t d W x h P C 9 J d G V t V H l w Z T 4 8 S X R l b V B h d G g + U 2 V j d G l v b j E v V 2 l u b m V y c 1 9 k Y X R h L 1 J l b W 9 2 Z W Q l M j B D b 2 x 1 b W 5 z P C 9 J d G V t U G F 0 a D 4 8 L 0 l 0 Z W 1 M b 2 N h d G l v b j 4 8 U 3 R h Y m x l R W 5 0 c m l l c y A v P j w v S X R l b T 4 8 S X R l b T 4 8 S X R l b U x v Y 2 F 0 a W 9 u P j x J d G V t V H l w Z T 5 G b 3 J t d W x h P C 9 J d G V t V H l w Z T 4 8 S X R l b V B h d G g + U 2 V j d G l v b j E v V 2 l u b m V y c 1 9 k Y X R h L 1 J l b m F t Z W Q l M j B D b 2 x 1 b W 5 z M T w v S X R l b V B h d G g + P C 9 J d G V t T G 9 j Y X R p b 2 4 + P F N 0 Y W J s Z U V u d H J p Z X M g L z 4 8 L 0 l 0 Z W 0 + P C 9 J d G V t c z 4 8 L 0 x v Y 2 F s U G F j a 2 F n Z U 1 l d G F k Y X R h R m l s Z T 4 W A A A A U E s F B g A A A A A A A A A A A A A A A A A A A A A A A C Y B A A A B A A A A 0 I y d 3 w E V 0 R G M e g D A T 8 K X 6 w E A A A C 1 5 L I 0 b u O a S I l O A x f J Q D m M A A A A A A I A A A A A A B B m A A A A A Q A A I A A A A B 1 V s f Q S 4 N T 0 / d Z p 3 w 1 + i l Z 6 f j 0 h A 8 I x 5 Y H o b k R e H e k o A A A A A A 6 A A A A A A g A A I A A A A J 1 V v B u o q y R x n k 9 q i i x B f 3 Q D / S Q p F Y V c U C K 7 d T t R / V V r U A A A A C l G 7 0 S g P 0 V I N 1 x J x k E R D r F r s j q E H p s M R f D + Y t k A 7 y 9 Z Y w l 0 r g 2 Q 5 E 6 O T s d Y X B / m G C 7 6 O a U m W v / X d g + E A l p j q A t h c 5 V a 8 k z p + i q z a X 0 h 3 R A V Q A A A A K a 8 1 W n n y s e 5 V n U v + b H / 6 x a 0 P K Q T k l 7 7 1 k Z / J j x M P / N A W b X / u h 1 p C b 7 s k V 6 R Z S S L O b k 5 o w R w n s O E O 6 S 7 p 9 C u G Y 8 = < / D a t a M a s h u p > 
</file>

<file path=customXml/itemProps1.xml><?xml version="1.0" encoding="utf-8"?>
<ds:datastoreItem xmlns:ds="http://schemas.openxmlformats.org/officeDocument/2006/customXml" ds:itemID="{B9BE2510-E875-463F-BD55-54E74EF5B0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Matches_win</vt:lpstr>
      <vt:lpstr>Toss_based_decision</vt:lpstr>
      <vt:lpstr>Venues</vt:lpstr>
      <vt:lpstr>MOM_Winners</vt:lpstr>
      <vt:lpstr>Title_winners</vt:lpstr>
      <vt:lpstr>KPI</vt:lpstr>
      <vt:lpstr>DASHBOARD</vt:lpstr>
      <vt:lpstr>Winner_table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2025-06-08T10:05:29Z</dcterms:created>
  <dcterms:modified xsi:type="dcterms:W3CDTF">2025-06-09T11:26:24Z</dcterms:modified>
</cp:coreProperties>
</file>