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EB359A2-0DFF-44CF-867B-759545753335}" xr6:coauthVersionLast="47" xr6:coauthVersionMax="47" xr10:uidLastSave="{00000000-0000-0000-0000-000000000000}"/>
  <bookViews>
    <workbookView xWindow="-108" yWindow="-108" windowWidth="23256" windowHeight="12456" tabRatio="546" activeTab="3" xr2:uid="{00000000-000D-0000-FFFF-FFFF00000000}"/>
  </bookViews>
  <sheets>
    <sheet name="Sheet3" sheetId="5" r:id="rId1"/>
    <sheet name="Data" sheetId="1" r:id="rId2"/>
    <sheet name="KPI" sheetId="3" r:id="rId3"/>
    <sheet name="Dashboard" sheetId="4" r:id="rId4"/>
  </sheets>
  <definedNames>
    <definedName name="_xlnm._FilterDatabase" localSheetId="1" hidden="1">Data!$E$1:$E$993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Bbg0ZeqQTytkg96BGqanTee5Smyf8QcJsGeegHDnjrU="/>
    </ext>
  </extLst>
</workbook>
</file>

<file path=xl/calcChain.xml><?xml version="1.0" encoding="utf-8"?>
<calcChain xmlns="http://schemas.openxmlformats.org/spreadsheetml/2006/main">
  <c r="K10" i="4" l="1"/>
  <c r="K11" i="4"/>
  <c r="K15" i="4"/>
  <c r="K12" i="4"/>
  <c r="K7" i="4"/>
  <c r="K17" i="4"/>
  <c r="K16" i="4"/>
  <c r="K13" i="4"/>
  <c r="K8" i="4"/>
  <c r="L16" i="4" s="1"/>
  <c r="M17" i="4" s="1"/>
  <c r="M16" i="4" s="1"/>
  <c r="K14" i="4"/>
  <c r="K9" i="4"/>
  <c r="L9" i="4" s="1"/>
  <c r="L17" i="4"/>
  <c r="Q4" i="3"/>
  <c r="Q3" i="3"/>
  <c r="F29" i="3"/>
  <c r="J19" i="3" a="1"/>
  <c r="J19" i="3" s="1"/>
  <c r="H20" i="3"/>
  <c r="H21" i="3" s="1"/>
  <c r="G20" i="3"/>
  <c r="G21" i="3" s="1"/>
  <c r="F20" i="3"/>
  <c r="F21" i="3" s="1"/>
  <c r="L15" i="4"/>
  <c r="Q12" i="3"/>
  <c r="L8" i="4" s="1"/>
  <c r="Q9" i="3"/>
  <c r="Q5" i="3"/>
  <c r="Q10" i="3"/>
  <c r="Q7" i="3"/>
  <c r="L11" i="4" s="1"/>
  <c r="Q11" i="3"/>
  <c r="Q8" i="3"/>
  <c r="Q13" i="3"/>
  <c r="Q6" i="3"/>
  <c r="F2" i="3" a="1"/>
  <c r="F2" i="3" s="1"/>
  <c r="E2" i="3" a="1"/>
  <c r="E2" i="3" s="1"/>
  <c r="E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3" i="1"/>
  <c r="E4" i="1"/>
  <c r="E5" i="1"/>
  <c r="E6" i="1"/>
  <c r="E7" i="1"/>
  <c r="E8" i="1"/>
  <c r="E9" i="1"/>
  <c r="E10" i="1"/>
  <c r="C79" i="3"/>
  <c r="L14" i="4" l="1"/>
  <c r="L7" i="4"/>
  <c r="L13" i="4"/>
  <c r="M13" i="4" s="1"/>
  <c r="L12" i="4"/>
  <c r="M12" i="4" s="1"/>
  <c r="L10" i="4"/>
  <c r="M10" i="4" s="1"/>
  <c r="M7" i="4"/>
  <c r="M8" i="4"/>
  <c r="M14" i="4"/>
  <c r="M9" i="4"/>
  <c r="M11" i="4"/>
  <c r="M15" i="4"/>
  <c r="K19" i="3" a="1"/>
  <c r="K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<sst xmlns="http://schemas.openxmlformats.org/spreadsheetml/2006/main" count="414" uniqueCount="330">
  <si>
    <t>Roll No</t>
  </si>
  <si>
    <t>PRN No.</t>
  </si>
  <si>
    <t>Name of the student</t>
  </si>
  <si>
    <t>Final Attendnace in %</t>
  </si>
  <si>
    <t>TEAIDB01</t>
  </si>
  <si>
    <t>72280539L</t>
  </si>
  <si>
    <t>Om Hemant Sonawane</t>
  </si>
  <si>
    <t>TEAIDB02</t>
  </si>
  <si>
    <t>72280061E</t>
  </si>
  <si>
    <t>Tejas Girish Bachhav</t>
  </si>
  <si>
    <t>TEAIDB03</t>
  </si>
  <si>
    <t>72280186G</t>
  </si>
  <si>
    <t>Shantanu Sunil Dhage</t>
  </si>
  <si>
    <t>TEAIDB04</t>
  </si>
  <si>
    <t>72280260K</t>
  </si>
  <si>
    <t>Pranali Rajendra Ghodekar</t>
  </si>
  <si>
    <t>TEAIDB05</t>
  </si>
  <si>
    <t>72280089E</t>
  </si>
  <si>
    <t>Vardhaman Hiteshkumar Begani</t>
  </si>
  <si>
    <t>TEAIDB06</t>
  </si>
  <si>
    <t>72280476J</t>
  </si>
  <si>
    <t>Yogesh Ganesh Maske</t>
  </si>
  <si>
    <t>TEAIDB07</t>
  </si>
  <si>
    <t>72280582K</t>
  </si>
  <si>
    <t>Suyash Sanjay Patil</t>
  </si>
  <si>
    <t>TEAIDB08</t>
  </si>
  <si>
    <t>72280511L</t>
  </si>
  <si>
    <t>Chirayu Pritam Naik</t>
  </si>
  <si>
    <t>TEAIDB09</t>
  </si>
  <si>
    <t>72280220L</t>
  </si>
  <si>
    <t>Rushikesh Pravin Fegade</t>
  </si>
  <si>
    <t>TEAIDB10</t>
  </si>
  <si>
    <t>72280229D</t>
  </si>
  <si>
    <t>Raviraj Sampat Gaikar</t>
  </si>
  <si>
    <t>TEAIDB11</t>
  </si>
  <si>
    <t>72280088G</t>
  </si>
  <si>
    <t>Tejas Prashant Bedarkar</t>
  </si>
  <si>
    <t>TEAIDB12</t>
  </si>
  <si>
    <t>72280427L</t>
  </si>
  <si>
    <t>Vaishnavi somnath kshirsagar</t>
  </si>
  <si>
    <t>TEAIDB13</t>
  </si>
  <si>
    <t>72280553F</t>
  </si>
  <si>
    <t>Vaibhav Kishor Parate</t>
  </si>
  <si>
    <t>TEAIDB14</t>
  </si>
  <si>
    <t>72280263D</t>
  </si>
  <si>
    <t>Prateek Manajappa Giddaplavar</t>
  </si>
  <si>
    <t>TEAIDB15</t>
  </si>
  <si>
    <t>72280567F</t>
  </si>
  <si>
    <t>Diksha Dhanraj Patil</t>
  </si>
  <si>
    <t>TEAIDB16</t>
  </si>
  <si>
    <t>72280610J</t>
  </si>
  <si>
    <t>Prathmesh Prashant Kandurwar</t>
  </si>
  <si>
    <t>TEAIDB17</t>
  </si>
  <si>
    <t>72279997H</t>
  </si>
  <si>
    <t>Abhigyan Jha</t>
  </si>
  <si>
    <t>TEAIDB18</t>
  </si>
  <si>
    <t>72280234L</t>
  </si>
  <si>
    <t>Rohan Prakash Gaikwad</t>
  </si>
  <si>
    <t>TEAIDB19</t>
  </si>
  <si>
    <t>72280705J</t>
  </si>
  <si>
    <t>Meghna Sanjeev Sharma</t>
  </si>
  <si>
    <t>TEAIDB20</t>
  </si>
  <si>
    <t>72280281B</t>
  </si>
  <si>
    <t>Nishant Hemant Harde</t>
  </si>
  <si>
    <t>TEAIDB21</t>
  </si>
  <si>
    <t>72280735L</t>
  </si>
  <si>
    <t>Suyog Anil Shinde</t>
  </si>
  <si>
    <t>TEAIDB22</t>
  </si>
  <si>
    <t>72280441F</t>
  </si>
  <si>
    <t>Suyash Chandrashekhar Lade</t>
  </si>
  <si>
    <t>TEAIDB23</t>
  </si>
  <si>
    <t>72280233B</t>
  </si>
  <si>
    <t>Pritee Bhanudas Gaikwad</t>
  </si>
  <si>
    <t>TEAIDB24</t>
  </si>
  <si>
    <t>72280824M</t>
  </si>
  <si>
    <t>Aditya Umesh Vispute</t>
  </si>
  <si>
    <t>TEAIDB25</t>
  </si>
  <si>
    <t>72280494G</t>
  </si>
  <si>
    <t>Yash Sandip Mogal</t>
  </si>
  <si>
    <t>TEAIDB26</t>
  </si>
  <si>
    <t>72280803J</t>
  </si>
  <si>
    <t>Sachin Narba Thote</t>
  </si>
  <si>
    <t>TEAIDB27</t>
  </si>
  <si>
    <t>72280251L</t>
  </si>
  <si>
    <t>Sahyadri Tatyasaheb Ghadage</t>
  </si>
  <si>
    <t>TEAIDB28</t>
  </si>
  <si>
    <t>72280327D</t>
  </si>
  <si>
    <t>Riyal Mukesh Jain</t>
  </si>
  <si>
    <t>TEAIDB29</t>
  </si>
  <si>
    <t>72280235J</t>
  </si>
  <si>
    <t>Shradesh Sanjay Gaikwad</t>
  </si>
  <si>
    <t>TEAIDB30</t>
  </si>
  <si>
    <t>72280589G</t>
  </si>
  <si>
    <t>Yash Jaywant Patil</t>
  </si>
  <si>
    <t>TEAIDB31</t>
  </si>
  <si>
    <t>72280185J</t>
  </si>
  <si>
    <t>Ankit Santosh Dhadiwal</t>
  </si>
  <si>
    <t>TEAIDB32</t>
  </si>
  <si>
    <t>72280010L</t>
  </si>
  <si>
    <t>Tejaswini Rajendra Aghav</t>
  </si>
  <si>
    <t>TEAIDB33</t>
  </si>
  <si>
    <t>72280347J</t>
  </si>
  <si>
    <t>Mahesh Tanaji Kadam</t>
  </si>
  <si>
    <t>TEAIDB34</t>
  </si>
  <si>
    <t>72280175M</t>
  </si>
  <si>
    <t>Zunzarrao Pankaj Deore</t>
  </si>
  <si>
    <t>TEAIDB35</t>
  </si>
  <si>
    <t>72280433E</t>
  </si>
  <si>
    <t>Harshal Ramchandra Kumbhalkar</t>
  </si>
  <si>
    <t>TEAIDB36</t>
  </si>
  <si>
    <t>72280203L</t>
  </si>
  <si>
    <t>Aryan Ravindra Dhone</t>
  </si>
  <si>
    <t>TEAIDB37</t>
  </si>
  <si>
    <t>72280373H</t>
  </si>
  <si>
    <t>Karan Jitesh Manani</t>
  </si>
  <si>
    <t>TEAIDB38</t>
  </si>
  <si>
    <t>72280458L</t>
  </si>
  <si>
    <t>Nilam Suresh Mahandule</t>
  </si>
  <si>
    <t>TEAIDB39</t>
  </si>
  <si>
    <t>72280419K</t>
  </si>
  <si>
    <t>Pritam arvind koshti</t>
  </si>
  <si>
    <t>TEAIDB40</t>
  </si>
  <si>
    <t>72280155G</t>
  </si>
  <si>
    <t>Shreyasha Babasaheb Chavhan</t>
  </si>
  <si>
    <t>TEAIDB41</t>
  </si>
  <si>
    <t>72280557J</t>
  </si>
  <si>
    <t>Ritika Vijaykumar Pasari</t>
  </si>
  <si>
    <t>TEAIDB42</t>
  </si>
  <si>
    <t>72280034H</t>
  </si>
  <si>
    <t>Apurva Devidas Pawar</t>
  </si>
  <si>
    <t>TEAIDB43</t>
  </si>
  <si>
    <t>72280532C</t>
  </si>
  <si>
    <t>TEAIDB44</t>
  </si>
  <si>
    <t>72280242M</t>
  </si>
  <si>
    <t>Shalini Sharad Gavhane</t>
  </si>
  <si>
    <t>TEAIDB45</t>
  </si>
  <si>
    <t>72280816L</t>
  </si>
  <si>
    <t>Vedant Ravindra Sonone</t>
  </si>
  <si>
    <t>TEAIDB46</t>
  </si>
  <si>
    <t>72280377L</t>
  </si>
  <si>
    <t>Karan Ganesh Kastode</t>
  </si>
  <si>
    <t>TEAIDB47</t>
  </si>
  <si>
    <t>72280468H</t>
  </si>
  <si>
    <t>Sujal Mandape</t>
  </si>
  <si>
    <t>TEAIDB48</t>
  </si>
  <si>
    <t>72280450E</t>
  </si>
  <si>
    <t>Harshad Sunil Madhbhave</t>
  </si>
  <si>
    <t>TEAIDB49</t>
  </si>
  <si>
    <t>72280326F</t>
  </si>
  <si>
    <t>Rasika Vivek Jahagirdar</t>
  </si>
  <si>
    <t>TEAIDB50</t>
  </si>
  <si>
    <t>72280633H</t>
  </si>
  <si>
    <t>Roshan Shankar Rathod</t>
  </si>
  <si>
    <t>TEAIDB51</t>
  </si>
  <si>
    <t>72280661C</t>
  </si>
  <si>
    <t>Sachin Kumar Kant</t>
  </si>
  <si>
    <t>TEAIDB52</t>
  </si>
  <si>
    <t>72280659M</t>
  </si>
  <si>
    <t>Rakesh Bapusaheb Sabale</t>
  </si>
  <si>
    <t>TEAIDB53</t>
  </si>
  <si>
    <t>72280307K</t>
  </si>
  <si>
    <t>Nikita Tarachand Jadhav</t>
  </si>
  <si>
    <t>TEAIDB54</t>
  </si>
  <si>
    <t>72280591J</t>
  </si>
  <si>
    <t>Nilanjan Shankar Paul</t>
  </si>
  <si>
    <t>TEAIDB55</t>
  </si>
  <si>
    <t>72280003H</t>
  </si>
  <si>
    <t>Aditya Gupta</t>
  </si>
  <si>
    <t>TEAIDB56</t>
  </si>
  <si>
    <t>72280111E</t>
  </si>
  <si>
    <t>Bhoge Rohan Dattatraya</t>
  </si>
  <si>
    <t>TEAIDB57</t>
  </si>
  <si>
    <t>72280579K</t>
  </si>
  <si>
    <t>Sahil Atin Patil</t>
  </si>
  <si>
    <t>TEAIDB58</t>
  </si>
  <si>
    <t>72280060G</t>
  </si>
  <si>
    <t>Bachhav Aishwary Prakash</t>
  </si>
  <si>
    <t>TEAIDB59</t>
  </si>
  <si>
    <t>72280086L</t>
  </si>
  <si>
    <t>Anshul Dhananjay Bawankule</t>
  </si>
  <si>
    <t>TEAIDB60</t>
  </si>
  <si>
    <t>72280047K</t>
  </si>
  <si>
    <t>Akash Mohan Avhad</t>
  </si>
  <si>
    <t>TEAIDB61</t>
  </si>
  <si>
    <t>72280706G</t>
  </si>
  <si>
    <t>Shreyash Sachin Shedage</t>
  </si>
  <si>
    <t>TEAIDB62</t>
  </si>
  <si>
    <t>72280516M</t>
  </si>
  <si>
    <t>Abhishek Nitin Nandimath</t>
  </si>
  <si>
    <t>TEAIDB63</t>
  </si>
  <si>
    <t>72280266J</t>
  </si>
  <si>
    <t>Sarthak Girish Godbole</t>
  </si>
  <si>
    <t>TEAIDB64</t>
  </si>
  <si>
    <t>72280588J</t>
  </si>
  <si>
    <t>Vibhavari Patil</t>
  </si>
  <si>
    <t>TEAIDB65</t>
  </si>
  <si>
    <t>72280437H</t>
  </si>
  <si>
    <t>Kunal Hari Prasad Sharma</t>
  </si>
  <si>
    <t>TEAIDB66</t>
  </si>
  <si>
    <t>72280390H</t>
  </si>
  <si>
    <t>Rishikesh kawtikwar</t>
  </si>
  <si>
    <t>TEAIDB67</t>
  </si>
  <si>
    <t>72280388F</t>
  </si>
  <si>
    <t>Krishna kavthekar</t>
  </si>
  <si>
    <t>TEAIDB68</t>
  </si>
  <si>
    <t>72280600M</t>
  </si>
  <si>
    <t>Smruti Sayajirao Pawar</t>
  </si>
  <si>
    <t>TEAIDB69</t>
  </si>
  <si>
    <t>72280838M</t>
  </si>
  <si>
    <t>Dnyaneshvari Chandrakant Wakarekar</t>
  </si>
  <si>
    <t>TEAIDB70</t>
  </si>
  <si>
    <t>72226603M</t>
  </si>
  <si>
    <t>Prasad Sonar</t>
  </si>
  <si>
    <t>TEAIDB71</t>
  </si>
  <si>
    <t>72226599K</t>
  </si>
  <si>
    <t>Rohit Padalkar</t>
  </si>
  <si>
    <t>TEAIDB72</t>
  </si>
  <si>
    <t>72226592B</t>
  </si>
  <si>
    <t>Diksha Kamble</t>
  </si>
  <si>
    <t>TEAIDB73</t>
  </si>
  <si>
    <t>72226600G</t>
  </si>
  <si>
    <t>Pranav Shete</t>
  </si>
  <si>
    <t>TEAIDB74</t>
  </si>
  <si>
    <t>72226591D</t>
  </si>
  <si>
    <t>Hrugved Lakhapati</t>
  </si>
  <si>
    <t>TEAIDB75</t>
  </si>
  <si>
    <t>72226598M</t>
  </si>
  <si>
    <t>Pavanraj Patil</t>
  </si>
  <si>
    <t>TEAIDB76</t>
  </si>
  <si>
    <t>72226601E</t>
  </si>
  <si>
    <t>Ketan Shinde</t>
  </si>
  <si>
    <t>TEAIDB77</t>
  </si>
  <si>
    <t>72226590F</t>
  </si>
  <si>
    <t>Nutan Gaikwad</t>
  </si>
  <si>
    <t>Mrs.A.A.Jawalkar</t>
  </si>
  <si>
    <t>Mr. P. S. Chopade</t>
  </si>
  <si>
    <t>Dr. V. G. Kottawar</t>
  </si>
  <si>
    <t>TE Class Coordinator</t>
  </si>
  <si>
    <t>Academic Co-ordinator</t>
  </si>
  <si>
    <t>H. O. D</t>
  </si>
  <si>
    <t>Roll</t>
  </si>
  <si>
    <t>Name</t>
  </si>
  <si>
    <t>Row Labels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</si>
  <si>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</si>
  <si>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</si>
  <si>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</si>
  <si>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</si>
  <si>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</si>
  <si>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</si>
  <si>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</si>
  <si>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</si>
  <si>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</si>
  <si>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</si>
  <si>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</si>
  <si>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</si>
  <si>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</si>
  <si>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</si>
  <si>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</si>
  <si>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</si>
  <si>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</si>
  <si>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</si>
  <si>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</si>
  <si>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</si>
  <si>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</si>
  <si>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</si>
  <si>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</si>
  <si>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</si>
  <si>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</si>
  <si>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</si>
  <si>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</si>
  <si>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</si>
  <si>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</si>
  <si>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</si>
  <si>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</si>
  <si>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</si>
  <si>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</si>
  <si>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</si>
  <si>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</si>
  <si>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</si>
  <si>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</si>
  <si>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</si>
  <si>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</si>
  <si>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</si>
  <si>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</si>
  <si>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</si>
  <si>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</si>
  <si>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</si>
  <si>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</si>
  <si>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</si>
  <si>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</si>
  <si>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</si>
  <si>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</si>
  <si>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</si>
  <si>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</si>
  <si>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</si>
  <si>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</si>
  <si>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</si>
  <si>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</si>
  <si>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</si>
  <si>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</si>
  <si>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</si>
  <si>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</si>
  <si>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</si>
  <si>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</si>
  <si>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</si>
  <si>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</si>
  <si>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</si>
  <si>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</si>
  <si>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</si>
  <si>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</si>
  <si>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</si>
  <si>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</si>
  <si>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</si>
  <si>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</si>
  <si>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</si>
  <si>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</si>
  <si>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</si>
  <si>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</si>
  <si>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</si>
  <si>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</si>
  <si>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Grand Total</t>
  </si>
  <si>
    <t xml:space="preserve"> </t>
  </si>
  <si>
    <t>Average of Final Attendnace in %</t>
  </si>
  <si>
    <t>Least 10</t>
  </si>
  <si>
    <t>0-30</t>
  </si>
  <si>
    <t>31-60</t>
  </si>
  <si>
    <t>above 60</t>
  </si>
  <si>
    <t>Avg</t>
  </si>
  <si>
    <t>Sakshi Santosh Nimbalkar</t>
  </si>
  <si>
    <t>Att(%)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</si>
</sst>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b/>
      <sz val="13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  <family val="1"/>
    </font>
    <font>
      <sz val="11"/>
      <color theme="1"/>
      <name val="Calibri"/>
      <scheme val="minor"/>
    </font>
    <font>
      <sz val="12"/>
      <color theme="1"/>
      <name val="Agency FB"/>
      <family val="2"/>
    </font>
    <font>
      <sz val="14"/>
      <color theme="1"/>
      <name val="Agency FB"/>
      <family val="2"/>
    </font>
    <font>
      <b/>
      <sz val="18"/>
      <color theme="1"/>
      <name val="Agency FB"/>
      <family val="2"/>
    </font>
    <font>
      <sz val="18"/>
      <color theme="1"/>
      <name val="Agency FB"/>
      <family val="2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F1E7"/>
      </patternFill>
    </fill>
    <fill>
      <patternFill patternType="solid">
        <fgColor rgb="FFAFEAFF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69D8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EC8D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pivotButton="1"/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5" borderId="0" xfId="0" applyFill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1" applyFont="1" applyAlignment="1">
      <alignment horizontal="center"/>
    </xf>
    <xf numFmtId="9" fontId="0" fillId="0" borderId="0" xfId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7" fillId="5" borderId="0" xfId="0" applyFont="1" applyFill="1"/>
    <xf numFmtId="0" fontId="8" fillId="5" borderId="0" xfId="0" applyFont="1" applyFill="1"/>
    <xf numFmtId="0" fontId="1" fillId="5" borderId="0" xfId="0" applyFont="1" applyFill="1"/>
    <xf numFmtId="0" fontId="10" fillId="6" borderId="0" xfId="0" applyFont="1" applyFill="1" applyAlignment="1">
      <alignment horizontal="left" vertical="center"/>
    </xf>
    <xf numFmtId="0" fontId="10" fillId="7" borderId="0" xfId="0" applyFont="1" applyFill="1"/>
    <xf numFmtId="9" fontId="10" fillId="8" borderId="0" xfId="1" applyFont="1" applyFill="1" applyAlignment="1">
      <alignment horizont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/>
    <xf numFmtId="9" fontId="11" fillId="5" borderId="0" xfId="1" applyFont="1" applyFill="1" applyAlignment="1">
      <alignment horizontal="center"/>
    </xf>
    <xf numFmtId="0" fontId="9" fillId="9" borderId="0" xfId="0" applyFont="1" applyFill="1" applyAlignment="1">
      <alignment horizontal="left" vertical="center"/>
    </xf>
    <xf numFmtId="0" fontId="9" fillId="9" borderId="0" xfId="0" applyFont="1" applyFill="1"/>
    <xf numFmtId="9" fontId="9" fillId="9" borderId="0" xfId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numFmt numFmtId="2" formatCode="0.00"/>
    </dxf>
  </dxfs>
  <tableStyles count="0" defaultTableStyle="TableStyleMedium2" defaultPivotStyle="PivotStyleLight16"/>
  <colors>
    <mruColors>
      <color rgb="FFCEC8D2"/>
      <color rgb="FFAFEAFF"/>
      <color rgb="FF69D8FF"/>
      <color rgb="FFD5F4FF"/>
      <color rgb="FF0021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>
                <a:latin typeface="Agency FB" panose="020B0503020202020204" pitchFamily="34" charset="0"/>
              </a:rPr>
              <a:t>Top</a:t>
            </a:r>
            <a:r>
              <a:rPr lang="en-IN" sz="2400" baseline="0">
                <a:latin typeface="Agency FB" panose="020B0503020202020204" pitchFamily="34" charset="0"/>
              </a:rPr>
              <a:t> 10</a:t>
            </a:r>
            <a:endParaRPr lang="en-IN" sz="2400">
              <a:latin typeface="Agency FB" panose="020B05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KPI!$E$2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KPI!$F$2</c:f>
              <c:numCache>
                <c:formatCode>General</c:formatCode>
                <c:ptCount val="1"/>
                <c:pt idx="0">
                  <c:v>68.73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5-4DAB-8FF8-3F37963F35F3}"/>
            </c:ext>
          </c:extLst>
        </c:ser>
        <c:ser>
          <c:idx val="1"/>
          <c:order val="1"/>
          <c:tx>
            <c:strRef>
              <c:f>KPI!$E$3</c:f>
              <c:strCache>
                <c:ptCount val="1"/>
                <c:pt idx="0">
                  <c:v>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KPI!$F$3</c:f>
              <c:numCache>
                <c:formatCode>General</c:formatCode>
                <c:ptCount val="1"/>
                <c:pt idx="0">
                  <c:v>66.48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55-4DAB-8FF8-3F37963F35F3}"/>
            </c:ext>
          </c:extLst>
        </c:ser>
        <c:ser>
          <c:idx val="2"/>
          <c:order val="2"/>
          <c:tx>
            <c:strRef>
              <c:f>KPI!$E$4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KPI!$F$4</c:f>
              <c:numCache>
                <c:formatCode>General</c:formatCode>
                <c:ptCount val="1"/>
                <c:pt idx="0">
                  <c:v>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55-4DAB-8FF8-3F37963F35F3}"/>
            </c:ext>
          </c:extLst>
        </c:ser>
        <c:ser>
          <c:idx val="3"/>
          <c:order val="3"/>
          <c:tx>
            <c:strRef>
              <c:f>KPI!$E$5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KPI!$F$5</c:f>
              <c:numCache>
                <c:formatCode>General</c:formatCode>
                <c:ptCount val="1"/>
                <c:pt idx="0">
                  <c:v>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55-4DAB-8FF8-3F37963F35F3}"/>
            </c:ext>
          </c:extLst>
        </c:ser>
        <c:ser>
          <c:idx val="4"/>
          <c:order val="4"/>
          <c:tx>
            <c:strRef>
              <c:f>KPI!$E$6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KPI!$F$6</c:f>
              <c:numCache>
                <c:formatCode>General</c:formatCode>
                <c:ptCount val="1"/>
                <c:pt idx="0">
                  <c:v>55.15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55-4DAB-8FF8-3F37963F35F3}"/>
            </c:ext>
          </c:extLst>
        </c:ser>
        <c:ser>
          <c:idx val="5"/>
          <c:order val="5"/>
          <c:tx>
            <c:strRef>
              <c:f>KPI!$E$7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KPI!$F$7</c:f>
              <c:numCache>
                <c:formatCode>General</c:formatCode>
                <c:ptCount val="1"/>
                <c:pt idx="0">
                  <c:v>50.88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55-4DAB-8FF8-3F37963F35F3}"/>
            </c:ext>
          </c:extLst>
        </c:ser>
        <c:ser>
          <c:idx val="6"/>
          <c:order val="6"/>
          <c:tx>
            <c:strRef>
              <c:f>KPI!$E$8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KPI!$F$8</c:f>
              <c:numCache>
                <c:formatCode>General</c:formatCode>
                <c:ptCount val="1"/>
                <c:pt idx="0">
                  <c:v>49.85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55-4DAB-8FF8-3F37963F35F3}"/>
            </c:ext>
          </c:extLst>
        </c:ser>
        <c:ser>
          <c:idx val="7"/>
          <c:order val="7"/>
          <c:tx>
            <c:strRef>
              <c:f>KPI!$E$9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KPI!$F$9</c:f>
              <c:numCache>
                <c:formatCode>General</c:formatCode>
                <c:ptCount val="1"/>
                <c:pt idx="0">
                  <c:v>48.01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55-4DAB-8FF8-3F37963F35F3}"/>
            </c:ext>
          </c:extLst>
        </c:ser>
        <c:ser>
          <c:idx val="8"/>
          <c:order val="8"/>
          <c:tx>
            <c:strRef>
              <c:f>KPI!$E$10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KPI!$F$10</c:f>
              <c:numCache>
                <c:formatCode>General</c:formatCode>
                <c:ptCount val="1"/>
                <c:pt idx="0">
                  <c:v>41.67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55-4DAB-8FF8-3F37963F35F3}"/>
            </c:ext>
          </c:extLst>
        </c:ser>
        <c:ser>
          <c:idx val="9"/>
          <c:order val="9"/>
          <c:tx>
            <c:strRef>
              <c:f>KPI!$E$11</c:f>
              <c:strCache>
                <c:ptCount val="1"/>
                <c:pt idx="0">
                  <c:v>09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KPI!$F$11</c:f>
              <c:numCache>
                <c:formatCode>General</c:formatCode>
                <c:ptCount val="1"/>
                <c:pt idx="0">
                  <c:v>38.270000000000003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55-4DAB-8FF8-3F37963F35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699792"/>
        <c:axId val="845496576"/>
      </c:barChart>
      <c:catAx>
        <c:axId val="1446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96576"/>
        <c:crosses val="autoZero"/>
        <c:auto val="1"/>
        <c:lblAlgn val="ctr"/>
        <c:lblOffset val="100"/>
        <c:noMultiLvlLbl val="0"/>
      </c:catAx>
      <c:valAx>
        <c:axId val="8454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0F0">
                  <a:alpha val="40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77996500437447"/>
          <c:y val="0.82002260134149896"/>
          <c:w val="0.8029956255468067"/>
          <c:h val="0.13831073199183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D3-43DB-A146-3CF7D34E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D3-43DB-A146-3CF7D34EEC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D3-43DB-A146-3CF7D34EECFE}"/>
              </c:ext>
            </c:extLst>
          </c:dPt>
          <c:cat>
            <c:strRef>
              <c:f>KPI!$J$19:$J$21</c:f>
              <c:strCache>
                <c:ptCount val="3"/>
                <c:pt idx="0">
                  <c:v>0-30</c:v>
                </c:pt>
                <c:pt idx="1">
                  <c:v>31-60</c:v>
                </c:pt>
                <c:pt idx="2">
                  <c:v>above 60</c:v>
                </c:pt>
              </c:strCache>
            </c:strRef>
          </c:cat>
          <c:val>
            <c:numRef>
              <c:f>KPI!$K$19:$K$21</c:f>
              <c:numCache>
                <c:formatCode>0%</c:formatCode>
                <c:ptCount val="3"/>
                <c:pt idx="0">
                  <c:v>0.77922077922077926</c:v>
                </c:pt>
                <c:pt idx="1">
                  <c:v>0.18181818181818182</c:v>
                </c:pt>
                <c:pt idx="2">
                  <c:v>3.896103896103896E-2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A-4919-A98A-860B63F0B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Top 10 Students with Highest Attendance</a:t>
            </a:r>
          </a:p>
        </c:rich>
      </c:tx>
      <c:layout>
        <c:manualLayout>
          <c:xMode val="edge"/>
          <c:yMode val="edge"/>
          <c:x val="0.112640388277257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254232926766509E-2"/>
          <c:y val="0.12724498175223786"/>
          <c:w val="0.91209368059761764"/>
          <c:h val="0.696179060749520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KPI!$E$2</c:f>
              <c:strCache>
                <c:ptCount val="1"/>
                <c:pt idx="0">
                  <c:v>77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KPI!$F$2</c:f>
              <c:numCache>
                <c:formatCode>General</c:formatCode>
                <c:ptCount val="1"/>
                <c:pt idx="0">
                  <c:v>68.73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9-4C58-8A73-1F660C3A78B5}"/>
            </c:ext>
          </c:extLst>
        </c:ser>
        <c:ser>
          <c:idx val="1"/>
          <c:order val="1"/>
          <c:tx>
            <c:strRef>
              <c:f>KPI!$E$3</c:f>
              <c:strCache>
                <c:ptCount val="1"/>
                <c:pt idx="0">
                  <c:v>02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KPI!$F$3</c:f>
              <c:numCache>
                <c:formatCode>General</c:formatCode>
                <c:ptCount val="1"/>
                <c:pt idx="0">
                  <c:v>66.48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9-4C58-8A73-1F660C3A78B5}"/>
            </c:ext>
          </c:extLst>
        </c:ser>
        <c:ser>
          <c:idx val="2"/>
          <c:order val="2"/>
          <c:tx>
            <c:strRef>
              <c:f>KPI!$E$4</c:f>
              <c:strCache>
                <c:ptCount val="1"/>
                <c:pt idx="0">
                  <c:v>01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KPI!$F$4</c:f>
              <c:numCache>
                <c:formatCode>General</c:formatCode>
                <c:ptCount val="1"/>
                <c:pt idx="0">
                  <c:v>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49-4C58-8A73-1F660C3A78B5}"/>
            </c:ext>
          </c:extLst>
        </c:ser>
        <c:ser>
          <c:idx val="3"/>
          <c:order val="3"/>
          <c:tx>
            <c:strRef>
              <c:f>KPI!$E$5</c:f>
              <c:strCache>
                <c:ptCount val="1"/>
                <c:pt idx="0">
                  <c:v>41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KPI!$F$5</c:f>
              <c:numCache>
                <c:formatCode>General</c:formatCode>
                <c:ptCount val="1"/>
                <c:pt idx="0">
                  <c:v>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49-4C58-8A73-1F660C3A78B5}"/>
            </c:ext>
          </c:extLst>
        </c:ser>
        <c:ser>
          <c:idx val="4"/>
          <c:order val="4"/>
          <c:tx>
            <c:strRef>
              <c:f>KPI!$E$6</c:f>
              <c:strCache>
                <c:ptCount val="1"/>
                <c:pt idx="0">
                  <c:v>04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KPI!$F$6</c:f>
              <c:numCache>
                <c:formatCode>General</c:formatCode>
                <c:ptCount val="1"/>
                <c:pt idx="0">
                  <c:v>55.15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49-4C58-8A73-1F660C3A78B5}"/>
            </c:ext>
          </c:extLst>
        </c:ser>
        <c:ser>
          <c:idx val="5"/>
          <c:order val="5"/>
          <c:tx>
            <c:strRef>
              <c:f>KPI!$E$7</c:f>
              <c:strCache>
                <c:ptCount val="1"/>
                <c:pt idx="0">
                  <c:v>61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KPI!$F$7</c:f>
              <c:numCache>
                <c:formatCode>General</c:formatCode>
                <c:ptCount val="1"/>
                <c:pt idx="0">
                  <c:v>50.88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49-4C58-8A73-1F660C3A78B5}"/>
            </c:ext>
          </c:extLst>
        </c:ser>
        <c:ser>
          <c:idx val="6"/>
          <c:order val="6"/>
          <c:tx>
            <c:strRef>
              <c:f>KPI!$E$8</c:f>
              <c:strCache>
                <c:ptCount val="1"/>
                <c:pt idx="0">
                  <c:v>13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80000"/>
                    <a:lumOff val="20000"/>
                  </a:schemeClr>
                </a:gs>
                <a:gs pos="75000">
                  <a:schemeClr val="accent6">
                    <a:lumMod val="80000"/>
                    <a:lumOff val="20000"/>
                    <a:lumMod val="60000"/>
                    <a:lumOff val="40000"/>
                  </a:schemeClr>
                </a:gs>
                <a:gs pos="51000">
                  <a:schemeClr val="accent6">
                    <a:lumMod val="80000"/>
                    <a:lumOff val="20000"/>
                    <a:alpha val="75000"/>
                  </a:schemeClr>
                </a:gs>
                <a:gs pos="100000">
                  <a:schemeClr val="accent6">
                    <a:lumMod val="80000"/>
                    <a:lumOff val="2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KPI!$F$8</c:f>
              <c:numCache>
                <c:formatCode>General</c:formatCode>
                <c:ptCount val="1"/>
                <c:pt idx="0">
                  <c:v>49.85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49-4C58-8A73-1F660C3A78B5}"/>
            </c:ext>
          </c:extLst>
        </c:ser>
        <c:ser>
          <c:idx val="7"/>
          <c:order val="7"/>
          <c:tx>
            <c:strRef>
              <c:f>KPI!$E$9</c:f>
              <c:strCache>
                <c:ptCount val="1"/>
                <c:pt idx="0">
                  <c:v>19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80000"/>
                    <a:lumOff val="20000"/>
                  </a:schemeClr>
                </a:gs>
                <a:gs pos="75000">
                  <a:schemeClr val="accent5">
                    <a:lumMod val="80000"/>
                    <a:lumOff val="20000"/>
                    <a:lumMod val="60000"/>
                    <a:lumOff val="40000"/>
                  </a:schemeClr>
                </a:gs>
                <a:gs pos="51000">
                  <a:schemeClr val="accent5">
                    <a:lumMod val="80000"/>
                    <a:lumOff val="20000"/>
                    <a:alpha val="75000"/>
                  </a:schemeClr>
                </a:gs>
                <a:gs pos="100000">
                  <a:schemeClr val="accent5">
                    <a:lumMod val="80000"/>
                    <a:lumOff val="2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5">
                      <a:lumMod val="80000"/>
                      <a:lumOff val="20000"/>
                    </a:schemeClr>
                  </a:gs>
                  <a:gs pos="75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51000">
                    <a:schemeClr val="accent5">
                      <a:lumMod val="80000"/>
                      <a:lumOff val="20000"/>
                      <a:alpha val="75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0-451A-98DF-D3C8BE4141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KPI!$F$9</c:f>
              <c:numCache>
                <c:formatCode>General</c:formatCode>
                <c:ptCount val="1"/>
                <c:pt idx="0">
                  <c:v>48.01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49-4C58-8A73-1F660C3A78B5}"/>
            </c:ext>
          </c:extLst>
        </c:ser>
        <c:ser>
          <c:idx val="8"/>
          <c:order val="8"/>
          <c:tx>
            <c:strRef>
              <c:f>KPI!$E$10</c:f>
              <c:strCache>
                <c:ptCount val="1"/>
                <c:pt idx="0">
                  <c:v>66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80000"/>
                    <a:lumOff val="20000"/>
                  </a:schemeClr>
                </a:gs>
                <a:gs pos="75000">
                  <a:schemeClr val="accent4">
                    <a:lumMod val="80000"/>
                    <a:lumOff val="20000"/>
                    <a:lumMod val="60000"/>
                    <a:lumOff val="40000"/>
                  </a:schemeClr>
                </a:gs>
                <a:gs pos="51000">
                  <a:schemeClr val="accent4">
                    <a:lumMod val="80000"/>
                    <a:lumOff val="20000"/>
                    <a:alpha val="75000"/>
                  </a:schemeClr>
                </a:gs>
                <a:gs pos="100000">
                  <a:schemeClr val="accent4">
                    <a:lumMod val="80000"/>
                    <a:lumOff val="2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KPI!$F$10</c:f>
              <c:numCache>
                <c:formatCode>General</c:formatCode>
                <c:ptCount val="1"/>
                <c:pt idx="0">
                  <c:v>41.67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49-4C58-8A73-1F660C3A78B5}"/>
            </c:ext>
          </c:extLst>
        </c:ser>
        <c:ser>
          <c:idx val="9"/>
          <c:order val="9"/>
          <c:tx>
            <c:strRef>
              <c:f>KPI!$E$11</c:f>
              <c:strCache>
                <c:ptCount val="1"/>
                <c:pt idx="0">
                  <c:v>09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80000"/>
                  </a:schemeClr>
                </a:gs>
                <a:gs pos="75000">
                  <a:schemeClr val="accent6">
                    <a:lumMod val="80000"/>
                    <a:lumMod val="60000"/>
                    <a:lumOff val="40000"/>
                  </a:schemeClr>
                </a:gs>
                <a:gs pos="51000">
                  <a:schemeClr val="accent6">
                    <a:lumMod val="80000"/>
                    <a:alpha val="75000"/>
                  </a:schemeClr>
                </a:gs>
                <a:gs pos="100000">
                  <a:schemeClr val="accent6">
                    <a:lumMod val="8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cap="flat">
              <a:solidFill>
                <a:schemeClr val="accent1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KPI!$F$11</c:f>
              <c:numCache>
                <c:formatCode>General</c:formatCode>
                <c:ptCount val="1"/>
                <c:pt idx="0">
                  <c:v>38.270000000000003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49-4C58-8A73-1F660C3A78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44699792"/>
        <c:axId val="845496576"/>
      </c:barChart>
      <c:catAx>
        <c:axId val="144699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5496576"/>
        <c:crosses val="autoZero"/>
        <c:auto val="1"/>
        <c:lblAlgn val="ctr"/>
        <c:lblOffset val="100"/>
        <c:noMultiLvlLbl val="0"/>
      </c:catAx>
      <c:valAx>
        <c:axId val="8454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706604424079974E-2"/>
          <c:y val="0.84513303981190002"/>
          <c:w val="0.92044885839162782"/>
          <c:h val="0.13761963352373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1F-4C9C-A7CA-378ED7458CB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1F-4C9C-A7CA-378ED7458CB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1F-4C9C-A7CA-378ED7458CBD}"/>
              </c:ext>
            </c:extLst>
          </c:dPt>
          <c:dLbls>
            <c:dLbl>
              <c:idx val="0"/>
              <c:layout>
                <c:manualLayout>
                  <c:x val="-0.17215918889232409"/>
                  <c:y val="-0.1821392492645432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1F-4C9C-A7CA-378ED7458C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KPI!$J$19:$J$21</c:f>
              <c:strCache>
                <c:ptCount val="3"/>
                <c:pt idx="0">
                  <c:v>0-30</c:v>
                </c:pt>
                <c:pt idx="1">
                  <c:v>31-60</c:v>
                </c:pt>
                <c:pt idx="2">
                  <c:v>above 60</c:v>
                </c:pt>
              </c:strCache>
            </c:strRef>
          </c:cat>
          <c:val>
            <c:numRef>
              <c:f>KPI!$K$19:$K$21</c:f>
              <c:numCache>
                <c:formatCode>0%</c:formatCode>
                <c:ptCount val="3"/>
                <c:pt idx="0">
                  <c:v>0.77922077922077926</c:v>
                </c:pt>
                <c:pt idx="1">
                  <c:v>0.18181818181818182</c:v>
                </c:pt>
                <c:pt idx="2">
                  <c:v>3.896103896103896E-2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F-4C9C-A7CA-378ED7458CBD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156210</xdr:rowOff>
    </xdr:from>
    <xdr:to>
      <xdr:col>14</xdr:col>
      <xdr:colOff>304800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90B7A-B67A-5A66-270A-B1925B706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17</xdr:row>
      <xdr:rowOff>45720</xdr:rowOff>
    </xdr:from>
    <xdr:to>
      <xdr:col>17</xdr:col>
      <xdr:colOff>304800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262A1-2AFD-8C7F-76B1-0B450A393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174626</xdr:colOff>
      <xdr:row>2</xdr:row>
      <xdr:rowOff>169800</xdr:rowOff>
    </xdr:from>
    <xdr:to>
      <xdr:col>9</xdr:col>
      <xdr:colOff>428626</xdr:colOff>
      <xdr:row>17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B3499-0784-49D5-9869-EF91DC194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541020</xdr:colOff>
      <xdr:row>3</xdr:row>
      <xdr:rowOff>82486</xdr:rowOff>
    </xdr:from>
    <xdr:ext cx="4061460" cy="36567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9F5E19-FADC-432D-9FAC-11304DEFDC4F}"/>
            </a:ext>
          </a:extLst>
        </xdr:cNvPr>
        <xdr:cNvSpPr txBox="1"/>
      </xdr:nvSpPr>
      <xdr:spPr>
        <a:xfrm>
          <a:off x="6041708" y="963549"/>
          <a:ext cx="4061460" cy="365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0" i="0" baseline="0">
              <a:solidFill>
                <a:schemeClr val="tx1"/>
              </a:solidFill>
              <a:effectLst/>
              <a:latin typeface="Agency FB" panose="020B0503020202020204" pitchFamily="34" charset="0"/>
              <a:ea typeface="+mn-ea"/>
              <a:cs typeface="+mn-cs"/>
            </a:rPr>
            <a:t>Students with Least Attendance</a:t>
          </a:r>
          <a:endParaRPr lang="en-IN" sz="1800">
            <a:effectLst/>
            <a:latin typeface="Agency FB" panose="020B0503020202020204" pitchFamily="34" charset="0"/>
          </a:endParaRPr>
        </a:p>
      </xdr:txBody>
    </xdr:sp>
    <xdr:clientData/>
  </xdr:oneCellAnchor>
  <xdr:oneCellAnchor>
    <xdr:from>
      <xdr:col>0</xdr:col>
      <xdr:colOff>502920</xdr:colOff>
      <xdr:row>0</xdr:row>
      <xdr:rowOff>178159</xdr:rowOff>
    </xdr:from>
    <xdr:ext cx="4411980" cy="45672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C9BC27-B060-0816-0485-9675A12C8B00}"/>
            </a:ext>
          </a:extLst>
        </xdr:cNvPr>
        <xdr:cNvSpPr txBox="1"/>
      </xdr:nvSpPr>
      <xdr:spPr>
        <a:xfrm>
          <a:off x="502920" y="178159"/>
          <a:ext cx="4411980" cy="456728"/>
        </a:xfrm>
        <a:prstGeom prst="rect">
          <a:avLst/>
        </a:prstGeom>
        <a:gradFill flip="none" rotWithShape="1">
          <a:gsLst>
            <a:gs pos="35000">
              <a:srgbClr val="00B0F0">
                <a:lumMod val="85000"/>
                <a:lumOff val="15000"/>
                <a:alpha val="7000"/>
              </a:srgbClr>
            </a:gs>
            <a:gs pos="79000">
              <a:srgbClr val="00B0F0"/>
            </a:gs>
          </a:gsLst>
          <a:lin ang="7800000" scaled="0"/>
          <a:tileRect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>
              <a:effectLst/>
              <a:latin typeface="Agency FB" panose="020B0503020202020204" pitchFamily="34" charset="0"/>
            </a:rPr>
            <a:t>Students</a:t>
          </a:r>
          <a:r>
            <a:rPr lang="en-IN" sz="2400" baseline="0">
              <a:effectLst/>
              <a:latin typeface="Agency FB" panose="020B0503020202020204" pitchFamily="34" charset="0"/>
            </a:rPr>
            <a:t> Attendance Dashboard TE~B</a:t>
          </a:r>
          <a:endParaRPr lang="en-IN" sz="2400">
            <a:effectLst/>
            <a:latin typeface="Agency FB" panose="020B0503020202020204" pitchFamily="34" charset="0"/>
          </a:endParaRPr>
        </a:p>
      </xdr:txBody>
    </xdr:sp>
    <xdr:clientData/>
  </xdr:oneCellAnchor>
  <xdr:twoCellAnchor>
    <xdr:from>
      <xdr:col>13</xdr:col>
      <xdr:colOff>193358</xdr:colOff>
      <xdr:row>0</xdr:row>
      <xdr:rowOff>201549</xdr:rowOff>
    </xdr:from>
    <xdr:to>
      <xdr:col>18</xdr:col>
      <xdr:colOff>380999</xdr:colOff>
      <xdr:row>16</xdr:row>
      <xdr:rowOff>285750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7C438B-60C9-4412-807A-D13EE04F7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570546</xdr:colOff>
      <xdr:row>0</xdr:row>
      <xdr:rowOff>215097</xdr:rowOff>
    </xdr:from>
    <xdr:to>
      <xdr:col>12</xdr:col>
      <xdr:colOff>460373</xdr:colOff>
      <xdr:row>2</xdr:row>
      <xdr:rowOff>87313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79D71D1-8856-2AFD-3565-407A56359EE5}"/>
            </a:ext>
          </a:extLst>
        </xdr:cNvPr>
        <xdr:cNvSpPr txBox="1"/>
      </xdr:nvSpPr>
      <xdr:spPr>
        <a:xfrm>
          <a:off x="6071234" y="215097"/>
          <a:ext cx="3398202" cy="459591"/>
        </a:xfrm>
        <a:prstGeom prst="rect">
          <a:avLst/>
        </a:prstGeom>
        <a:gradFill flip="none" rotWithShape="1">
          <a:gsLst>
            <a:gs pos="41000">
              <a:srgbClr val="00B0F0">
                <a:lumMod val="85000"/>
                <a:lumOff val="15000"/>
                <a:alpha val="17000"/>
              </a:srgbClr>
            </a:gs>
            <a:gs pos="77000">
              <a:srgbClr val="00B0F0">
                <a:alpha val="72000"/>
              </a:srgbClr>
            </a:gs>
          </a:gsLst>
          <a:path path="circle">
            <a:fillToRect l="50000" t="50000" r="50000" b="50000"/>
          </a:path>
          <a:tileRect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>
              <a:latin typeface="Agency FB" panose="020B0503020202020204" pitchFamily="34" charset="0"/>
            </a:rPr>
            <a:t>Average</a:t>
          </a:r>
          <a:r>
            <a:rPr lang="en-IN" sz="2400" baseline="0">
              <a:latin typeface="Agency FB" panose="020B0503020202020204" pitchFamily="34" charset="0"/>
            </a:rPr>
            <a:t>  Attendance</a:t>
          </a:r>
          <a:endParaRPr lang="en-IN" sz="2400">
            <a:latin typeface="Agency FB" panose="020B0503020202020204" pitchFamily="34" charset="0"/>
          </a:endParaRPr>
        </a:p>
      </xdr:txBody>
    </xdr:sp>
    <xdr:clientData/>
  </xdr:twoCellAnchor>
  <xdr:twoCellAnchor>
    <xdr:from>
      <xdr:col>11</xdr:col>
      <xdr:colOff>1557220</xdr:colOff>
      <xdr:row>0</xdr:row>
      <xdr:rowOff>211455</xdr:rowOff>
    </xdr:from>
    <xdr:to>
      <xdr:col>13</xdr:col>
      <xdr:colOff>198438</xdr:colOff>
      <xdr:row>2</xdr:row>
      <xdr:rowOff>89833</xdr:rowOff>
    </xdr:to>
    <xdr:sp macro="" textlink="KPI!C79">
      <xdr:nvSpPr>
        <xdr:cNvPr id="9" name="TextBox 8">
          <a:extLst>
            <a:ext uri="{FF2B5EF4-FFF2-40B4-BE49-F238E27FC236}">
              <a16:creationId xmlns:a16="http://schemas.microsoft.com/office/drawing/2014/main" id="{95F70E75-8D1E-6650-5371-E1984360FBD1}"/>
            </a:ext>
          </a:extLst>
        </xdr:cNvPr>
        <xdr:cNvSpPr txBox="1"/>
      </xdr:nvSpPr>
      <xdr:spPr>
        <a:xfrm>
          <a:off x="8280283" y="211455"/>
          <a:ext cx="1538405" cy="465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B8C4C36-841C-4646-925B-2ECFA8396BF5}" type="TxLink">
            <a:rPr lang="en-US" sz="2400" b="0" i="0" u="none" strike="noStrike">
              <a:solidFill>
                <a:srgbClr val="000000"/>
              </a:solidFill>
              <a:latin typeface="Agency FB" panose="020B0503020202020204" pitchFamily="34" charset="0"/>
              <a:ea typeface="Calibri"/>
              <a:cs typeface="Calibri"/>
            </a:rPr>
            <a:pPr algn="ctr"/>
            <a:t>18.13</a:t>
          </a:fld>
          <a:endParaRPr lang="en-IN" sz="4800">
            <a:latin typeface="Agency FB" panose="020B0503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21.926673726855" createdVersion="8" refreshedVersion="8" minRefreshableVersion="3" recordCount="77" xr:uid="{E7BFC07B-E434-4B57-9CA6-283311D9A470}">
  <cacheSource type="worksheet">
    <worksheetSource ref="A1:E78" sheet="Data"/>
  </cacheSource>
  <cacheFields count="5">
    <cacheField name="Roll No" numFmtId="0">
      <sharedItems/>
    </cacheField>
    <cacheField name="PRN No." numFmtId="0">
      <sharedItems/>
    </cacheField>
    <cacheField name="Name of the student" numFmtId="0">
      <sharedItems count="77">
        <s v="Om Hemant Sonawane"/>
        <s v="Tejas Girish Bachhav"/>
        <s v="Shantanu Sunil Dhage"/>
        <s v="Pranali Rajendra Ghodekar"/>
        <s v="Vardhaman Hiteshkumar Begani"/>
        <s v="Yogesh Ganesh Maske"/>
        <s v="Suyash Sanjay Patil"/>
        <s v="Chirayu Pritam Naik"/>
        <s v="Rushikesh Pravin Fegade"/>
        <s v="Raviraj Sampat Gaikar"/>
        <s v="Tejas Prashant Bedarkar"/>
        <s v="Vaishnavi somnath kshirsagar"/>
        <s v="Vaibhav Kishor Parate"/>
        <s v="Prateek Manajappa Giddaplavar"/>
        <s v="Diksha Dhanraj Patil"/>
        <s v="Prathmesh Prashant Kandurwar"/>
        <s v="Abhigyan Jha"/>
        <s v="Rohan Prakash Gaikwad"/>
        <s v="Meghna Sanjeev Sharma"/>
        <s v="Nishant Hemant Harde"/>
        <s v="Suyog Anil Shinde"/>
        <s v="Suyash Chandrashekhar Lade"/>
        <s v="Pritee Bhanudas Gaikwad"/>
        <s v="Aditya Umesh Vispute"/>
        <s v="Yash Sandip Mogal"/>
        <s v="Sachin Narba Thote"/>
        <s v="Sahyadri Tatyasaheb Ghadage"/>
        <s v="Riyal Mukesh Jain"/>
        <s v="Shradesh Sanjay Gaikwad"/>
        <s v="Yash Jaywant Patil"/>
        <s v="Ankit Santosh Dhadiwal"/>
        <s v="Tejaswini Rajendra Aghav"/>
        <s v="Mahesh Tanaji Kadam"/>
        <s v="Zunzarrao Pankaj Deore"/>
        <s v="Harshal Ramchandra Kumbhalkar"/>
        <s v="Aryan Ravindra Dhone"/>
        <s v="Karan Jitesh Manani"/>
        <s v="Nilam Suresh Mahandule"/>
        <s v="Pritam arvind koshti"/>
        <s v="Shreyasha Babasaheb Chavhan"/>
        <s v="Ritika Vijaykumar Pasari"/>
        <s v="Apurva Devidas Pawar"/>
        <s v="Sakshi Santosh Nimbalkar."/>
        <s v="Shalini Sharad Gavhane"/>
        <s v="Vedant Ravindra Sonone"/>
        <s v="Karan Ganesh Kastode"/>
        <s v="Sujal Mandape"/>
        <s v="Harshad Sunil Madhbhave"/>
        <s v="Rasika Vivek Jahagirdar"/>
        <s v="Roshan Shankar Rathod"/>
        <s v="Sachin Kumar Kant"/>
        <s v="Rakesh Bapusaheb Sabale"/>
        <s v="Nikita Tarachand Jadhav"/>
        <s v="Nilanjan Shankar Paul"/>
        <s v="Aditya Gupta"/>
        <s v="Bhoge Rohan Dattatraya"/>
        <s v="Sahil Atin Patil"/>
        <s v="Bachhav Aishwary Prakash"/>
        <s v="Anshul Dhananjay Bawankule"/>
        <s v="Akash Mohan Avhad"/>
        <s v="Shreyash Sachin Shedage"/>
        <s v="Abhishek Nitin Nandimath"/>
        <s v="Sarthak Girish Godbole"/>
        <s v="Vibhavari Patil"/>
        <s v="Kunal Hari Prasad Sharma"/>
        <s v="Rishikesh kawtikwar"/>
        <s v="Krishna kavthekar"/>
        <s v="Smruti Sayajirao Pawar"/>
        <s v="Dnyaneshvari Chandrakant Wakarekar"/>
        <s v="Prasad Sonar"/>
        <s v="Rohit Padalkar"/>
        <s v="Diksha Kamble"/>
        <s v="Pranav Shete"/>
        <s v="Hrugved Lakhapati"/>
        <s v="Pavanraj Patil"/>
        <s v="Ketan Shinde"/>
        <s v="Nutan Gaikwad"/>
      </sharedItems>
    </cacheField>
    <cacheField name="Final Attendnace in %" numFmtId="0">
      <sharedItems containsSemiMixedTypes="0" containsString="0" containsNumber="1" minValue="0" maxValue="68.73"/>
    </cacheField>
    <cacheField name="Roll" numFmtId="0">
      <sharedItems count="77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s v="54"/>
        <s v="55"/>
        <s v="56"/>
        <s v="57"/>
        <s v="58"/>
        <s v="59"/>
        <s v="60"/>
        <s v="61"/>
        <s v="62"/>
        <s v="63"/>
        <s v="64"/>
        <s v="65"/>
        <s v="66"/>
        <s v="67"/>
        <s v="68"/>
        <s v="69"/>
        <s v="70"/>
        <s v="71"/>
        <s v="72"/>
        <s v="73"/>
        <s v="74"/>
        <s v="75"/>
        <s v="76"/>
        <s v="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s v="TEAIDB01"/>
    <s v="72280539L"/>
    <x v="0"/>
    <n v="62.6"/>
    <x v="0"/>
  </r>
  <r>
    <s v="TEAIDB02"/>
    <s v="72280061E"/>
    <x v="1"/>
    <n v="66.48"/>
    <x v="1"/>
  </r>
  <r>
    <s v="TEAIDB03"/>
    <s v="72280186G"/>
    <x v="2"/>
    <n v="15.46"/>
    <x v="2"/>
  </r>
  <r>
    <s v="TEAIDB04"/>
    <s v="72280260K"/>
    <x v="3"/>
    <n v="55.15"/>
    <x v="3"/>
  </r>
  <r>
    <s v="TEAIDB05"/>
    <s v="72280089E"/>
    <x v="4"/>
    <n v="0"/>
    <x v="4"/>
  </r>
  <r>
    <s v="TEAIDB06"/>
    <s v="72280476J"/>
    <x v="5"/>
    <n v="0"/>
    <x v="5"/>
  </r>
  <r>
    <s v="TEAIDB07"/>
    <s v="72280582K"/>
    <x v="6"/>
    <n v="13.11"/>
    <x v="6"/>
  </r>
  <r>
    <s v="TEAIDB08"/>
    <s v="72280511L"/>
    <x v="7"/>
    <n v="27.76"/>
    <x v="7"/>
  </r>
  <r>
    <s v="TEAIDB09"/>
    <s v="72280220L"/>
    <x v="8"/>
    <n v="38.270000000000003"/>
    <x v="8"/>
  </r>
  <r>
    <s v="TEAIDB10"/>
    <s v="72280229D"/>
    <x v="9"/>
    <n v="26.43"/>
    <x v="9"/>
  </r>
  <r>
    <s v="TEAIDB11"/>
    <s v="72280088G"/>
    <x v="10"/>
    <n v="21.89"/>
    <x v="10"/>
  </r>
  <r>
    <s v="TEAIDB12"/>
    <s v="72280427L"/>
    <x v="11"/>
    <n v="2.86"/>
    <x v="11"/>
  </r>
  <r>
    <s v="TEAIDB13"/>
    <s v="72280553F"/>
    <x v="12"/>
    <n v="49.85"/>
    <x v="12"/>
  </r>
  <r>
    <s v="TEAIDB14"/>
    <s v="72280263D"/>
    <x v="13"/>
    <n v="7.14"/>
    <x v="13"/>
  </r>
  <r>
    <s v="TEAIDB15"/>
    <s v="72280567F"/>
    <x v="14"/>
    <n v="27.45"/>
    <x v="14"/>
  </r>
  <r>
    <s v="TEAIDB16"/>
    <s v="72280610J"/>
    <x v="15"/>
    <n v="1.02"/>
    <x v="15"/>
  </r>
  <r>
    <s v="TEAIDB17"/>
    <s v="72279997H"/>
    <x v="16"/>
    <n v="7.14"/>
    <x v="16"/>
  </r>
  <r>
    <s v="TEAIDB18"/>
    <s v="72280234L"/>
    <x v="17"/>
    <n v="15.66"/>
    <x v="17"/>
  </r>
  <r>
    <s v="TEAIDB19"/>
    <s v="72280705J"/>
    <x v="18"/>
    <n v="48.01"/>
    <x v="18"/>
  </r>
  <r>
    <s v="TEAIDB20"/>
    <s v="72280281B"/>
    <x v="19"/>
    <n v="10.71"/>
    <x v="19"/>
  </r>
  <r>
    <s v="TEAIDB21"/>
    <s v="72280735L"/>
    <x v="20"/>
    <n v="20.37"/>
    <x v="20"/>
  </r>
  <r>
    <s v="TEAIDB22"/>
    <s v="72280441F"/>
    <x v="21"/>
    <n v="3.57"/>
    <x v="21"/>
  </r>
  <r>
    <s v="TEAIDB23"/>
    <s v="72280233B"/>
    <x v="22"/>
    <n v="5.78"/>
    <x v="22"/>
  </r>
  <r>
    <s v="TEAIDB24"/>
    <s v="72280824M"/>
    <x v="23"/>
    <n v="20.12"/>
    <x v="23"/>
  </r>
  <r>
    <s v="TEAIDB25"/>
    <s v="72280494G"/>
    <x v="24"/>
    <n v="0"/>
    <x v="24"/>
  </r>
  <r>
    <s v="TEAIDB26"/>
    <s v="72280803J"/>
    <x v="25"/>
    <n v="2.04"/>
    <x v="25"/>
  </r>
  <r>
    <s v="TEAIDB27"/>
    <s v="72280251L"/>
    <x v="26"/>
    <n v="0"/>
    <x v="26"/>
  </r>
  <r>
    <s v="TEAIDB28"/>
    <s v="72280327D"/>
    <x v="27"/>
    <n v="0"/>
    <x v="27"/>
  </r>
  <r>
    <s v="TEAIDB29"/>
    <s v="72280235J"/>
    <x v="28"/>
    <n v="18.760000000000002"/>
    <x v="28"/>
  </r>
  <r>
    <s v="TEAIDB30"/>
    <s v="72280589G"/>
    <x v="29"/>
    <n v="3.57"/>
    <x v="29"/>
  </r>
  <r>
    <s v="TEAIDB31"/>
    <s v="72280185J"/>
    <x v="30"/>
    <n v="4.76"/>
    <x v="30"/>
  </r>
  <r>
    <s v="TEAIDB32"/>
    <s v="72280010L"/>
    <x v="31"/>
    <n v="22.93"/>
    <x v="31"/>
  </r>
  <r>
    <s v="TEAIDB33"/>
    <s v="72280347J"/>
    <x v="32"/>
    <n v="25.1"/>
    <x v="32"/>
  </r>
  <r>
    <s v="TEAIDB34"/>
    <s v="72280175M"/>
    <x v="33"/>
    <n v="4.76"/>
    <x v="33"/>
  </r>
  <r>
    <s v="TEAIDB35"/>
    <s v="72280433E"/>
    <x v="34"/>
    <n v="4.76"/>
    <x v="34"/>
  </r>
  <r>
    <s v="TEAIDB36"/>
    <s v="72280203L"/>
    <x v="35"/>
    <n v="18.71"/>
    <x v="35"/>
  </r>
  <r>
    <s v="TEAIDB37"/>
    <s v="72280373H"/>
    <x v="36"/>
    <n v="22.76"/>
    <x v="36"/>
  </r>
  <r>
    <s v="TEAIDB38"/>
    <s v="72280458L"/>
    <x v="37"/>
    <n v="0"/>
    <x v="37"/>
  </r>
  <r>
    <s v="TEAIDB39"/>
    <s v="72280419K"/>
    <x v="38"/>
    <n v="12.33"/>
    <x v="38"/>
  </r>
  <r>
    <s v="TEAIDB40"/>
    <s v="72280155G"/>
    <x v="39"/>
    <n v="4.76"/>
    <x v="39"/>
  </r>
  <r>
    <s v="TEAIDB41"/>
    <s v="72280557J"/>
    <x v="40"/>
    <n v="59.9"/>
    <x v="40"/>
  </r>
  <r>
    <s v="TEAIDB42"/>
    <s v="72280034H"/>
    <x v="41"/>
    <n v="0"/>
    <x v="41"/>
  </r>
  <r>
    <s v="TEAIDB43"/>
    <s v="72280532C"/>
    <x v="42"/>
    <n v="0"/>
    <x v="42"/>
  </r>
  <r>
    <s v="TEAIDB44"/>
    <s v="72280242M"/>
    <x v="43"/>
    <n v="7.76"/>
    <x v="43"/>
  </r>
  <r>
    <s v="TEAIDB45"/>
    <s v="72280816L"/>
    <x v="44"/>
    <n v="2.86"/>
    <x v="44"/>
  </r>
  <r>
    <s v="TEAIDB46"/>
    <s v="72280377L"/>
    <x v="45"/>
    <n v="25.71"/>
    <x v="45"/>
  </r>
  <r>
    <s v="TEAIDB47"/>
    <s v="72280468H"/>
    <x v="46"/>
    <n v="1.02"/>
    <x v="46"/>
  </r>
  <r>
    <s v="TEAIDB48"/>
    <s v="72280450E"/>
    <x v="47"/>
    <n v="0"/>
    <x v="47"/>
  </r>
  <r>
    <s v="TEAIDB49"/>
    <s v="72280326F"/>
    <x v="48"/>
    <n v="10.97"/>
    <x v="48"/>
  </r>
  <r>
    <s v="TEAIDB50"/>
    <s v="72280633H"/>
    <x v="49"/>
    <n v="1.79"/>
    <x v="49"/>
  </r>
  <r>
    <s v="TEAIDB51"/>
    <s v="72280661C"/>
    <x v="50"/>
    <n v="2.81"/>
    <x v="50"/>
  </r>
  <r>
    <s v="TEAIDB52"/>
    <s v="72280659M"/>
    <x v="51"/>
    <n v="5.92"/>
    <x v="51"/>
  </r>
  <r>
    <s v="TEAIDB53"/>
    <s v="72280307K"/>
    <x v="52"/>
    <n v="20"/>
    <x v="52"/>
  </r>
  <r>
    <s v="TEAIDB54"/>
    <s v="72280591J"/>
    <x v="53"/>
    <n v="0"/>
    <x v="53"/>
  </r>
  <r>
    <s v="TEAIDB55"/>
    <s v="72280003H"/>
    <x v="54"/>
    <n v="1.79"/>
    <x v="54"/>
  </r>
  <r>
    <s v="TEAIDB56"/>
    <s v="72280111E"/>
    <x v="55"/>
    <n v="28.52"/>
    <x v="55"/>
  </r>
  <r>
    <s v="TEAIDB57"/>
    <s v="72280579K"/>
    <x v="56"/>
    <n v="0"/>
    <x v="56"/>
  </r>
  <r>
    <s v="TEAIDB58"/>
    <s v="72280060G"/>
    <x v="57"/>
    <n v="1.02"/>
    <x v="57"/>
  </r>
  <r>
    <s v="TEAIDB59"/>
    <s v="72280086L"/>
    <x v="58"/>
    <n v="2.86"/>
    <x v="58"/>
  </r>
  <r>
    <s v="TEAIDB60"/>
    <s v="72280047K"/>
    <x v="59"/>
    <n v="2.86"/>
    <x v="59"/>
  </r>
  <r>
    <s v="TEAIDB61"/>
    <s v="72280706G"/>
    <x v="60"/>
    <n v="50.88"/>
    <x v="60"/>
  </r>
  <r>
    <s v="TEAIDB62"/>
    <s v="72280516M"/>
    <x v="61"/>
    <n v="14.29"/>
    <x v="61"/>
  </r>
  <r>
    <s v="TEAIDB63"/>
    <s v="72280266J"/>
    <x v="62"/>
    <n v="21.02"/>
    <x v="62"/>
  </r>
  <r>
    <s v="TEAIDB64"/>
    <s v="72280588J"/>
    <x v="63"/>
    <n v="23.45"/>
    <x v="63"/>
  </r>
  <r>
    <s v="TEAIDB65"/>
    <s v="72280437H"/>
    <x v="64"/>
    <n v="33.159999999999997"/>
    <x v="64"/>
  </r>
  <r>
    <s v="TEAIDB66"/>
    <s v="72280390H"/>
    <x v="65"/>
    <n v="41.67"/>
    <x v="65"/>
  </r>
  <r>
    <s v="TEAIDB67"/>
    <s v="72280388F"/>
    <x v="66"/>
    <n v="32.380000000000003"/>
    <x v="66"/>
  </r>
  <r>
    <s v="TEAIDB68"/>
    <s v="72280600M"/>
    <x v="67"/>
    <n v="20.14"/>
    <x v="67"/>
  </r>
  <r>
    <s v="TEAIDB69"/>
    <s v="72280838M"/>
    <x v="68"/>
    <n v="35"/>
    <x v="68"/>
  </r>
  <r>
    <s v="TEAIDB70"/>
    <s v="72226603M"/>
    <x v="69"/>
    <n v="34.29"/>
    <x v="69"/>
  </r>
  <r>
    <s v="TEAIDB71"/>
    <s v="72226599K"/>
    <x v="70"/>
    <n v="32.06"/>
    <x v="70"/>
  </r>
  <r>
    <s v="TEAIDB72"/>
    <s v="72226592B"/>
    <x v="71"/>
    <n v="29.85"/>
    <x v="71"/>
  </r>
  <r>
    <s v="TEAIDB73"/>
    <s v="72226600G"/>
    <x v="72"/>
    <n v="34.979999999999997"/>
    <x v="72"/>
  </r>
  <r>
    <s v="TEAIDB74"/>
    <s v="72226591D"/>
    <x v="73"/>
    <n v="9.52"/>
    <x v="73"/>
  </r>
  <r>
    <s v="TEAIDB75"/>
    <s v="72226598M"/>
    <x v="74"/>
    <n v="13.16"/>
    <x v="74"/>
  </r>
  <r>
    <s v="TEAIDB76"/>
    <s v="72226601E"/>
    <x v="75"/>
    <n v="33.89"/>
    <x v="75"/>
  </r>
  <r>
    <s v="TEAIDB77"/>
    <s v="72226590F"/>
    <x v="76"/>
    <n v="68.73"/>
    <x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1245B-3F52-4BC3-A50A-4924C2EBDE5C}" name="PivotTable8" cacheId="0" applyNumberFormats="0" applyBorderFormats="0" applyFontFormats="0" applyPatternFormats="0" applyAlignmentFormats="0" applyWidthHeightFormats="1" dataCaption="Values" grandTotalCaption="Avg" updatedVersion="8" minRefreshableVersion="3" useAutoFormatting="1" itemPrintTitles="1" createdVersion="8" indent="0" outline="1" outlineData="1" multipleFieldFilters="0">
  <location ref="A3:B81" firstHeaderRow="1" firstDataRow="1" firstDataCol="1"/>
  <pivotFields count="5">
    <pivotField showAll="0"/>
    <pivotField showAll="0"/>
    <pivotField showAll="0">
      <items count="78">
        <item x="16"/>
        <item x="61"/>
        <item x="54"/>
        <item x="23"/>
        <item x="59"/>
        <item x="30"/>
        <item x="58"/>
        <item x="41"/>
        <item x="35"/>
        <item x="57"/>
        <item x="55"/>
        <item x="7"/>
        <item x="14"/>
        <item x="71"/>
        <item x="68"/>
        <item x="47"/>
        <item x="34"/>
        <item x="73"/>
        <item x="45"/>
        <item x="36"/>
        <item x="75"/>
        <item x="66"/>
        <item x="64"/>
        <item x="32"/>
        <item x="18"/>
        <item x="52"/>
        <item x="37"/>
        <item x="53"/>
        <item x="19"/>
        <item x="76"/>
        <item x="0"/>
        <item x="74"/>
        <item x="3"/>
        <item x="72"/>
        <item x="69"/>
        <item x="13"/>
        <item x="15"/>
        <item x="38"/>
        <item x="22"/>
        <item x="51"/>
        <item x="48"/>
        <item x="9"/>
        <item x="65"/>
        <item x="40"/>
        <item x="27"/>
        <item x="17"/>
        <item x="70"/>
        <item x="49"/>
        <item x="8"/>
        <item x="50"/>
        <item x="25"/>
        <item x="56"/>
        <item x="26"/>
        <item x="42"/>
        <item x="62"/>
        <item x="43"/>
        <item x="2"/>
        <item x="28"/>
        <item x="60"/>
        <item x="39"/>
        <item x="67"/>
        <item x="46"/>
        <item x="21"/>
        <item x="6"/>
        <item x="20"/>
        <item x="1"/>
        <item x="10"/>
        <item x="31"/>
        <item x="12"/>
        <item x="11"/>
        <item x="4"/>
        <item x="44"/>
        <item x="63"/>
        <item x="29"/>
        <item x="24"/>
        <item x="5"/>
        <item x="33"/>
        <item t="default"/>
      </items>
    </pivotField>
    <pivotField dataField="1" showAll="0"/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</pivotFields>
  <rowFields count="1">
    <field x="4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Average of Final Attendnace in %" fld="3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2944E-387E-4819-87AE-EE97E55B25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9" firstHeaderRow="1" firstDataRow="1" firstDataCol="1"/>
  <pivotFields count="5">
    <pivotField showAll="0"/>
    <pivotField showAll="0"/>
    <pivotField showAll="0"/>
    <pivotField dataField="1" showAll="0"/>
    <pivotField axis="axisRow" showAll="0" sortType="descending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78">
    <i>
      <x v="76"/>
    </i>
    <i>
      <x v="1"/>
    </i>
    <i>
      <x/>
    </i>
    <i>
      <x v="40"/>
    </i>
    <i>
      <x v="3"/>
    </i>
    <i>
      <x v="60"/>
    </i>
    <i>
      <x v="12"/>
    </i>
    <i>
      <x v="18"/>
    </i>
    <i>
      <x v="65"/>
    </i>
    <i>
      <x v="8"/>
    </i>
    <i>
      <x v="68"/>
    </i>
    <i>
      <x v="72"/>
    </i>
    <i>
      <x v="69"/>
    </i>
    <i>
      <x v="75"/>
    </i>
    <i>
      <x v="64"/>
    </i>
    <i>
      <x v="66"/>
    </i>
    <i>
      <x v="70"/>
    </i>
    <i>
      <x v="71"/>
    </i>
    <i>
      <x v="55"/>
    </i>
    <i>
      <x v="7"/>
    </i>
    <i>
      <x v="14"/>
    </i>
    <i>
      <x v="9"/>
    </i>
    <i>
      <x v="45"/>
    </i>
    <i>
      <x v="32"/>
    </i>
    <i>
      <x v="63"/>
    </i>
    <i>
      <x v="31"/>
    </i>
    <i>
      <x v="36"/>
    </i>
    <i>
      <x v="10"/>
    </i>
    <i>
      <x v="62"/>
    </i>
    <i>
      <x v="20"/>
    </i>
    <i>
      <x v="67"/>
    </i>
    <i>
      <x v="23"/>
    </i>
    <i>
      <x v="52"/>
    </i>
    <i>
      <x v="28"/>
    </i>
    <i>
      <x v="35"/>
    </i>
    <i>
      <x v="17"/>
    </i>
    <i>
      <x v="2"/>
    </i>
    <i>
      <x v="61"/>
    </i>
    <i>
      <x v="74"/>
    </i>
    <i>
      <x v="6"/>
    </i>
    <i>
      <x v="38"/>
    </i>
    <i>
      <x v="48"/>
    </i>
    <i>
      <x v="19"/>
    </i>
    <i>
      <x v="73"/>
    </i>
    <i>
      <x v="43"/>
    </i>
    <i>
      <x v="13"/>
    </i>
    <i>
      <x v="16"/>
    </i>
    <i>
      <x v="51"/>
    </i>
    <i>
      <x v="22"/>
    </i>
    <i>
      <x v="33"/>
    </i>
    <i>
      <x v="39"/>
    </i>
    <i>
      <x v="34"/>
    </i>
    <i>
      <x v="30"/>
    </i>
    <i>
      <x v="29"/>
    </i>
    <i>
      <x v="21"/>
    </i>
    <i>
      <x v="11"/>
    </i>
    <i>
      <x v="59"/>
    </i>
    <i>
      <x v="44"/>
    </i>
    <i>
      <x v="58"/>
    </i>
    <i>
      <x v="50"/>
    </i>
    <i>
      <x v="25"/>
    </i>
    <i>
      <x v="49"/>
    </i>
    <i>
      <x v="54"/>
    </i>
    <i>
      <x v="57"/>
    </i>
    <i>
      <x v="15"/>
    </i>
    <i>
      <x v="46"/>
    </i>
    <i>
      <x v="24"/>
    </i>
    <i>
      <x v="26"/>
    </i>
    <i>
      <x v="27"/>
    </i>
    <i>
      <x v="47"/>
    </i>
    <i>
      <x v="37"/>
    </i>
    <i>
      <x v="4"/>
    </i>
    <i>
      <x v="56"/>
    </i>
    <i>
      <x v="53"/>
    </i>
    <i>
      <x v="41"/>
    </i>
    <i>
      <x v="5"/>
    </i>
    <i>
      <x v="42"/>
    </i>
    <i t="grand">
      <x/>
    </i>
  </rowItems>
  <colItems count="1">
    <i/>
  </colItems>
  <dataFields count="1">
    <dataField name="Average of Final Attendnace in %" fld="3" subtotal="average" baseField="4" baseItem="0"/>
  </dataFields>
  <formats count="1"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1AAA-A084-40D6-850E-B4190130F7F2}">
  <dimension ref="A3:B81"/>
  <sheetViews>
    <sheetView topLeftCell="A21" workbookViewId="0">
      <selection activeCell="B81" sqref="B81"/>
    </sheetView>
  </sheetViews>
  <sheetFormatPr defaultColWidth="13.21875" defaultRowHeight="14.4" x14ac:dyDescent="0.3"/>
  <cols>
    <col min="1" max="1" width="12.5546875" bestFit="1" customWidth="1"/>
    <col min="2" max="2" width="29" bestFit="1" customWidth="1"/>
  </cols>
  <sheetData>
    <row r="3" spans="1:2" x14ac:dyDescent="0.3">
      <c r="A3" s="12" t="s">
        <v>242</v>
      </c>
      <c r="B3" t="s">
        <v>322</v>
      </c>
    </row>
    <row r="4" spans="1:2" x14ac:dyDescent="0.3">
      <c r="A4" s="7" t="s">
        <v>243</v>
      </c>
      <c r="B4">
        <v>62.6</v>
      </c>
    </row>
    <row r="5" spans="1:2" x14ac:dyDescent="0.3">
      <c r="A5" s="7" t="s">
        <v>244</v>
      </c>
      <c r="B5">
        <v>66.48</v>
      </c>
    </row>
    <row r="6" spans="1:2" x14ac:dyDescent="0.3">
      <c r="A6" s="7" t="s">
        <v>245</v>
      </c>
      <c r="B6">
        <v>15.46</v>
      </c>
    </row>
    <row r="7" spans="1:2" x14ac:dyDescent="0.3">
      <c r="A7" s="7" t="s">
        <v>246</v>
      </c>
      <c r="B7">
        <v>55.15</v>
      </c>
    </row>
    <row r="8" spans="1:2" x14ac:dyDescent="0.3">
      <c r="A8" s="7" t="s">
        <v>247</v>
      </c>
      <c r="B8">
        <v>0</v>
      </c>
    </row>
    <row r="9" spans="1:2" x14ac:dyDescent="0.3">
      <c r="A9" s="7" t="s">
        <v>248</v>
      </c>
      <c r="B9">
        <v>0</v>
      </c>
    </row>
    <row r="10" spans="1:2" x14ac:dyDescent="0.3">
      <c r="A10" s="7" t="s">
        <v>249</v>
      </c>
      <c r="B10">
        <v>13.11</v>
      </c>
    </row>
    <row r="11" spans="1:2" x14ac:dyDescent="0.3">
      <c r="A11" s="7" t="s">
        <v>250</v>
      </c>
      <c r="B11">
        <v>27.76</v>
      </c>
    </row>
    <row r="12" spans="1:2" x14ac:dyDescent="0.3">
      <c r="A12" s="7" t="s">
        <v>251</v>
      </c>
      <c r="B12">
        <v>38.270000000000003</v>
      </c>
    </row>
    <row r="13" spans="1:2" x14ac:dyDescent="0.3">
      <c r="A13" s="7" t="s">
        <v>252</v>
      </c>
      <c r="B13">
        <v>26.43</v>
      </c>
    </row>
    <row r="14" spans="1:2" x14ac:dyDescent="0.3">
      <c r="A14" s="7" t="s">
        <v>253</v>
      </c>
      <c r="B14">
        <v>21.89</v>
      </c>
    </row>
    <row r="15" spans="1:2" x14ac:dyDescent="0.3">
      <c r="A15" s="7" t="s">
        <v>254</v>
      </c>
      <c r="B15">
        <v>2.86</v>
      </c>
    </row>
    <row r="16" spans="1:2" x14ac:dyDescent="0.3">
      <c r="A16" s="7" t="s">
        <v>255</v>
      </c>
      <c r="B16">
        <v>49.85</v>
      </c>
    </row>
    <row r="17" spans="1:2" x14ac:dyDescent="0.3">
      <c r="A17" s="7" t="s">
        <v>256</v>
      </c>
      <c r="B17">
        <v>7.14</v>
      </c>
    </row>
    <row r="18" spans="1:2" x14ac:dyDescent="0.3">
      <c r="A18" s="7" t="s">
        <v>257</v>
      </c>
      <c r="B18">
        <v>27.45</v>
      </c>
    </row>
    <row r="19" spans="1:2" x14ac:dyDescent="0.3">
      <c r="A19" s="7" t="s">
        <v>258</v>
      </c>
      <c r="B19">
        <v>1.02</v>
      </c>
    </row>
    <row r="20" spans="1:2" x14ac:dyDescent="0.3">
      <c r="A20" s="7" t="s">
        <v>259</v>
      </c>
      <c r="B20">
        <v>7.14</v>
      </c>
    </row>
    <row r="21" spans="1:2" x14ac:dyDescent="0.3">
      <c r="A21" s="7" t="s">
        <v>260</v>
      </c>
      <c r="B21">
        <v>15.66</v>
      </c>
    </row>
    <row r="22" spans="1:2" x14ac:dyDescent="0.3">
      <c r="A22" s="7" t="s">
        <v>261</v>
      </c>
      <c r="B22">
        <v>48.01</v>
      </c>
    </row>
    <row r="23" spans="1:2" x14ac:dyDescent="0.3">
      <c r="A23" s="7" t="s">
        <v>262</v>
      </c>
      <c r="B23">
        <v>10.71</v>
      </c>
    </row>
    <row r="24" spans="1:2" x14ac:dyDescent="0.3">
      <c r="A24" s="7" t="s">
        <v>263</v>
      </c>
      <c r="B24">
        <v>20.37</v>
      </c>
    </row>
    <row r="25" spans="1:2" x14ac:dyDescent="0.3">
      <c r="A25" s="7" t="s">
        <v>264</v>
      </c>
      <c r="B25">
        <v>3.57</v>
      </c>
    </row>
    <row r="26" spans="1:2" x14ac:dyDescent="0.3">
      <c r="A26" s="7" t="s">
        <v>265</v>
      </c>
      <c r="B26">
        <v>5.78</v>
      </c>
    </row>
    <row r="27" spans="1:2" x14ac:dyDescent="0.3">
      <c r="A27" s="7" t="s">
        <v>266</v>
      </c>
      <c r="B27">
        <v>20.12</v>
      </c>
    </row>
    <row r="28" spans="1:2" x14ac:dyDescent="0.3">
      <c r="A28" s="7" t="s">
        <v>267</v>
      </c>
      <c r="B28">
        <v>0</v>
      </c>
    </row>
    <row r="29" spans="1:2" x14ac:dyDescent="0.3">
      <c r="A29" s="7" t="s">
        <v>268</v>
      </c>
      <c r="B29">
        <v>2.04</v>
      </c>
    </row>
    <row r="30" spans="1:2" x14ac:dyDescent="0.3">
      <c r="A30" s="7" t="s">
        <v>269</v>
      </c>
      <c r="B30">
        <v>0</v>
      </c>
    </row>
    <row r="31" spans="1:2" x14ac:dyDescent="0.3">
      <c r="A31" s="7" t="s">
        <v>270</v>
      </c>
      <c r="B31">
        <v>0</v>
      </c>
    </row>
    <row r="32" spans="1:2" x14ac:dyDescent="0.3">
      <c r="A32" s="7" t="s">
        <v>271</v>
      </c>
      <c r="B32">
        <v>18.760000000000002</v>
      </c>
    </row>
    <row r="33" spans="1:2" x14ac:dyDescent="0.3">
      <c r="A33" s="7" t="s">
        <v>272</v>
      </c>
      <c r="B33">
        <v>3.57</v>
      </c>
    </row>
    <row r="34" spans="1:2" x14ac:dyDescent="0.3">
      <c r="A34" s="7" t="s">
        <v>273</v>
      </c>
      <c r="B34">
        <v>4.76</v>
      </c>
    </row>
    <row r="35" spans="1:2" x14ac:dyDescent="0.3">
      <c r="A35" s="7" t="s">
        <v>274</v>
      </c>
      <c r="B35">
        <v>22.93</v>
      </c>
    </row>
    <row r="36" spans="1:2" x14ac:dyDescent="0.3">
      <c r="A36" s="7" t="s">
        <v>275</v>
      </c>
      <c r="B36">
        <v>25.1</v>
      </c>
    </row>
    <row r="37" spans="1:2" x14ac:dyDescent="0.3">
      <c r="A37" s="7" t="s">
        <v>276</v>
      </c>
      <c r="B37">
        <v>4.76</v>
      </c>
    </row>
    <row r="38" spans="1:2" x14ac:dyDescent="0.3">
      <c r="A38" s="7" t="s">
        <v>277</v>
      </c>
      <c r="B38">
        <v>4.76</v>
      </c>
    </row>
    <row r="39" spans="1:2" x14ac:dyDescent="0.3">
      <c r="A39" s="7" t="s">
        <v>278</v>
      </c>
      <c r="B39">
        <v>18.71</v>
      </c>
    </row>
    <row r="40" spans="1:2" x14ac:dyDescent="0.3">
      <c r="A40" s="7" t="s">
        <v>279</v>
      </c>
      <c r="B40">
        <v>22.76</v>
      </c>
    </row>
    <row r="41" spans="1:2" x14ac:dyDescent="0.3">
      <c r="A41" s="7" t="s">
        <v>280</v>
      </c>
      <c r="B41">
        <v>0</v>
      </c>
    </row>
    <row r="42" spans="1:2" x14ac:dyDescent="0.3">
      <c r="A42" s="7" t="s">
        <v>281</v>
      </c>
      <c r="B42">
        <v>12.33</v>
      </c>
    </row>
    <row r="43" spans="1:2" x14ac:dyDescent="0.3">
      <c r="A43" s="7" t="s">
        <v>282</v>
      </c>
      <c r="B43">
        <v>4.76</v>
      </c>
    </row>
    <row r="44" spans="1:2" x14ac:dyDescent="0.3">
      <c r="A44" s="7" t="s">
        <v>283</v>
      </c>
      <c r="B44">
        <v>59.9</v>
      </c>
    </row>
    <row r="45" spans="1:2" x14ac:dyDescent="0.3">
      <c r="A45" s="7" t="s">
        <v>284</v>
      </c>
      <c r="B45">
        <v>0</v>
      </c>
    </row>
    <row r="46" spans="1:2" x14ac:dyDescent="0.3">
      <c r="A46" s="7" t="s">
        <v>285</v>
      </c>
      <c r="B46">
        <v>0</v>
      </c>
    </row>
    <row r="47" spans="1:2" x14ac:dyDescent="0.3">
      <c r="A47" s="7" t="s">
        <v>286</v>
      </c>
      <c r="B47">
        <v>7.76</v>
      </c>
    </row>
    <row r="48" spans="1:2" x14ac:dyDescent="0.3">
      <c r="A48" s="7" t="s">
        <v>287</v>
      </c>
      <c r="B48">
        <v>2.86</v>
      </c>
    </row>
    <row r="49" spans="1:2" x14ac:dyDescent="0.3">
      <c r="A49" s="7" t="s">
        <v>288</v>
      </c>
      <c r="B49">
        <v>25.71</v>
      </c>
    </row>
    <row r="50" spans="1:2" x14ac:dyDescent="0.3">
      <c r="A50" s="7" t="s">
        <v>289</v>
      </c>
      <c r="B50">
        <v>1.02</v>
      </c>
    </row>
    <row r="51" spans="1:2" x14ac:dyDescent="0.3">
      <c r="A51" s="7" t="s">
        <v>290</v>
      </c>
      <c r="B51">
        <v>0</v>
      </c>
    </row>
    <row r="52" spans="1:2" x14ac:dyDescent="0.3">
      <c r="A52" s="7" t="s">
        <v>291</v>
      </c>
      <c r="B52">
        <v>10.97</v>
      </c>
    </row>
    <row r="53" spans="1:2" x14ac:dyDescent="0.3">
      <c r="A53" s="7" t="s">
        <v>292</v>
      </c>
      <c r="B53">
        <v>1.79</v>
      </c>
    </row>
    <row r="54" spans="1:2" x14ac:dyDescent="0.3">
      <c r="A54" s="7" t="s">
        <v>293</v>
      </c>
      <c r="B54">
        <v>2.81</v>
      </c>
    </row>
    <row r="55" spans="1:2" x14ac:dyDescent="0.3">
      <c r="A55" s="7" t="s">
        <v>294</v>
      </c>
      <c r="B55">
        <v>5.92</v>
      </c>
    </row>
    <row r="56" spans="1:2" x14ac:dyDescent="0.3">
      <c r="A56" s="7" t="s">
        <v>295</v>
      </c>
      <c r="B56">
        <v>20</v>
      </c>
    </row>
    <row r="57" spans="1:2" x14ac:dyDescent="0.3">
      <c r="A57" s="7" t="s">
        <v>296</v>
      </c>
      <c r="B57">
        <v>0</v>
      </c>
    </row>
    <row r="58" spans="1:2" x14ac:dyDescent="0.3">
      <c r="A58" s="7" t="s">
        <v>297</v>
      </c>
      <c r="B58">
        <v>1.79</v>
      </c>
    </row>
    <row r="59" spans="1:2" x14ac:dyDescent="0.3">
      <c r="A59" s="7" t="s">
        <v>298</v>
      </c>
      <c r="B59">
        <v>28.52</v>
      </c>
    </row>
    <row r="60" spans="1:2" x14ac:dyDescent="0.3">
      <c r="A60" s="7" t="s">
        <v>299</v>
      </c>
      <c r="B60">
        <v>0</v>
      </c>
    </row>
    <row r="61" spans="1:2" x14ac:dyDescent="0.3">
      <c r="A61" s="7" t="s">
        <v>300</v>
      </c>
      <c r="B61">
        <v>1.02</v>
      </c>
    </row>
    <row r="62" spans="1:2" x14ac:dyDescent="0.3">
      <c r="A62" s="7" t="s">
        <v>301</v>
      </c>
      <c r="B62">
        <v>2.86</v>
      </c>
    </row>
    <row r="63" spans="1:2" x14ac:dyDescent="0.3">
      <c r="A63" s="7" t="s">
        <v>302</v>
      </c>
      <c r="B63">
        <v>2.86</v>
      </c>
    </row>
    <row r="64" spans="1:2" x14ac:dyDescent="0.3">
      <c r="A64" s="7" t="s">
        <v>303</v>
      </c>
      <c r="B64">
        <v>50.88</v>
      </c>
    </row>
    <row r="65" spans="1:2" x14ac:dyDescent="0.3">
      <c r="A65" s="7" t="s">
        <v>304</v>
      </c>
      <c r="B65">
        <v>14.29</v>
      </c>
    </row>
    <row r="66" spans="1:2" x14ac:dyDescent="0.3">
      <c r="A66" s="7" t="s">
        <v>305</v>
      </c>
      <c r="B66">
        <v>21.02</v>
      </c>
    </row>
    <row r="67" spans="1:2" x14ac:dyDescent="0.3">
      <c r="A67" s="7" t="s">
        <v>306</v>
      </c>
      <c r="B67">
        <v>23.45</v>
      </c>
    </row>
    <row r="68" spans="1:2" x14ac:dyDescent="0.3">
      <c r="A68" s="7" t="s">
        <v>307</v>
      </c>
      <c r="B68">
        <v>33.159999999999997</v>
      </c>
    </row>
    <row r="69" spans="1:2" x14ac:dyDescent="0.3">
      <c r="A69" s="7" t="s">
        <v>308</v>
      </c>
      <c r="B69">
        <v>41.67</v>
      </c>
    </row>
    <row r="70" spans="1:2" x14ac:dyDescent="0.3">
      <c r="A70" s="7" t="s">
        <v>309</v>
      </c>
      <c r="B70">
        <v>32.380000000000003</v>
      </c>
    </row>
    <row r="71" spans="1:2" x14ac:dyDescent="0.3">
      <c r="A71" s="7" t="s">
        <v>310</v>
      </c>
      <c r="B71">
        <v>20.14</v>
      </c>
    </row>
    <row r="72" spans="1:2" x14ac:dyDescent="0.3">
      <c r="A72" s="7" t="s">
        <v>311</v>
      </c>
      <c r="B72">
        <v>35</v>
      </c>
    </row>
    <row r="73" spans="1:2" x14ac:dyDescent="0.3">
      <c r="A73" s="7" t="s">
        <v>312</v>
      </c>
      <c r="B73">
        <v>34.29</v>
      </c>
    </row>
    <row r="74" spans="1:2" x14ac:dyDescent="0.3">
      <c r="A74" s="7" t="s">
        <v>313</v>
      </c>
      <c r="B74">
        <v>32.06</v>
      </c>
    </row>
    <row r="75" spans="1:2" x14ac:dyDescent="0.3">
      <c r="A75" s="7" t="s">
        <v>314</v>
      </c>
      <c r="B75">
        <v>29.85</v>
      </c>
    </row>
    <row r="76" spans="1:2" x14ac:dyDescent="0.3">
      <c r="A76" s="7" t="s">
        <v>315</v>
      </c>
      <c r="B76">
        <v>34.979999999999997</v>
      </c>
    </row>
    <row r="77" spans="1:2" x14ac:dyDescent="0.3">
      <c r="A77" s="7" t="s">
        <v>316</v>
      </c>
      <c r="B77">
        <v>9.52</v>
      </c>
    </row>
    <row r="78" spans="1:2" x14ac:dyDescent="0.3">
      <c r="A78" s="7" t="s">
        <v>317</v>
      </c>
      <c r="B78">
        <v>13.16</v>
      </c>
    </row>
    <row r="79" spans="1:2" x14ac:dyDescent="0.3">
      <c r="A79" s="7" t="s">
        <v>318</v>
      </c>
      <c r="B79">
        <v>33.89</v>
      </c>
    </row>
    <row r="80" spans="1:2" x14ac:dyDescent="0.3">
      <c r="A80" s="7" t="s">
        <v>319</v>
      </c>
      <c r="B80">
        <v>68.73</v>
      </c>
    </row>
    <row r="81" spans="1:2" x14ac:dyDescent="0.3">
      <c r="A81" s="7" t="s">
        <v>327</v>
      </c>
      <c r="B81">
        <v>18.134155844155842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3"/>
  <sheetViews>
    <sheetView zoomScale="85" zoomScaleNormal="85" workbookViewId="0">
      <selection activeCell="G6" sqref="G6"/>
    </sheetView>
  </sheetViews>
  <sheetFormatPr defaultColWidth="14.44140625" defaultRowHeight="15" customHeight="1" x14ac:dyDescent="0.3"/>
  <cols>
    <col min="1" max="1" width="12.44140625" style="8" customWidth="1"/>
    <col min="2" max="2" width="15.77734375" style="8" customWidth="1"/>
    <col min="3" max="3" width="29" style="8" customWidth="1"/>
    <col min="4" max="4" width="35.21875" style="8" customWidth="1"/>
    <col min="5" max="5" width="13.88671875" style="8" customWidth="1"/>
    <col min="6" max="6" width="18.21875" style="8" customWidth="1"/>
    <col min="8" max="8" width="28.88671875" customWidth="1"/>
    <col min="9" max="9" width="20.44140625" customWidth="1"/>
    <col min="10" max="26" width="8.77734375" customWidth="1"/>
  </cols>
  <sheetData>
    <row r="1" spans="1:9" ht="24.6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8" t="s">
        <v>240</v>
      </c>
      <c r="H1" s="8"/>
      <c r="I1" s="8"/>
    </row>
    <row r="2" spans="1:9" ht="24.75" customHeight="1" x14ac:dyDescent="0.3">
      <c r="A2" s="9" t="s">
        <v>4</v>
      </c>
      <c r="B2" s="9" t="s">
        <v>5</v>
      </c>
      <c r="C2" s="10" t="s">
        <v>6</v>
      </c>
      <c r="D2" s="2">
        <v>62.6</v>
      </c>
      <c r="E2" s="8" t="str">
        <f t="shared" ref="E2:E33" si="0">RIGHT(A2,2)</f>
        <v>01</v>
      </c>
    </row>
    <row r="3" spans="1:9" ht="24.75" customHeight="1" x14ac:dyDescent="0.3">
      <c r="A3" s="9" t="s">
        <v>7</v>
      </c>
      <c r="B3" s="9" t="s">
        <v>8</v>
      </c>
      <c r="C3" s="10" t="s">
        <v>9</v>
      </c>
      <c r="D3" s="2">
        <v>66.48</v>
      </c>
      <c r="E3" s="8" t="str">
        <f t="shared" si="0"/>
        <v>02</v>
      </c>
    </row>
    <row r="4" spans="1:9" ht="24.75" customHeight="1" x14ac:dyDescent="0.3">
      <c r="A4" s="9" t="s">
        <v>10</v>
      </c>
      <c r="B4" s="9" t="s">
        <v>11</v>
      </c>
      <c r="C4" s="10" t="s">
        <v>12</v>
      </c>
      <c r="D4" s="2">
        <v>15.46</v>
      </c>
      <c r="E4" s="8" t="str">
        <f t="shared" si="0"/>
        <v>03</v>
      </c>
    </row>
    <row r="5" spans="1:9" ht="24.75" customHeight="1" x14ac:dyDescent="0.3">
      <c r="A5" s="9" t="s">
        <v>13</v>
      </c>
      <c r="B5" s="9" t="s">
        <v>14</v>
      </c>
      <c r="C5" s="10" t="s">
        <v>15</v>
      </c>
      <c r="D5" s="2">
        <v>55.15</v>
      </c>
      <c r="E5" s="8" t="str">
        <f t="shared" si="0"/>
        <v>04</v>
      </c>
    </row>
    <row r="6" spans="1:9" ht="24.75" customHeight="1" x14ac:dyDescent="0.3">
      <c r="A6" s="9" t="s">
        <v>16</v>
      </c>
      <c r="B6" s="9" t="s">
        <v>17</v>
      </c>
      <c r="C6" s="10" t="s">
        <v>18</v>
      </c>
      <c r="D6" s="2">
        <v>0</v>
      </c>
      <c r="E6" s="8" t="str">
        <f t="shared" si="0"/>
        <v>05</v>
      </c>
    </row>
    <row r="7" spans="1:9" ht="24.75" customHeight="1" x14ac:dyDescent="0.3">
      <c r="A7" s="9" t="s">
        <v>19</v>
      </c>
      <c r="B7" s="9" t="s">
        <v>20</v>
      </c>
      <c r="C7" s="10" t="s">
        <v>21</v>
      </c>
      <c r="D7" s="2">
        <v>0</v>
      </c>
      <c r="E7" s="8" t="str">
        <f t="shared" si="0"/>
        <v>06</v>
      </c>
    </row>
    <row r="8" spans="1:9" ht="24.75" customHeight="1" x14ac:dyDescent="0.3">
      <c r="A8" s="9" t="s">
        <v>22</v>
      </c>
      <c r="B8" s="9" t="s">
        <v>23</v>
      </c>
      <c r="C8" s="10" t="s">
        <v>24</v>
      </c>
      <c r="D8" s="2">
        <v>13.11</v>
      </c>
      <c r="E8" s="8" t="str">
        <f t="shared" si="0"/>
        <v>07</v>
      </c>
    </row>
    <row r="9" spans="1:9" ht="24.75" customHeight="1" x14ac:dyDescent="0.3">
      <c r="A9" s="9" t="s">
        <v>25</v>
      </c>
      <c r="B9" s="9" t="s">
        <v>26</v>
      </c>
      <c r="C9" s="10" t="s">
        <v>27</v>
      </c>
      <c r="D9" s="2">
        <v>27.76</v>
      </c>
      <c r="E9" s="8" t="str">
        <f t="shared" si="0"/>
        <v>08</v>
      </c>
    </row>
    <row r="10" spans="1:9" ht="24.75" customHeight="1" x14ac:dyDescent="0.3">
      <c r="A10" s="9" t="s">
        <v>28</v>
      </c>
      <c r="B10" s="9" t="s">
        <v>29</v>
      </c>
      <c r="C10" s="10" t="s">
        <v>30</v>
      </c>
      <c r="D10" s="2">
        <v>38.270000000000003</v>
      </c>
      <c r="E10" s="8" t="str">
        <f t="shared" si="0"/>
        <v>09</v>
      </c>
    </row>
    <row r="11" spans="1:9" ht="24.75" customHeight="1" x14ac:dyDescent="0.3">
      <c r="A11" s="9" t="s">
        <v>31</v>
      </c>
      <c r="B11" s="9" t="s">
        <v>32</v>
      </c>
      <c r="C11" s="10" t="s">
        <v>33</v>
      </c>
      <c r="D11" s="2">
        <v>26.43</v>
      </c>
      <c r="E11" s="8" t="str">
        <f t="shared" si="0"/>
        <v>10</v>
      </c>
    </row>
    <row r="12" spans="1:9" ht="24.75" customHeight="1" x14ac:dyDescent="0.3">
      <c r="A12" s="9" t="s">
        <v>34</v>
      </c>
      <c r="B12" s="9" t="s">
        <v>35</v>
      </c>
      <c r="C12" s="10" t="s">
        <v>36</v>
      </c>
      <c r="D12" s="2">
        <v>21.89</v>
      </c>
      <c r="E12" s="8" t="str">
        <f t="shared" si="0"/>
        <v>11</v>
      </c>
    </row>
    <row r="13" spans="1:9" ht="24.75" customHeight="1" x14ac:dyDescent="0.3">
      <c r="A13" s="9" t="s">
        <v>37</v>
      </c>
      <c r="B13" s="9" t="s">
        <v>38</v>
      </c>
      <c r="C13" s="10" t="s">
        <v>39</v>
      </c>
      <c r="D13" s="2">
        <v>2.86</v>
      </c>
      <c r="E13" s="8" t="str">
        <f t="shared" si="0"/>
        <v>12</v>
      </c>
    </row>
    <row r="14" spans="1:9" ht="24.75" customHeight="1" x14ac:dyDescent="0.3">
      <c r="A14" s="9" t="s">
        <v>40</v>
      </c>
      <c r="B14" s="9" t="s">
        <v>41</v>
      </c>
      <c r="C14" s="10" t="s">
        <v>42</v>
      </c>
      <c r="D14" s="2">
        <v>49.85</v>
      </c>
      <c r="E14" s="8" t="str">
        <f t="shared" si="0"/>
        <v>13</v>
      </c>
    </row>
    <row r="15" spans="1:9" ht="24.75" customHeight="1" x14ac:dyDescent="0.3">
      <c r="A15" s="9" t="s">
        <v>43</v>
      </c>
      <c r="B15" s="9" t="s">
        <v>44</v>
      </c>
      <c r="C15" s="10" t="s">
        <v>45</v>
      </c>
      <c r="D15" s="2">
        <v>7.14</v>
      </c>
      <c r="E15" s="8" t="str">
        <f t="shared" si="0"/>
        <v>14</v>
      </c>
    </row>
    <row r="16" spans="1:9" ht="24.75" customHeight="1" x14ac:dyDescent="0.3">
      <c r="A16" s="9" t="s">
        <v>46</v>
      </c>
      <c r="B16" s="9" t="s">
        <v>47</v>
      </c>
      <c r="C16" s="10" t="s">
        <v>48</v>
      </c>
      <c r="D16" s="2">
        <v>27.45</v>
      </c>
      <c r="E16" s="8" t="str">
        <f t="shared" si="0"/>
        <v>15</v>
      </c>
    </row>
    <row r="17" spans="1:5" ht="24.75" customHeight="1" x14ac:dyDescent="0.3">
      <c r="A17" s="9" t="s">
        <v>49</v>
      </c>
      <c r="B17" s="9" t="s">
        <v>50</v>
      </c>
      <c r="C17" s="10" t="s">
        <v>51</v>
      </c>
      <c r="D17" s="2">
        <v>1.02</v>
      </c>
      <c r="E17" s="8" t="str">
        <f t="shared" si="0"/>
        <v>16</v>
      </c>
    </row>
    <row r="18" spans="1:5" ht="24.75" customHeight="1" x14ac:dyDescent="0.3">
      <c r="A18" s="9" t="s">
        <v>52</v>
      </c>
      <c r="B18" s="9" t="s">
        <v>53</v>
      </c>
      <c r="C18" s="10" t="s">
        <v>54</v>
      </c>
      <c r="D18" s="2">
        <v>7.14</v>
      </c>
      <c r="E18" s="8" t="str">
        <f t="shared" si="0"/>
        <v>17</v>
      </c>
    </row>
    <row r="19" spans="1:5" ht="24.75" customHeight="1" x14ac:dyDescent="0.3">
      <c r="A19" s="9" t="s">
        <v>55</v>
      </c>
      <c r="B19" s="9" t="s">
        <v>56</v>
      </c>
      <c r="C19" s="10" t="s">
        <v>57</v>
      </c>
      <c r="D19" s="2">
        <v>15.66</v>
      </c>
      <c r="E19" s="8" t="str">
        <f t="shared" si="0"/>
        <v>18</v>
      </c>
    </row>
    <row r="20" spans="1:5" ht="24.75" customHeight="1" x14ac:dyDescent="0.3">
      <c r="A20" s="9" t="s">
        <v>58</v>
      </c>
      <c r="B20" s="9" t="s">
        <v>59</v>
      </c>
      <c r="C20" s="10" t="s">
        <v>60</v>
      </c>
      <c r="D20" s="2">
        <v>48.01</v>
      </c>
      <c r="E20" s="8" t="str">
        <f t="shared" si="0"/>
        <v>19</v>
      </c>
    </row>
    <row r="21" spans="1:5" ht="24.75" customHeight="1" x14ac:dyDescent="0.3">
      <c r="A21" s="9" t="s">
        <v>61</v>
      </c>
      <c r="B21" s="9" t="s">
        <v>62</v>
      </c>
      <c r="C21" s="10" t="s">
        <v>63</v>
      </c>
      <c r="D21" s="2">
        <v>10.71</v>
      </c>
      <c r="E21" s="8" t="str">
        <f t="shared" si="0"/>
        <v>20</v>
      </c>
    </row>
    <row r="22" spans="1:5" ht="24.75" customHeight="1" x14ac:dyDescent="0.3">
      <c r="A22" s="9" t="s">
        <v>64</v>
      </c>
      <c r="B22" s="9" t="s">
        <v>65</v>
      </c>
      <c r="C22" s="10" t="s">
        <v>66</v>
      </c>
      <c r="D22" s="2">
        <v>20.37</v>
      </c>
      <c r="E22" s="8" t="str">
        <f t="shared" si="0"/>
        <v>21</v>
      </c>
    </row>
    <row r="23" spans="1:5" ht="24.75" customHeight="1" x14ac:dyDescent="0.3">
      <c r="A23" s="9" t="s">
        <v>67</v>
      </c>
      <c r="B23" s="9" t="s">
        <v>68</v>
      </c>
      <c r="C23" s="10" t="s">
        <v>69</v>
      </c>
      <c r="D23" s="2">
        <v>3.57</v>
      </c>
      <c r="E23" s="8" t="str">
        <f t="shared" si="0"/>
        <v>22</v>
      </c>
    </row>
    <row r="24" spans="1:5" ht="24.75" customHeight="1" x14ac:dyDescent="0.3">
      <c r="A24" s="9" t="s">
        <v>70</v>
      </c>
      <c r="B24" s="9" t="s">
        <v>71</v>
      </c>
      <c r="C24" s="10" t="s">
        <v>72</v>
      </c>
      <c r="D24" s="2">
        <v>5.78</v>
      </c>
      <c r="E24" s="8" t="str">
        <f t="shared" si="0"/>
        <v>23</v>
      </c>
    </row>
    <row r="25" spans="1:5" ht="24.75" customHeight="1" x14ac:dyDescent="0.3">
      <c r="A25" s="9" t="s">
        <v>73</v>
      </c>
      <c r="B25" s="9" t="s">
        <v>74</v>
      </c>
      <c r="C25" s="10" t="s">
        <v>75</v>
      </c>
      <c r="D25" s="2">
        <v>20.12</v>
      </c>
      <c r="E25" s="8" t="str">
        <f t="shared" si="0"/>
        <v>24</v>
      </c>
    </row>
    <row r="26" spans="1:5" ht="24.75" customHeight="1" x14ac:dyDescent="0.3">
      <c r="A26" s="9" t="s">
        <v>76</v>
      </c>
      <c r="B26" s="9" t="s">
        <v>77</v>
      </c>
      <c r="C26" s="10" t="s">
        <v>78</v>
      </c>
      <c r="D26" s="2">
        <v>0</v>
      </c>
      <c r="E26" s="8" t="str">
        <f t="shared" si="0"/>
        <v>25</v>
      </c>
    </row>
    <row r="27" spans="1:5" ht="24.75" customHeight="1" x14ac:dyDescent="0.3">
      <c r="A27" s="9" t="s">
        <v>79</v>
      </c>
      <c r="B27" s="9" t="s">
        <v>80</v>
      </c>
      <c r="C27" s="10" t="s">
        <v>81</v>
      </c>
      <c r="D27" s="2">
        <v>2.04</v>
      </c>
      <c r="E27" s="8" t="str">
        <f t="shared" si="0"/>
        <v>26</v>
      </c>
    </row>
    <row r="28" spans="1:5" ht="24.75" customHeight="1" x14ac:dyDescent="0.3">
      <c r="A28" s="9" t="s">
        <v>82</v>
      </c>
      <c r="B28" s="9" t="s">
        <v>83</v>
      </c>
      <c r="C28" s="10" t="s">
        <v>84</v>
      </c>
      <c r="D28" s="2">
        <v>0</v>
      </c>
      <c r="E28" s="8" t="str">
        <f t="shared" si="0"/>
        <v>27</v>
      </c>
    </row>
    <row r="29" spans="1:5" ht="24.75" customHeight="1" x14ac:dyDescent="0.3">
      <c r="A29" s="9" t="s">
        <v>85</v>
      </c>
      <c r="B29" s="9" t="s">
        <v>86</v>
      </c>
      <c r="C29" s="10" t="s">
        <v>87</v>
      </c>
      <c r="D29" s="2">
        <v>0</v>
      </c>
      <c r="E29" s="8" t="str">
        <f t="shared" si="0"/>
        <v>28</v>
      </c>
    </row>
    <row r="30" spans="1:5" ht="24.75" customHeight="1" x14ac:dyDescent="0.3">
      <c r="A30" s="9" t="s">
        <v>88</v>
      </c>
      <c r="B30" s="9" t="s">
        <v>89</v>
      </c>
      <c r="C30" s="10" t="s">
        <v>90</v>
      </c>
      <c r="D30" s="2">
        <v>18.760000000000002</v>
      </c>
      <c r="E30" s="8" t="str">
        <f t="shared" si="0"/>
        <v>29</v>
      </c>
    </row>
    <row r="31" spans="1:5" ht="24.75" customHeight="1" x14ac:dyDescent="0.3">
      <c r="A31" s="9" t="s">
        <v>91</v>
      </c>
      <c r="B31" s="9" t="s">
        <v>92</v>
      </c>
      <c r="C31" s="10" t="s">
        <v>93</v>
      </c>
      <c r="D31" s="2">
        <v>3.57</v>
      </c>
      <c r="E31" s="8" t="str">
        <f t="shared" si="0"/>
        <v>30</v>
      </c>
    </row>
    <row r="32" spans="1:5" ht="24.75" customHeight="1" x14ac:dyDescent="0.3">
      <c r="A32" s="9" t="s">
        <v>94</v>
      </c>
      <c r="B32" s="9" t="s">
        <v>95</v>
      </c>
      <c r="C32" s="10" t="s">
        <v>96</v>
      </c>
      <c r="D32" s="2">
        <v>4.76</v>
      </c>
      <c r="E32" s="8" t="str">
        <f t="shared" si="0"/>
        <v>31</v>
      </c>
    </row>
    <row r="33" spans="1:5" ht="24.75" customHeight="1" x14ac:dyDescent="0.3">
      <c r="A33" s="9" t="s">
        <v>97</v>
      </c>
      <c r="B33" s="9" t="s">
        <v>98</v>
      </c>
      <c r="C33" s="10" t="s">
        <v>99</v>
      </c>
      <c r="D33" s="2">
        <v>22.93</v>
      </c>
      <c r="E33" s="8" t="str">
        <f t="shared" si="0"/>
        <v>32</v>
      </c>
    </row>
    <row r="34" spans="1:5" ht="24.75" customHeight="1" x14ac:dyDescent="0.3">
      <c r="A34" s="9" t="s">
        <v>100</v>
      </c>
      <c r="B34" s="9" t="s">
        <v>101</v>
      </c>
      <c r="C34" s="10" t="s">
        <v>102</v>
      </c>
      <c r="D34" s="2">
        <v>25.1</v>
      </c>
      <c r="E34" s="8" t="str">
        <f t="shared" ref="E34:E65" si="1">RIGHT(A34,2)</f>
        <v>33</v>
      </c>
    </row>
    <row r="35" spans="1:5" ht="24.75" customHeight="1" x14ac:dyDescent="0.3">
      <c r="A35" s="9" t="s">
        <v>103</v>
      </c>
      <c r="B35" s="9" t="s">
        <v>104</v>
      </c>
      <c r="C35" s="10" t="s">
        <v>105</v>
      </c>
      <c r="D35" s="2">
        <v>4.76</v>
      </c>
      <c r="E35" s="8" t="str">
        <f t="shared" si="1"/>
        <v>34</v>
      </c>
    </row>
    <row r="36" spans="1:5" ht="31.5" customHeight="1" x14ac:dyDescent="0.3">
      <c r="A36" s="9" t="s">
        <v>106</v>
      </c>
      <c r="B36" s="9" t="s">
        <v>107</v>
      </c>
      <c r="C36" s="10" t="s">
        <v>108</v>
      </c>
      <c r="D36" s="2">
        <v>4.76</v>
      </c>
      <c r="E36" s="8" t="str">
        <f t="shared" si="1"/>
        <v>35</v>
      </c>
    </row>
    <row r="37" spans="1:5" ht="24.75" customHeight="1" x14ac:dyDescent="0.3">
      <c r="A37" s="9" t="s">
        <v>109</v>
      </c>
      <c r="B37" s="9" t="s">
        <v>110</v>
      </c>
      <c r="C37" s="10" t="s">
        <v>111</v>
      </c>
      <c r="D37" s="2">
        <v>18.71</v>
      </c>
      <c r="E37" s="8" t="str">
        <f t="shared" si="1"/>
        <v>36</v>
      </c>
    </row>
    <row r="38" spans="1:5" ht="24.75" customHeight="1" x14ac:dyDescent="0.3">
      <c r="A38" s="9" t="s">
        <v>112</v>
      </c>
      <c r="B38" s="9" t="s">
        <v>113</v>
      </c>
      <c r="C38" s="10" t="s">
        <v>114</v>
      </c>
      <c r="D38" s="2">
        <v>22.76</v>
      </c>
      <c r="E38" s="8" t="str">
        <f t="shared" si="1"/>
        <v>37</v>
      </c>
    </row>
    <row r="39" spans="1:5" ht="24.75" customHeight="1" x14ac:dyDescent="0.3">
      <c r="A39" s="9" t="s">
        <v>115</v>
      </c>
      <c r="B39" s="9" t="s">
        <v>116</v>
      </c>
      <c r="C39" s="10" t="s">
        <v>117</v>
      </c>
      <c r="D39" s="2">
        <v>0</v>
      </c>
      <c r="E39" s="8" t="str">
        <f t="shared" si="1"/>
        <v>38</v>
      </c>
    </row>
    <row r="40" spans="1:5" ht="24.75" customHeight="1" x14ac:dyDescent="0.3">
      <c r="A40" s="9" t="s">
        <v>118</v>
      </c>
      <c r="B40" s="9" t="s">
        <v>119</v>
      </c>
      <c r="C40" s="10" t="s">
        <v>120</v>
      </c>
      <c r="D40" s="2">
        <v>12.33</v>
      </c>
      <c r="E40" s="8" t="str">
        <f t="shared" si="1"/>
        <v>39</v>
      </c>
    </row>
    <row r="41" spans="1:5" ht="24.75" customHeight="1" x14ac:dyDescent="0.3">
      <c r="A41" s="9" t="s">
        <v>121</v>
      </c>
      <c r="B41" s="9" t="s">
        <v>122</v>
      </c>
      <c r="C41" s="10" t="s">
        <v>123</v>
      </c>
      <c r="D41" s="2">
        <v>4.76</v>
      </c>
      <c r="E41" s="8" t="str">
        <f t="shared" si="1"/>
        <v>40</v>
      </c>
    </row>
    <row r="42" spans="1:5" ht="24.75" customHeight="1" x14ac:dyDescent="0.3">
      <c r="A42" s="9" t="s">
        <v>124</v>
      </c>
      <c r="B42" s="9" t="s">
        <v>125</v>
      </c>
      <c r="C42" s="10" t="s">
        <v>126</v>
      </c>
      <c r="D42" s="2">
        <v>59.9</v>
      </c>
      <c r="E42" s="8" t="str">
        <f t="shared" si="1"/>
        <v>41</v>
      </c>
    </row>
    <row r="43" spans="1:5" ht="24.75" customHeight="1" x14ac:dyDescent="0.3">
      <c r="A43" s="9" t="s">
        <v>127</v>
      </c>
      <c r="B43" s="9" t="s">
        <v>128</v>
      </c>
      <c r="C43" s="10" t="s">
        <v>129</v>
      </c>
      <c r="D43" s="2">
        <v>0</v>
      </c>
      <c r="E43" s="8" t="str">
        <f t="shared" si="1"/>
        <v>42</v>
      </c>
    </row>
    <row r="44" spans="1:5" ht="24.75" customHeight="1" x14ac:dyDescent="0.3">
      <c r="A44" s="9" t="s">
        <v>130</v>
      </c>
      <c r="B44" s="9" t="s">
        <v>131</v>
      </c>
      <c r="C44" s="10" t="s">
        <v>328</v>
      </c>
      <c r="D44" s="2">
        <v>0</v>
      </c>
      <c r="E44" s="8" t="str">
        <f t="shared" si="1"/>
        <v>43</v>
      </c>
    </row>
    <row r="45" spans="1:5" ht="24.75" customHeight="1" x14ac:dyDescent="0.3">
      <c r="A45" s="9" t="s">
        <v>132</v>
      </c>
      <c r="B45" s="9" t="s">
        <v>133</v>
      </c>
      <c r="C45" s="10" t="s">
        <v>134</v>
      </c>
      <c r="D45" s="2">
        <v>7.76</v>
      </c>
      <c r="E45" s="8" t="str">
        <f t="shared" si="1"/>
        <v>44</v>
      </c>
    </row>
    <row r="46" spans="1:5" ht="24.75" customHeight="1" x14ac:dyDescent="0.3">
      <c r="A46" s="9" t="s">
        <v>135</v>
      </c>
      <c r="B46" s="9" t="s">
        <v>136</v>
      </c>
      <c r="C46" s="10" t="s">
        <v>137</v>
      </c>
      <c r="D46" s="2">
        <v>2.86</v>
      </c>
      <c r="E46" s="8" t="str">
        <f t="shared" si="1"/>
        <v>45</v>
      </c>
    </row>
    <row r="47" spans="1:5" ht="24.75" customHeight="1" x14ac:dyDescent="0.3">
      <c r="A47" s="9" t="s">
        <v>138</v>
      </c>
      <c r="B47" s="9" t="s">
        <v>139</v>
      </c>
      <c r="C47" s="10" t="s">
        <v>140</v>
      </c>
      <c r="D47" s="2">
        <v>25.71</v>
      </c>
      <c r="E47" s="8" t="str">
        <f t="shared" si="1"/>
        <v>46</v>
      </c>
    </row>
    <row r="48" spans="1:5" ht="24.75" customHeight="1" x14ac:dyDescent="0.3">
      <c r="A48" s="9" t="s">
        <v>141</v>
      </c>
      <c r="B48" s="9" t="s">
        <v>142</v>
      </c>
      <c r="C48" s="10" t="s">
        <v>143</v>
      </c>
      <c r="D48" s="2">
        <v>1.02</v>
      </c>
      <c r="E48" s="8" t="str">
        <f t="shared" si="1"/>
        <v>47</v>
      </c>
    </row>
    <row r="49" spans="1:5" ht="24.75" customHeight="1" x14ac:dyDescent="0.3">
      <c r="A49" s="9" t="s">
        <v>144</v>
      </c>
      <c r="B49" s="9" t="s">
        <v>145</v>
      </c>
      <c r="C49" s="10" t="s">
        <v>146</v>
      </c>
      <c r="D49" s="2">
        <v>0</v>
      </c>
      <c r="E49" s="8" t="str">
        <f t="shared" si="1"/>
        <v>48</v>
      </c>
    </row>
    <row r="50" spans="1:5" ht="24.75" customHeight="1" x14ac:dyDescent="0.3">
      <c r="A50" s="9" t="s">
        <v>147</v>
      </c>
      <c r="B50" s="9" t="s">
        <v>148</v>
      </c>
      <c r="C50" s="10" t="s">
        <v>149</v>
      </c>
      <c r="D50" s="2">
        <v>10.97</v>
      </c>
      <c r="E50" s="8" t="str">
        <f t="shared" si="1"/>
        <v>49</v>
      </c>
    </row>
    <row r="51" spans="1:5" ht="24.75" customHeight="1" x14ac:dyDescent="0.3">
      <c r="A51" s="9" t="s">
        <v>150</v>
      </c>
      <c r="B51" s="9" t="s">
        <v>151</v>
      </c>
      <c r="C51" s="10" t="s">
        <v>152</v>
      </c>
      <c r="D51" s="2">
        <v>1.79</v>
      </c>
      <c r="E51" s="8" t="str">
        <f t="shared" si="1"/>
        <v>50</v>
      </c>
    </row>
    <row r="52" spans="1:5" ht="24.75" customHeight="1" x14ac:dyDescent="0.3">
      <c r="A52" s="9" t="s">
        <v>153</v>
      </c>
      <c r="B52" s="9" t="s">
        <v>154</v>
      </c>
      <c r="C52" s="10" t="s">
        <v>155</v>
      </c>
      <c r="D52" s="2">
        <v>2.81</v>
      </c>
      <c r="E52" s="8" t="str">
        <f t="shared" si="1"/>
        <v>51</v>
      </c>
    </row>
    <row r="53" spans="1:5" ht="24.75" customHeight="1" x14ac:dyDescent="0.3">
      <c r="A53" s="9" t="s">
        <v>156</v>
      </c>
      <c r="B53" s="9" t="s">
        <v>157</v>
      </c>
      <c r="C53" s="10" t="s">
        <v>158</v>
      </c>
      <c r="D53" s="2">
        <v>5.92</v>
      </c>
      <c r="E53" s="8" t="str">
        <f t="shared" si="1"/>
        <v>52</v>
      </c>
    </row>
    <row r="54" spans="1:5" ht="24.75" customHeight="1" x14ac:dyDescent="0.3">
      <c r="A54" s="9" t="s">
        <v>159</v>
      </c>
      <c r="B54" s="9" t="s">
        <v>160</v>
      </c>
      <c r="C54" s="10" t="s">
        <v>161</v>
      </c>
      <c r="D54" s="2">
        <v>20</v>
      </c>
      <c r="E54" s="8" t="str">
        <f t="shared" si="1"/>
        <v>53</v>
      </c>
    </row>
    <row r="55" spans="1:5" ht="24.75" customHeight="1" x14ac:dyDescent="0.3">
      <c r="A55" s="9" t="s">
        <v>162</v>
      </c>
      <c r="B55" s="9" t="s">
        <v>163</v>
      </c>
      <c r="C55" s="10" t="s">
        <v>164</v>
      </c>
      <c r="D55" s="2">
        <v>0</v>
      </c>
      <c r="E55" s="8" t="str">
        <f t="shared" si="1"/>
        <v>54</v>
      </c>
    </row>
    <row r="56" spans="1:5" ht="24.75" customHeight="1" x14ac:dyDescent="0.3">
      <c r="A56" s="9" t="s">
        <v>165</v>
      </c>
      <c r="B56" s="9" t="s">
        <v>166</v>
      </c>
      <c r="C56" s="10" t="s">
        <v>167</v>
      </c>
      <c r="D56" s="2">
        <v>1.79</v>
      </c>
      <c r="E56" s="8" t="str">
        <f t="shared" si="1"/>
        <v>55</v>
      </c>
    </row>
    <row r="57" spans="1:5" ht="24.75" customHeight="1" x14ac:dyDescent="0.3">
      <c r="A57" s="9" t="s">
        <v>168</v>
      </c>
      <c r="B57" s="9" t="s">
        <v>169</v>
      </c>
      <c r="C57" s="10" t="s">
        <v>170</v>
      </c>
      <c r="D57" s="2">
        <v>28.52</v>
      </c>
      <c r="E57" s="8" t="str">
        <f t="shared" si="1"/>
        <v>56</v>
      </c>
    </row>
    <row r="58" spans="1:5" ht="24.75" customHeight="1" x14ac:dyDescent="0.3">
      <c r="A58" s="9" t="s">
        <v>171</v>
      </c>
      <c r="B58" s="9" t="s">
        <v>172</v>
      </c>
      <c r="C58" s="10" t="s">
        <v>173</v>
      </c>
      <c r="D58" s="2">
        <v>0</v>
      </c>
      <c r="E58" s="8" t="str">
        <f t="shared" si="1"/>
        <v>57</v>
      </c>
    </row>
    <row r="59" spans="1:5" ht="24.75" customHeight="1" x14ac:dyDescent="0.3">
      <c r="A59" s="9" t="s">
        <v>174</v>
      </c>
      <c r="B59" s="9" t="s">
        <v>175</v>
      </c>
      <c r="C59" s="10" t="s">
        <v>176</v>
      </c>
      <c r="D59" s="2">
        <v>1.02</v>
      </c>
      <c r="E59" s="8" t="str">
        <f t="shared" si="1"/>
        <v>58</v>
      </c>
    </row>
    <row r="60" spans="1:5" ht="24.75" customHeight="1" x14ac:dyDescent="0.3">
      <c r="A60" s="9" t="s">
        <v>177</v>
      </c>
      <c r="B60" s="9" t="s">
        <v>178</v>
      </c>
      <c r="C60" s="10" t="s">
        <v>179</v>
      </c>
      <c r="D60" s="2">
        <v>2.86</v>
      </c>
      <c r="E60" s="8" t="str">
        <f t="shared" si="1"/>
        <v>59</v>
      </c>
    </row>
    <row r="61" spans="1:5" ht="24.75" customHeight="1" x14ac:dyDescent="0.3">
      <c r="A61" s="9" t="s">
        <v>180</v>
      </c>
      <c r="B61" s="9" t="s">
        <v>181</v>
      </c>
      <c r="C61" s="10" t="s">
        <v>182</v>
      </c>
      <c r="D61" s="2">
        <v>2.86</v>
      </c>
      <c r="E61" s="8" t="str">
        <f t="shared" si="1"/>
        <v>60</v>
      </c>
    </row>
    <row r="62" spans="1:5" ht="24.75" customHeight="1" x14ac:dyDescent="0.3">
      <c r="A62" s="9" t="s">
        <v>183</v>
      </c>
      <c r="B62" s="9" t="s">
        <v>184</v>
      </c>
      <c r="C62" s="10" t="s">
        <v>185</v>
      </c>
      <c r="D62" s="2">
        <v>50.88</v>
      </c>
      <c r="E62" s="8" t="str">
        <f t="shared" si="1"/>
        <v>61</v>
      </c>
    </row>
    <row r="63" spans="1:5" ht="24.75" customHeight="1" x14ac:dyDescent="0.3">
      <c r="A63" s="9" t="s">
        <v>186</v>
      </c>
      <c r="B63" s="9" t="s">
        <v>187</v>
      </c>
      <c r="C63" s="10" t="s">
        <v>188</v>
      </c>
      <c r="D63" s="2">
        <v>14.29</v>
      </c>
      <c r="E63" s="8" t="str">
        <f t="shared" si="1"/>
        <v>62</v>
      </c>
    </row>
    <row r="64" spans="1:5" ht="24.75" customHeight="1" x14ac:dyDescent="0.3">
      <c r="A64" s="9" t="s">
        <v>189</v>
      </c>
      <c r="B64" s="9" t="s">
        <v>190</v>
      </c>
      <c r="C64" s="10" t="s">
        <v>191</v>
      </c>
      <c r="D64" s="2">
        <v>21.02</v>
      </c>
      <c r="E64" s="8" t="str">
        <f t="shared" si="1"/>
        <v>63</v>
      </c>
    </row>
    <row r="65" spans="1:5" ht="24.75" customHeight="1" x14ac:dyDescent="0.3">
      <c r="A65" s="9" t="s">
        <v>192</v>
      </c>
      <c r="B65" s="9" t="s">
        <v>193</v>
      </c>
      <c r="C65" s="10" t="s">
        <v>194</v>
      </c>
      <c r="D65" s="2">
        <v>23.45</v>
      </c>
      <c r="E65" s="8" t="str">
        <f t="shared" si="1"/>
        <v>64</v>
      </c>
    </row>
    <row r="66" spans="1:5" ht="24.75" customHeight="1" x14ac:dyDescent="0.3">
      <c r="A66" s="9" t="s">
        <v>195</v>
      </c>
      <c r="B66" s="9" t="s">
        <v>196</v>
      </c>
      <c r="C66" s="10" t="s">
        <v>197</v>
      </c>
      <c r="D66" s="2">
        <v>33.159999999999997</v>
      </c>
      <c r="E66" s="8" t="str">
        <f t="shared" ref="E66:E78" si="2">RIGHT(A66,2)</f>
        <v>65</v>
      </c>
    </row>
    <row r="67" spans="1:5" ht="24.75" customHeight="1" x14ac:dyDescent="0.3">
      <c r="A67" s="9" t="s">
        <v>198</v>
      </c>
      <c r="B67" s="9" t="s">
        <v>199</v>
      </c>
      <c r="C67" s="10" t="s">
        <v>200</v>
      </c>
      <c r="D67" s="2">
        <v>41.67</v>
      </c>
      <c r="E67" s="8" t="str">
        <f t="shared" si="2"/>
        <v>66</v>
      </c>
    </row>
    <row r="68" spans="1:5" ht="24.75" customHeight="1" x14ac:dyDescent="0.3">
      <c r="A68" s="9" t="s">
        <v>201</v>
      </c>
      <c r="B68" s="9" t="s">
        <v>202</v>
      </c>
      <c r="C68" s="10" t="s">
        <v>203</v>
      </c>
      <c r="D68" s="2">
        <v>32.380000000000003</v>
      </c>
      <c r="E68" s="8" t="str">
        <f t="shared" si="2"/>
        <v>67</v>
      </c>
    </row>
    <row r="69" spans="1:5" ht="24.75" customHeight="1" x14ac:dyDescent="0.3">
      <c r="A69" s="9" t="s">
        <v>204</v>
      </c>
      <c r="B69" s="9" t="s">
        <v>205</v>
      </c>
      <c r="C69" s="10" t="s">
        <v>206</v>
      </c>
      <c r="D69" s="2">
        <v>20.14</v>
      </c>
      <c r="E69" s="8" t="str">
        <f t="shared" si="2"/>
        <v>68</v>
      </c>
    </row>
    <row r="70" spans="1:5" ht="34.5" customHeight="1" x14ac:dyDescent="0.3">
      <c r="A70" s="9" t="s">
        <v>207</v>
      </c>
      <c r="B70" s="9" t="s">
        <v>208</v>
      </c>
      <c r="C70" s="10" t="s">
        <v>209</v>
      </c>
      <c r="D70" s="2">
        <v>35</v>
      </c>
      <c r="E70" s="8" t="str">
        <f t="shared" si="2"/>
        <v>69</v>
      </c>
    </row>
    <row r="71" spans="1:5" ht="24.75" customHeight="1" x14ac:dyDescent="0.3">
      <c r="A71" s="9" t="s">
        <v>210</v>
      </c>
      <c r="B71" s="9" t="s">
        <v>211</v>
      </c>
      <c r="C71" s="10" t="s">
        <v>212</v>
      </c>
      <c r="D71" s="2">
        <v>34.29</v>
      </c>
      <c r="E71" s="8" t="str">
        <f t="shared" si="2"/>
        <v>70</v>
      </c>
    </row>
    <row r="72" spans="1:5" ht="24.75" customHeight="1" x14ac:dyDescent="0.3">
      <c r="A72" s="9" t="s">
        <v>213</v>
      </c>
      <c r="B72" s="9" t="s">
        <v>214</v>
      </c>
      <c r="C72" s="10" t="s">
        <v>215</v>
      </c>
      <c r="D72" s="2">
        <v>32.06</v>
      </c>
      <c r="E72" s="8" t="str">
        <f t="shared" si="2"/>
        <v>71</v>
      </c>
    </row>
    <row r="73" spans="1:5" ht="24.75" customHeight="1" x14ac:dyDescent="0.3">
      <c r="A73" s="9" t="s">
        <v>216</v>
      </c>
      <c r="B73" s="9" t="s">
        <v>217</v>
      </c>
      <c r="C73" s="10" t="s">
        <v>218</v>
      </c>
      <c r="D73" s="2">
        <v>29.85</v>
      </c>
      <c r="E73" s="8" t="str">
        <f t="shared" si="2"/>
        <v>72</v>
      </c>
    </row>
    <row r="74" spans="1:5" ht="24.75" customHeight="1" x14ac:dyDescent="0.3">
      <c r="A74" s="9" t="s">
        <v>219</v>
      </c>
      <c r="B74" s="9" t="s">
        <v>220</v>
      </c>
      <c r="C74" s="10" t="s">
        <v>221</v>
      </c>
      <c r="D74" s="2">
        <v>34.979999999999997</v>
      </c>
      <c r="E74" s="8" t="str">
        <f t="shared" si="2"/>
        <v>73</v>
      </c>
    </row>
    <row r="75" spans="1:5" ht="24.75" customHeight="1" x14ac:dyDescent="0.3">
      <c r="A75" s="9" t="s">
        <v>222</v>
      </c>
      <c r="B75" s="9" t="s">
        <v>223</v>
      </c>
      <c r="C75" s="10" t="s">
        <v>224</v>
      </c>
      <c r="D75" s="2">
        <v>9.52</v>
      </c>
      <c r="E75" s="8" t="str">
        <f t="shared" si="2"/>
        <v>74</v>
      </c>
    </row>
    <row r="76" spans="1:5" ht="24.75" customHeight="1" x14ac:dyDescent="0.3">
      <c r="A76" s="9" t="s">
        <v>225</v>
      </c>
      <c r="B76" s="9" t="s">
        <v>226</v>
      </c>
      <c r="C76" s="10" t="s">
        <v>227</v>
      </c>
      <c r="D76" s="2">
        <v>13.16</v>
      </c>
      <c r="E76" s="8" t="str">
        <f t="shared" si="2"/>
        <v>75</v>
      </c>
    </row>
    <row r="77" spans="1:5" ht="24.75" customHeight="1" x14ac:dyDescent="0.3">
      <c r="A77" s="9" t="s">
        <v>228</v>
      </c>
      <c r="B77" s="9" t="s">
        <v>229</v>
      </c>
      <c r="C77" s="10" t="s">
        <v>230</v>
      </c>
      <c r="D77" s="2">
        <v>33.89</v>
      </c>
      <c r="E77" s="8" t="str">
        <f t="shared" si="2"/>
        <v>76</v>
      </c>
    </row>
    <row r="78" spans="1:5" ht="24.75" customHeight="1" x14ac:dyDescent="0.3">
      <c r="A78" s="9" t="s">
        <v>231</v>
      </c>
      <c r="B78" s="9" t="s">
        <v>232</v>
      </c>
      <c r="C78" s="10" t="s">
        <v>233</v>
      </c>
      <c r="D78" s="4">
        <v>68.73</v>
      </c>
      <c r="E78" s="8" t="str">
        <f t="shared" si="2"/>
        <v>77</v>
      </c>
    </row>
    <row r="79" spans="1:5" ht="24.75" customHeight="1" x14ac:dyDescent="0.3">
      <c r="A79" s="11"/>
      <c r="B79" s="11"/>
      <c r="C79" s="11"/>
      <c r="D79" s="3"/>
    </row>
    <row r="80" spans="1:5" ht="3.9" customHeight="1" x14ac:dyDescent="0.3"/>
    <row r="81" spans="1:4" ht="15.75" customHeight="1" x14ac:dyDescent="0.3">
      <c r="A81" s="35" t="s">
        <v>234</v>
      </c>
      <c r="B81" s="36"/>
      <c r="C81" s="1" t="s">
        <v>235</v>
      </c>
      <c r="D81" s="1" t="s">
        <v>236</v>
      </c>
    </row>
    <row r="82" spans="1:4" ht="15.75" customHeight="1" x14ac:dyDescent="0.3">
      <c r="A82" s="35" t="s">
        <v>237</v>
      </c>
      <c r="B82" s="36"/>
      <c r="C82" s="1" t="s">
        <v>238</v>
      </c>
      <c r="D82" s="1" t="s">
        <v>239</v>
      </c>
    </row>
    <row r="83" spans="1:4" ht="15.75" customHeight="1" x14ac:dyDescent="0.3"/>
    <row r="84" spans="1:4" ht="15.75" customHeight="1" x14ac:dyDescent="0.3"/>
    <row r="85" spans="1:4" ht="15.75" customHeight="1" x14ac:dyDescent="0.3"/>
    <row r="86" spans="1:4" ht="15.75" customHeight="1" x14ac:dyDescent="0.3"/>
    <row r="87" spans="1:4" ht="15.75" customHeight="1" x14ac:dyDescent="0.3"/>
    <row r="88" spans="1:4" ht="15.75" customHeight="1" x14ac:dyDescent="0.3"/>
    <row r="89" spans="1:4" ht="15.75" customHeight="1" x14ac:dyDescent="0.3"/>
    <row r="90" spans="1:4" ht="15.75" customHeight="1" x14ac:dyDescent="0.3"/>
    <row r="91" spans="1:4" ht="15.75" customHeight="1" x14ac:dyDescent="0.3"/>
    <row r="92" spans="1:4" ht="15.75" customHeight="1" x14ac:dyDescent="0.3"/>
    <row r="93" spans="1:4" ht="15.75" customHeight="1" x14ac:dyDescent="0.3"/>
    <row r="94" spans="1:4" ht="15.75" customHeight="1" x14ac:dyDescent="0.3"/>
    <row r="95" spans="1:4" ht="15.75" customHeight="1" x14ac:dyDescent="0.3"/>
    <row r="96" spans="1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autoFilter ref="E1:E993" xr:uid="{00000000-0001-0000-0000-000000000000}"/>
  <mergeCells count="2">
    <mergeCell ref="A81:B81"/>
    <mergeCell ref="A82:B82"/>
  </mergeCells>
  <conditionalFormatting sqref="D2:D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2" operator="lessThan">
      <formula>50</formula>
    </cfRule>
  </conditionalFormatting>
  <pageMargins left="0.70866141732283472" right="0.70866141732283472" top="0.74803149606299213" bottom="0.74803149606299213" header="0" footer="0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7628-BC9B-4064-A419-49BD1B50C538}">
  <dimension ref="A1:Q79"/>
  <sheetViews>
    <sheetView workbookViewId="0">
      <selection activeCell="Q13" sqref="Q13"/>
    </sheetView>
  </sheetViews>
  <sheetFormatPr defaultRowHeight="14.4" x14ac:dyDescent="0.3"/>
  <cols>
    <col min="1" max="1" width="12.5546875" bestFit="1" customWidth="1"/>
    <col min="2" max="2" width="29" bestFit="1" customWidth="1"/>
    <col min="5" max="5" width="8.77734375" style="14" customWidth="1"/>
    <col min="6" max="7" width="8.88671875" style="8"/>
    <col min="8" max="8" width="10.109375" customWidth="1"/>
  </cols>
  <sheetData>
    <row r="1" spans="1:17" x14ac:dyDescent="0.3">
      <c r="A1" s="12" t="s">
        <v>242</v>
      </c>
      <c r="B1" t="s">
        <v>322</v>
      </c>
      <c r="D1" t="s">
        <v>321</v>
      </c>
    </row>
    <row r="2" spans="1:17" x14ac:dyDescent="0.3">
      <c r="A2" s="7" t="s">
        <v>319</v>
      </c>
      <c r="B2">
        <v>68.73</v>
      </c>
      <c r="E2" s="14" t="str" cm="1">
        <f t="array" ref="E2:E11">A2:A11</f>
        <v>77</v>
      </c>
      <c r="F2" s="8" cm="1">
        <f t="array" ref="F2:F11">B2:B11</f>
        <v>68.73</v>
      </c>
      <c r="Q2" t="s">
        <v>323</v>
      </c>
    </row>
    <row r="3" spans="1:17" x14ac:dyDescent="0.3">
      <c r="A3" s="7" t="s">
        <v>244</v>
      </c>
      <c r="B3">
        <v>66.48</v>
      </c>
      <c r="E3" s="14" t="str">
        <v>02</v>
      </c>
      <c r="F3" s="8">
        <v>66.48</v>
      </c>
      <c r="Q3" t="str">
        <f>A68</f>
        <v>25</v>
      </c>
    </row>
    <row r="4" spans="1:17" x14ac:dyDescent="0.3">
      <c r="A4" s="7" t="s">
        <v>243</v>
      </c>
      <c r="B4">
        <v>62.6</v>
      </c>
      <c r="E4" s="14" t="str">
        <v>01</v>
      </c>
      <c r="F4" s="8">
        <v>62.6</v>
      </c>
      <c r="Q4" t="str">
        <f>A69</f>
        <v>27</v>
      </c>
    </row>
    <row r="5" spans="1:17" x14ac:dyDescent="0.3">
      <c r="A5" s="7" t="s">
        <v>283</v>
      </c>
      <c r="B5">
        <v>59.9</v>
      </c>
      <c r="E5" s="14" t="str">
        <v>41</v>
      </c>
      <c r="F5" s="8">
        <v>59.9</v>
      </c>
      <c r="Q5" t="str">
        <f>A70</f>
        <v>28</v>
      </c>
    </row>
    <row r="6" spans="1:17" x14ac:dyDescent="0.3">
      <c r="A6" s="7" t="s">
        <v>246</v>
      </c>
      <c r="B6">
        <v>55.15</v>
      </c>
      <c r="C6" t="s">
        <v>321</v>
      </c>
      <c r="E6" s="14" t="str">
        <v>04</v>
      </c>
      <c r="F6" s="8">
        <v>55.15</v>
      </c>
      <c r="Q6" t="str">
        <f>A71</f>
        <v>48</v>
      </c>
    </row>
    <row r="7" spans="1:17" x14ac:dyDescent="0.3">
      <c r="A7" s="7" t="s">
        <v>303</v>
      </c>
      <c r="B7">
        <v>50.88</v>
      </c>
      <c r="E7" s="14" t="str">
        <v>61</v>
      </c>
      <c r="F7" s="8">
        <v>50.88</v>
      </c>
      <c r="Q7" t="str">
        <f>A72</f>
        <v>38</v>
      </c>
    </row>
    <row r="8" spans="1:17" x14ac:dyDescent="0.3">
      <c r="A8" s="7" t="s">
        <v>255</v>
      </c>
      <c r="B8">
        <v>49.85</v>
      </c>
      <c r="E8" s="14" t="str">
        <v>13</v>
      </c>
      <c r="F8" s="8">
        <v>49.85</v>
      </c>
      <c r="Q8" t="str">
        <f>A73</f>
        <v>05</v>
      </c>
    </row>
    <row r="9" spans="1:17" x14ac:dyDescent="0.3">
      <c r="A9" s="7" t="s">
        <v>261</v>
      </c>
      <c r="B9">
        <v>48.01</v>
      </c>
      <c r="E9" s="14" t="str">
        <v>19</v>
      </c>
      <c r="F9" s="8">
        <v>48.01</v>
      </c>
      <c r="Q9" t="str">
        <f>A74</f>
        <v>57</v>
      </c>
    </row>
    <row r="10" spans="1:17" x14ac:dyDescent="0.3">
      <c r="A10" s="7" t="s">
        <v>308</v>
      </c>
      <c r="B10">
        <v>41.67</v>
      </c>
      <c r="E10" s="14" t="str">
        <v>66</v>
      </c>
      <c r="F10" s="8">
        <v>41.67</v>
      </c>
      <c r="Q10" t="str">
        <f>A75</f>
        <v>54</v>
      </c>
    </row>
    <row r="11" spans="1:17" x14ac:dyDescent="0.3">
      <c r="A11" s="7" t="s">
        <v>251</v>
      </c>
      <c r="B11">
        <v>38.270000000000003</v>
      </c>
      <c r="E11" s="14" t="str">
        <v>09</v>
      </c>
      <c r="F11" s="8">
        <v>38.270000000000003</v>
      </c>
      <c r="Q11" t="str">
        <f>A76</f>
        <v>42</v>
      </c>
    </row>
    <row r="12" spans="1:17" x14ac:dyDescent="0.3">
      <c r="A12" s="7" t="s">
        <v>311</v>
      </c>
      <c r="B12">
        <v>35</v>
      </c>
      <c r="Q12" t="str">
        <f>A77</f>
        <v>06</v>
      </c>
    </row>
    <row r="13" spans="1:17" x14ac:dyDescent="0.3">
      <c r="A13" s="7" t="s">
        <v>315</v>
      </c>
      <c r="B13">
        <v>34.979999999999997</v>
      </c>
      <c r="Q13" t="str">
        <f>A78</f>
        <v>43</v>
      </c>
    </row>
    <row r="14" spans="1:17" x14ac:dyDescent="0.3">
      <c r="A14" s="7" t="s">
        <v>312</v>
      </c>
      <c r="B14">
        <v>34.29</v>
      </c>
    </row>
    <row r="15" spans="1:17" x14ac:dyDescent="0.3">
      <c r="A15" s="7" t="s">
        <v>318</v>
      </c>
      <c r="B15">
        <v>33.89</v>
      </c>
    </row>
    <row r="16" spans="1:17" x14ac:dyDescent="0.3">
      <c r="A16" s="7" t="s">
        <v>307</v>
      </c>
      <c r="B16">
        <v>33.159999999999997</v>
      </c>
    </row>
    <row r="17" spans="1:11" x14ac:dyDescent="0.3">
      <c r="A17" s="7" t="s">
        <v>309</v>
      </c>
      <c r="B17">
        <v>32.380000000000003</v>
      </c>
    </row>
    <row r="18" spans="1:11" x14ac:dyDescent="0.3">
      <c r="A18" s="7" t="s">
        <v>313</v>
      </c>
      <c r="B18">
        <v>32.06</v>
      </c>
    </row>
    <row r="19" spans="1:11" x14ac:dyDescent="0.3">
      <c r="A19" s="7" t="s">
        <v>314</v>
      </c>
      <c r="B19">
        <v>29.85</v>
      </c>
      <c r="E19" s="16"/>
      <c r="F19" s="17" t="s">
        <v>324</v>
      </c>
      <c r="G19" s="17" t="s">
        <v>325</v>
      </c>
      <c r="H19" s="18" t="s">
        <v>326</v>
      </c>
      <c r="J19" s="22" t="str" cm="1">
        <f t="array" ref="J19:J21">TRANSPOSE(F19:H19)</f>
        <v>0-30</v>
      </c>
      <c r="K19" s="20" cm="1">
        <f t="array" ref="K19:K21">TRANSPOSE(F21:H21)</f>
        <v>0.77922077922077926</v>
      </c>
    </row>
    <row r="20" spans="1:11" x14ac:dyDescent="0.3">
      <c r="A20" s="7" t="s">
        <v>298</v>
      </c>
      <c r="B20">
        <v>28.52</v>
      </c>
      <c r="F20" s="8">
        <f>COUNTIF(B2:B78,"&lt;=30")</f>
        <v>60</v>
      </c>
      <c r="G20" s="8">
        <f>COUNTIFS(B2:B78, "&gt;30", B2:B78, "&lt;=60")</f>
        <v>14</v>
      </c>
      <c r="H20">
        <f>COUNTIF(B2:B78,"&gt;60")</f>
        <v>3</v>
      </c>
      <c r="J20" s="21" t="str">
        <v>31-60</v>
      </c>
      <c r="K20" s="20">
        <v>0.18181818181818182</v>
      </c>
    </row>
    <row r="21" spans="1:11" x14ac:dyDescent="0.3">
      <c r="A21" s="7" t="s">
        <v>250</v>
      </c>
      <c r="B21">
        <v>27.76</v>
      </c>
      <c r="F21" s="19">
        <f>F20/77</f>
        <v>0.77922077922077926</v>
      </c>
      <c r="G21" s="19">
        <f>G20/77</f>
        <v>0.18181818181818182</v>
      </c>
      <c r="H21" s="20">
        <f>H20/77</f>
        <v>3.896103896103896E-2</v>
      </c>
      <c r="J21" s="21" t="str">
        <v>above 60</v>
      </c>
      <c r="K21" s="20">
        <v>3.896103896103896E-2</v>
      </c>
    </row>
    <row r="22" spans="1:11" x14ac:dyDescent="0.3">
      <c r="A22" s="7" t="s">
        <v>257</v>
      </c>
      <c r="B22">
        <v>27.45</v>
      </c>
    </row>
    <row r="23" spans="1:11" x14ac:dyDescent="0.3">
      <c r="A23" s="7" t="s">
        <v>252</v>
      </c>
      <c r="B23">
        <v>26.43</v>
      </c>
    </row>
    <row r="24" spans="1:11" x14ac:dyDescent="0.3">
      <c r="A24" s="7" t="s">
        <v>288</v>
      </c>
      <c r="B24">
        <v>25.71</v>
      </c>
    </row>
    <row r="25" spans="1:11" x14ac:dyDescent="0.3">
      <c r="A25" s="7" t="s">
        <v>275</v>
      </c>
      <c r="B25">
        <v>25.1</v>
      </c>
    </row>
    <row r="26" spans="1:11" x14ac:dyDescent="0.3">
      <c r="A26" s="7" t="s">
        <v>306</v>
      </c>
      <c r="B26">
        <v>23.45</v>
      </c>
    </row>
    <row r="27" spans="1:11" x14ac:dyDescent="0.3">
      <c r="A27" s="7" t="s">
        <v>274</v>
      </c>
      <c r="B27">
        <v>22.93</v>
      </c>
    </row>
    <row r="28" spans="1:11" x14ac:dyDescent="0.3">
      <c r="A28" s="7" t="s">
        <v>279</v>
      </c>
      <c r="B28">
        <v>22.76</v>
      </c>
    </row>
    <row r="29" spans="1:11" x14ac:dyDescent="0.3">
      <c r="A29" s="7" t="s">
        <v>253</v>
      </c>
      <c r="B29">
        <v>21.89</v>
      </c>
      <c r="F29" s="8">
        <f>COUNTIF(B:B,"0")</f>
        <v>11</v>
      </c>
    </row>
    <row r="30" spans="1:11" x14ac:dyDescent="0.3">
      <c r="A30" s="7" t="s">
        <v>305</v>
      </c>
      <c r="B30">
        <v>21.02</v>
      </c>
    </row>
    <row r="31" spans="1:11" x14ac:dyDescent="0.3">
      <c r="A31" s="7" t="s">
        <v>263</v>
      </c>
      <c r="B31">
        <v>20.37</v>
      </c>
    </row>
    <row r="32" spans="1:11" x14ac:dyDescent="0.3">
      <c r="A32" s="7" t="s">
        <v>310</v>
      </c>
      <c r="B32">
        <v>20.14</v>
      </c>
    </row>
    <row r="33" spans="1:2" x14ac:dyDescent="0.3">
      <c r="A33" s="7" t="s">
        <v>266</v>
      </c>
      <c r="B33">
        <v>20.12</v>
      </c>
    </row>
    <row r="34" spans="1:2" x14ac:dyDescent="0.3">
      <c r="A34" s="7" t="s">
        <v>295</v>
      </c>
      <c r="B34">
        <v>20</v>
      </c>
    </row>
    <row r="35" spans="1:2" x14ac:dyDescent="0.3">
      <c r="A35" s="7" t="s">
        <v>271</v>
      </c>
      <c r="B35">
        <v>18.760000000000002</v>
      </c>
    </row>
    <row r="36" spans="1:2" x14ac:dyDescent="0.3">
      <c r="A36" s="7" t="s">
        <v>278</v>
      </c>
      <c r="B36">
        <v>18.71</v>
      </c>
    </row>
    <row r="37" spans="1:2" x14ac:dyDescent="0.3">
      <c r="A37" s="7" t="s">
        <v>260</v>
      </c>
      <c r="B37">
        <v>15.66</v>
      </c>
    </row>
    <row r="38" spans="1:2" x14ac:dyDescent="0.3">
      <c r="A38" s="7" t="s">
        <v>245</v>
      </c>
      <c r="B38">
        <v>15.46</v>
      </c>
    </row>
    <row r="39" spans="1:2" x14ac:dyDescent="0.3">
      <c r="A39" s="7" t="s">
        <v>304</v>
      </c>
      <c r="B39">
        <v>14.29</v>
      </c>
    </row>
    <row r="40" spans="1:2" x14ac:dyDescent="0.3">
      <c r="A40" s="7" t="s">
        <v>317</v>
      </c>
      <c r="B40">
        <v>13.16</v>
      </c>
    </row>
    <row r="41" spans="1:2" x14ac:dyDescent="0.3">
      <c r="A41" s="7" t="s">
        <v>249</v>
      </c>
      <c r="B41">
        <v>13.11</v>
      </c>
    </row>
    <row r="42" spans="1:2" x14ac:dyDescent="0.3">
      <c r="A42" s="7" t="s">
        <v>281</v>
      </c>
      <c r="B42">
        <v>12.33</v>
      </c>
    </row>
    <row r="43" spans="1:2" x14ac:dyDescent="0.3">
      <c r="A43" s="7" t="s">
        <v>291</v>
      </c>
      <c r="B43">
        <v>10.97</v>
      </c>
    </row>
    <row r="44" spans="1:2" x14ac:dyDescent="0.3">
      <c r="A44" s="7" t="s">
        <v>262</v>
      </c>
      <c r="B44">
        <v>10.71</v>
      </c>
    </row>
    <row r="45" spans="1:2" x14ac:dyDescent="0.3">
      <c r="A45" s="7" t="s">
        <v>316</v>
      </c>
      <c r="B45">
        <v>9.52</v>
      </c>
    </row>
    <row r="46" spans="1:2" x14ac:dyDescent="0.3">
      <c r="A46" s="7" t="s">
        <v>286</v>
      </c>
      <c r="B46">
        <v>7.76</v>
      </c>
    </row>
    <row r="47" spans="1:2" x14ac:dyDescent="0.3">
      <c r="A47" s="7" t="s">
        <v>256</v>
      </c>
      <c r="B47">
        <v>7.14</v>
      </c>
    </row>
    <row r="48" spans="1:2" x14ac:dyDescent="0.3">
      <c r="A48" s="7" t="s">
        <v>259</v>
      </c>
      <c r="B48">
        <v>7.14</v>
      </c>
    </row>
    <row r="49" spans="1:2" x14ac:dyDescent="0.3">
      <c r="A49" s="7" t="s">
        <v>294</v>
      </c>
      <c r="B49">
        <v>5.92</v>
      </c>
    </row>
    <row r="50" spans="1:2" x14ac:dyDescent="0.3">
      <c r="A50" s="7" t="s">
        <v>265</v>
      </c>
      <c r="B50">
        <v>5.78</v>
      </c>
    </row>
    <row r="51" spans="1:2" x14ac:dyDescent="0.3">
      <c r="A51" s="7" t="s">
        <v>276</v>
      </c>
      <c r="B51">
        <v>4.76</v>
      </c>
    </row>
    <row r="52" spans="1:2" x14ac:dyDescent="0.3">
      <c r="A52" s="7" t="s">
        <v>282</v>
      </c>
      <c r="B52">
        <v>4.76</v>
      </c>
    </row>
    <row r="53" spans="1:2" x14ac:dyDescent="0.3">
      <c r="A53" s="7" t="s">
        <v>277</v>
      </c>
      <c r="B53">
        <v>4.76</v>
      </c>
    </row>
    <row r="54" spans="1:2" x14ac:dyDescent="0.3">
      <c r="A54" s="7" t="s">
        <v>273</v>
      </c>
      <c r="B54">
        <v>4.76</v>
      </c>
    </row>
    <row r="55" spans="1:2" x14ac:dyDescent="0.3">
      <c r="A55" s="7" t="s">
        <v>272</v>
      </c>
      <c r="B55">
        <v>3.57</v>
      </c>
    </row>
    <row r="56" spans="1:2" x14ac:dyDescent="0.3">
      <c r="A56" s="7" t="s">
        <v>264</v>
      </c>
      <c r="B56">
        <v>3.57</v>
      </c>
    </row>
    <row r="57" spans="1:2" x14ac:dyDescent="0.3">
      <c r="A57" s="7" t="s">
        <v>254</v>
      </c>
      <c r="B57">
        <v>2.86</v>
      </c>
    </row>
    <row r="58" spans="1:2" x14ac:dyDescent="0.3">
      <c r="A58" s="7" t="s">
        <v>302</v>
      </c>
      <c r="B58">
        <v>2.86</v>
      </c>
    </row>
    <row r="59" spans="1:2" x14ac:dyDescent="0.3">
      <c r="A59" s="7" t="s">
        <v>287</v>
      </c>
      <c r="B59">
        <v>2.86</v>
      </c>
    </row>
    <row r="60" spans="1:2" x14ac:dyDescent="0.3">
      <c r="A60" s="7" t="s">
        <v>301</v>
      </c>
      <c r="B60">
        <v>2.86</v>
      </c>
    </row>
    <row r="61" spans="1:2" x14ac:dyDescent="0.3">
      <c r="A61" s="7" t="s">
        <v>293</v>
      </c>
      <c r="B61">
        <v>2.81</v>
      </c>
    </row>
    <row r="62" spans="1:2" x14ac:dyDescent="0.3">
      <c r="A62" s="7" t="s">
        <v>268</v>
      </c>
      <c r="B62">
        <v>2.04</v>
      </c>
    </row>
    <row r="63" spans="1:2" x14ac:dyDescent="0.3">
      <c r="A63" s="7" t="s">
        <v>292</v>
      </c>
      <c r="B63">
        <v>1.79</v>
      </c>
    </row>
    <row r="64" spans="1:2" x14ac:dyDescent="0.3">
      <c r="A64" s="7" t="s">
        <v>297</v>
      </c>
      <c r="B64">
        <v>1.79</v>
      </c>
    </row>
    <row r="65" spans="1:3" x14ac:dyDescent="0.3">
      <c r="A65" s="7" t="s">
        <v>300</v>
      </c>
      <c r="B65">
        <v>1.02</v>
      </c>
    </row>
    <row r="66" spans="1:3" x14ac:dyDescent="0.3">
      <c r="A66" s="7" t="s">
        <v>258</v>
      </c>
      <c r="B66">
        <v>1.02</v>
      </c>
    </row>
    <row r="67" spans="1:3" x14ac:dyDescent="0.3">
      <c r="A67" s="7" t="s">
        <v>289</v>
      </c>
      <c r="B67">
        <v>1.02</v>
      </c>
    </row>
    <row r="68" spans="1:3" x14ac:dyDescent="0.3">
      <c r="A68" s="7" t="s">
        <v>267</v>
      </c>
      <c r="B68">
        <v>0</v>
      </c>
    </row>
    <row r="69" spans="1:3" x14ac:dyDescent="0.3">
      <c r="A69" s="7" t="s">
        <v>269</v>
      </c>
      <c r="B69">
        <v>0</v>
      </c>
    </row>
    <row r="70" spans="1:3" x14ac:dyDescent="0.3">
      <c r="A70" s="7" t="s">
        <v>270</v>
      </c>
      <c r="B70">
        <v>0</v>
      </c>
    </row>
    <row r="71" spans="1:3" x14ac:dyDescent="0.3">
      <c r="A71" s="7" t="s">
        <v>290</v>
      </c>
      <c r="B71">
        <v>0</v>
      </c>
    </row>
    <row r="72" spans="1:3" x14ac:dyDescent="0.3">
      <c r="A72" s="7" t="s">
        <v>280</v>
      </c>
      <c r="B72">
        <v>0</v>
      </c>
    </row>
    <row r="73" spans="1:3" x14ac:dyDescent="0.3">
      <c r="A73" s="7" t="s">
        <v>247</v>
      </c>
      <c r="B73">
        <v>0</v>
      </c>
    </row>
    <row r="74" spans="1:3" x14ac:dyDescent="0.3">
      <c r="A74" s="7" t="s">
        <v>299</v>
      </c>
      <c r="B74">
        <v>0</v>
      </c>
    </row>
    <row r="75" spans="1:3" x14ac:dyDescent="0.3">
      <c r="A75" s="7" t="s">
        <v>296</v>
      </c>
      <c r="B75">
        <v>0</v>
      </c>
    </row>
    <row r="76" spans="1:3" x14ac:dyDescent="0.3">
      <c r="A76" s="7" t="s">
        <v>284</v>
      </c>
      <c r="B76">
        <v>0</v>
      </c>
    </row>
    <row r="77" spans="1:3" x14ac:dyDescent="0.3">
      <c r="A77" s="7" t="s">
        <v>248</v>
      </c>
      <c r="B77">
        <v>0</v>
      </c>
    </row>
    <row r="78" spans="1:3" x14ac:dyDescent="0.3">
      <c r="A78" s="7" t="s">
        <v>285</v>
      </c>
      <c r="B78">
        <v>0</v>
      </c>
    </row>
    <row r="79" spans="1:3" x14ac:dyDescent="0.3">
      <c r="A79" s="7" t="s">
        <v>320</v>
      </c>
      <c r="B79" s="13">
        <v>18.134155844155842</v>
      </c>
      <c r="C79" s="13">
        <f>GETPIVOTDATA("Final Attendnace in %",$A$1)</f>
        <v>18.134155844155842</v>
      </c>
    </row>
  </sheetData>
  <sortState xmlns:xlrd2="http://schemas.microsoft.com/office/spreadsheetml/2017/richdata2" ref="Q3:Q13">
    <sortCondition ref="Q3:Q13"/>
  </sortState>
  <conditionalFormatting sqref="F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096D-D912-4877-A3B4-FEBBE3D47D96}">
  <dimension ref="K6:V28"/>
  <sheetViews>
    <sheetView tabSelected="1" zoomScale="96" zoomScaleNormal="96" workbookViewId="0">
      <selection activeCell="S2" sqref="S2"/>
    </sheetView>
  </sheetViews>
  <sheetFormatPr defaultRowHeight="23.4" x14ac:dyDescent="0.45"/>
  <cols>
    <col min="1" max="10" width="8.88671875" style="15"/>
    <col min="11" max="11" width="8.88671875" style="29"/>
    <col min="12" max="12" width="33.33203125" style="30" customWidth="1"/>
    <col min="13" max="13" width="8.88671875" style="31" customWidth="1"/>
    <col min="14" max="14" width="27.33203125" style="24" customWidth="1"/>
    <col min="15" max="15" width="8.88671875" style="23"/>
    <col min="16" max="16384" width="8.88671875" style="15"/>
  </cols>
  <sheetData>
    <row r="6" spans="11:13" ht="22.2" x14ac:dyDescent="0.35">
      <c r="K6" s="32" t="s">
        <v>240</v>
      </c>
      <c r="L6" s="33" t="s">
        <v>241</v>
      </c>
      <c r="M6" s="34" t="s">
        <v>329</v>
      </c>
    </row>
    <row r="7" spans="11:13" x14ac:dyDescent="0.4">
      <c r="K7" s="26" t="str">
        <f>KPI!Q8</f>
        <v>05</v>
      </c>
      <c r="L7" s="27" t="str">
        <f>INDEX(Data!C:C, MATCH(K7, Data!E:E, 0))</f>
        <v>Vardhaman Hiteshkumar Begani</v>
      </c>
      <c r="M7" s="28">
        <f>INDEX(Data!D:D, MATCH(L7, Data!C:C, 0))</f>
        <v>0</v>
      </c>
    </row>
    <row r="8" spans="11:13" x14ac:dyDescent="0.4">
      <c r="K8" s="26" t="str">
        <f>KPI!Q12</f>
        <v>06</v>
      </c>
      <c r="L8" s="27" t="str">
        <f>INDEX(Data!C:C, MATCH(K8, Data!E:E, 0))</f>
        <v>Yogesh Ganesh Maske</v>
      </c>
      <c r="M8" s="28">
        <f>INDEX(Data!D:D, MATCH(L8, Data!C:C, 0))</f>
        <v>0</v>
      </c>
    </row>
    <row r="9" spans="11:13" x14ac:dyDescent="0.4">
      <c r="K9" s="26" t="str">
        <f>KPI!Q3</f>
        <v>25</v>
      </c>
      <c r="L9" s="27" t="str">
        <f>INDEX(Data!C:C, MATCH(K9, Data!E:E, 0))</f>
        <v>Yash Sandip Mogal</v>
      </c>
      <c r="M9" s="28">
        <f>INDEX(Data!D:D, MATCH(L9, Data!C:C, 0))</f>
        <v>0</v>
      </c>
    </row>
    <row r="10" spans="11:13" x14ac:dyDescent="0.4">
      <c r="K10" s="26" t="str">
        <f>KPI!Q4</f>
        <v>27</v>
      </c>
      <c r="L10" s="27" t="str">
        <f>INDEX(Data!C:C, MATCH(K10, Data!E:E, 0))</f>
        <v>Sahyadri Tatyasaheb Ghadage</v>
      </c>
      <c r="M10" s="28">
        <f>INDEX(Data!D:D, MATCH(L10, Data!C:C, 0))</f>
        <v>0</v>
      </c>
    </row>
    <row r="11" spans="11:13" x14ac:dyDescent="0.4">
      <c r="K11" s="26" t="str">
        <f>KPI!Q5</f>
        <v>28</v>
      </c>
      <c r="L11" s="27" t="str">
        <f>INDEX(Data!C:C, MATCH(K11, Data!E:E, 0))</f>
        <v>Riyal Mukesh Jain</v>
      </c>
      <c r="M11" s="28">
        <f>INDEX(Data!D:D, MATCH(L11, Data!C:C, 0))</f>
        <v>0</v>
      </c>
    </row>
    <row r="12" spans="11:13" x14ac:dyDescent="0.4">
      <c r="K12" s="26" t="str">
        <f>KPI!Q7</f>
        <v>38</v>
      </c>
      <c r="L12" s="27" t="str">
        <f>INDEX(Data!C:C, MATCH(K12, Data!E:E, 0))</f>
        <v>Nilam Suresh Mahandule</v>
      </c>
      <c r="M12" s="28">
        <f>INDEX(Data!D:D, MATCH(L12, Data!C:C, 0))</f>
        <v>0</v>
      </c>
    </row>
    <row r="13" spans="11:13" x14ac:dyDescent="0.4">
      <c r="K13" s="26" t="str">
        <f>KPI!Q11</f>
        <v>42</v>
      </c>
      <c r="L13" s="27" t="str">
        <f>INDEX(Data!C:C, MATCH(K13, Data!E:E, 0))</f>
        <v>Apurva Devidas Pawar</v>
      </c>
      <c r="M13" s="28">
        <f>INDEX(Data!D:D, MATCH(L13, Data!C:C, 0))</f>
        <v>0</v>
      </c>
    </row>
    <row r="14" spans="11:13" x14ac:dyDescent="0.4">
      <c r="K14" s="26" t="str">
        <f>KPI!Q13</f>
        <v>43</v>
      </c>
      <c r="L14" s="27" t="str">
        <f>INDEX(Data!C:C, MATCH(K14, Data!E:E, 0))</f>
        <v>Sakshi Santosh Nimbalkar</v>
      </c>
      <c r="M14" s="28">
        <f>INDEX(Data!D:D, MATCH(L14, Data!C:C, 0))</f>
        <v>0</v>
      </c>
    </row>
    <row r="15" spans="11:13" x14ac:dyDescent="0.4">
      <c r="K15" s="26" t="str">
        <f>KPI!Q6</f>
        <v>48</v>
      </c>
      <c r="L15" s="27" t="str">
        <f>INDEX(Data!C:C, MATCH(K15, Data!E:E, 0))</f>
        <v>Harshad Sunil Madhbhave</v>
      </c>
      <c r="M15" s="28">
        <f>INDEX(Data!D:D, MATCH(L15, Data!C:C, 0))</f>
        <v>0</v>
      </c>
    </row>
    <row r="16" spans="11:13" x14ac:dyDescent="0.4">
      <c r="K16" s="26" t="str">
        <f>KPI!Q10</f>
        <v>54</v>
      </c>
      <c r="L16" s="27" t="str">
        <f>INDEX(Data!C:C, MATCH(K16, Data!E:E, 0))</f>
        <v>Nilanjan Shankar Paul</v>
      </c>
      <c r="M16" s="28">
        <f>M17</f>
        <v>0</v>
      </c>
    </row>
    <row r="17" spans="11:22" x14ac:dyDescent="0.4">
      <c r="K17" s="26" t="str">
        <f>KPI!Q9</f>
        <v>57</v>
      </c>
      <c r="L17" s="27" t="str">
        <f>INDEX(Data!C:C, MATCH(K17, Data!E:E, 0))</f>
        <v>Sahil Atin Patil</v>
      </c>
      <c r="M17" s="28">
        <f>INDEX(Data!D:D, MATCH(L16, Data!C:C, 0))</f>
        <v>0</v>
      </c>
      <c r="V17" s="25" t="s">
        <v>321</v>
      </c>
    </row>
    <row r="18" spans="11:22" x14ac:dyDescent="0.45">
      <c r="K18" s="29" t="s">
        <v>321</v>
      </c>
    </row>
    <row r="28" spans="11:22" x14ac:dyDescent="0.45">
      <c r="L28" s="30" t="s">
        <v>321</v>
      </c>
    </row>
  </sheetData>
  <sortState xmlns:xlrd2="http://schemas.microsoft.com/office/spreadsheetml/2017/richdata2" ref="K7:K17">
    <sortCondition ref="K7:K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Data</vt:lpstr>
      <vt:lpstr>KPI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Aryan Dhone</cp:lastModifiedBy>
  <cp:lastPrinted>2024-01-30T09:55:45Z</cp:lastPrinted>
  <dcterms:created xsi:type="dcterms:W3CDTF">2023-10-04T06:01:14Z</dcterms:created>
  <dcterms:modified xsi:type="dcterms:W3CDTF">2024-01-31T04:13:32Z</dcterms:modified>
</cp:coreProperties>
</file>