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yan\Desktop\Accounts\"/>
    </mc:Choice>
  </mc:AlternateContent>
  <xr:revisionPtr revIDLastSave="0" documentId="13_ncr:1_{B6EED5E7-999E-4A98-B0C9-415EA56BBFD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Balance Sheet - Vedanta" sheetId="4" r:id="rId1"/>
    <sheet name="Income - Vedanta" sheetId="3" r:id="rId2"/>
    <sheet name="Cash Flow - Vedanta" sheetId="5" r:id="rId3"/>
    <sheet name="Balance Sheet - Marico" sheetId="6" r:id="rId4"/>
    <sheet name="Income - Marico" sheetId="2" r:id="rId5"/>
    <sheet name="Cash flow - Marico" sheetId="7" r:id="rId6"/>
    <sheet name="Marico Analysis" sheetId="10" r:id="rId7"/>
    <sheet name="Vedanta Analysis" sheetId="1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1" l="1"/>
  <c r="E21" i="11"/>
  <c r="F21" i="11"/>
  <c r="G21" i="11"/>
  <c r="H21" i="11"/>
  <c r="C21" i="11"/>
  <c r="D40" i="11"/>
  <c r="E40" i="11"/>
  <c r="F40" i="11"/>
  <c r="G40" i="11"/>
  <c r="H40" i="11"/>
  <c r="C40" i="11"/>
  <c r="F9" i="11"/>
  <c r="D46" i="11"/>
  <c r="D5" i="11" s="1"/>
  <c r="E46" i="11"/>
  <c r="E5" i="11" s="1"/>
  <c r="F46" i="11"/>
  <c r="F5" i="11" s="1"/>
  <c r="G46" i="11"/>
  <c r="G5" i="11" s="1"/>
  <c r="H46" i="11"/>
  <c r="H9" i="11" s="1"/>
  <c r="C46" i="11"/>
  <c r="C5" i="11" s="1"/>
  <c r="E9" i="10"/>
  <c r="F9" i="10"/>
  <c r="G9" i="10"/>
  <c r="H9" i="10"/>
  <c r="C9" i="10"/>
  <c r="H5" i="10"/>
  <c r="D45" i="10"/>
  <c r="D41" i="10" s="1"/>
  <c r="E45" i="10"/>
  <c r="E41" i="10" s="1"/>
  <c r="F45" i="10"/>
  <c r="F41" i="10" s="1"/>
  <c r="G45" i="10"/>
  <c r="G41" i="10" s="1"/>
  <c r="H45" i="10"/>
  <c r="H41" i="10" s="1"/>
  <c r="D44" i="10"/>
  <c r="D5" i="10" s="1"/>
  <c r="E44" i="10"/>
  <c r="E5" i="10" s="1"/>
  <c r="F44" i="10"/>
  <c r="F5" i="10" s="1"/>
  <c r="G44" i="10"/>
  <c r="G5" i="10" s="1"/>
  <c r="H44" i="10"/>
  <c r="C45" i="10"/>
  <c r="C41" i="10" s="1"/>
  <c r="C44" i="10"/>
  <c r="C5" i="10" s="1"/>
  <c r="D36" i="11"/>
  <c r="E36" i="11"/>
  <c r="F36" i="11"/>
  <c r="G36" i="11"/>
  <c r="H36" i="11"/>
  <c r="C36" i="11"/>
  <c r="D44" i="11"/>
  <c r="D37" i="11" s="1"/>
  <c r="E44" i="11"/>
  <c r="E37" i="11" s="1"/>
  <c r="F44" i="11"/>
  <c r="F37" i="11" s="1"/>
  <c r="G44" i="11"/>
  <c r="G37" i="11" s="1"/>
  <c r="H44" i="11"/>
  <c r="H37" i="11" s="1"/>
  <c r="C44" i="11"/>
  <c r="C37" i="11" s="1"/>
  <c r="D43" i="11"/>
  <c r="E43" i="11"/>
  <c r="F43" i="11"/>
  <c r="G43" i="11"/>
  <c r="H43" i="11"/>
  <c r="C43" i="11"/>
  <c r="D29" i="11"/>
  <c r="D20" i="11" s="1"/>
  <c r="D26" i="11" s="1"/>
  <c r="E29" i="11"/>
  <c r="E20" i="11" s="1"/>
  <c r="E26" i="11" s="1"/>
  <c r="F29" i="11"/>
  <c r="F20" i="11" s="1"/>
  <c r="F26" i="11" s="1"/>
  <c r="G29" i="11"/>
  <c r="G20" i="11" s="1"/>
  <c r="G26" i="11" s="1"/>
  <c r="H29" i="11"/>
  <c r="H20" i="11" s="1"/>
  <c r="H26" i="11" s="1"/>
  <c r="C29" i="11"/>
  <c r="C20" i="11" s="1"/>
  <c r="C26" i="11" s="1"/>
  <c r="D19" i="11"/>
  <c r="D25" i="11" s="1"/>
  <c r="E19" i="11"/>
  <c r="E25" i="11" s="1"/>
  <c r="F19" i="11"/>
  <c r="F25" i="11" s="1"/>
  <c r="G19" i="11"/>
  <c r="G25" i="11" s="1"/>
  <c r="H19" i="11"/>
  <c r="H25" i="11" s="1"/>
  <c r="C19" i="11"/>
  <c r="C25" i="11" s="1"/>
  <c r="D18" i="11"/>
  <c r="D24" i="11" s="1"/>
  <c r="E18" i="11"/>
  <c r="E24" i="11" s="1"/>
  <c r="F18" i="11"/>
  <c r="F24" i="11" s="1"/>
  <c r="G18" i="11"/>
  <c r="G24" i="11" s="1"/>
  <c r="H18" i="11"/>
  <c r="H24" i="11" s="1"/>
  <c r="C18" i="11"/>
  <c r="C24" i="11" s="1"/>
  <c r="D34" i="11"/>
  <c r="E34" i="11"/>
  <c r="F34" i="11"/>
  <c r="G34" i="11"/>
  <c r="H34" i="11"/>
  <c r="C34" i="11"/>
  <c r="D33" i="11"/>
  <c r="E33" i="11"/>
  <c r="F33" i="11"/>
  <c r="G33" i="11"/>
  <c r="H33" i="11"/>
  <c r="C33" i="11"/>
  <c r="D32" i="11"/>
  <c r="E32" i="11"/>
  <c r="F32" i="11"/>
  <c r="G32" i="11"/>
  <c r="H32" i="11"/>
  <c r="C32" i="11"/>
  <c r="D13" i="11"/>
  <c r="E13" i="11"/>
  <c r="F13" i="11"/>
  <c r="G13" i="11"/>
  <c r="H13" i="11"/>
  <c r="C13" i="11"/>
  <c r="D15" i="11"/>
  <c r="E15" i="11"/>
  <c r="F15" i="11"/>
  <c r="G15" i="11"/>
  <c r="H15" i="11"/>
  <c r="C15" i="11"/>
  <c r="E21" i="10"/>
  <c r="E27" i="10" s="1"/>
  <c r="F21" i="10"/>
  <c r="F27" i="10" s="1"/>
  <c r="G21" i="10"/>
  <c r="G27" i="10" s="1"/>
  <c r="H21" i="10"/>
  <c r="H27" i="10" s="1"/>
  <c r="C21" i="10"/>
  <c r="C27" i="10" s="1"/>
  <c r="D30" i="10"/>
  <c r="D21" i="10" s="1"/>
  <c r="D27" i="10" s="1"/>
  <c r="E30" i="10"/>
  <c r="F30" i="10"/>
  <c r="G30" i="10"/>
  <c r="H30" i="10"/>
  <c r="C30" i="10"/>
  <c r="E26" i="10"/>
  <c r="F26" i="10"/>
  <c r="G26" i="10"/>
  <c r="H26" i="10"/>
  <c r="C26" i="10"/>
  <c r="D20" i="10"/>
  <c r="D26" i="10" s="1"/>
  <c r="E20" i="10"/>
  <c r="F20" i="10"/>
  <c r="G20" i="10"/>
  <c r="H20" i="10"/>
  <c r="C20" i="10"/>
  <c r="D14" i="10"/>
  <c r="E14" i="10"/>
  <c r="F14" i="10"/>
  <c r="G14" i="10"/>
  <c r="H14" i="10"/>
  <c r="C14" i="10"/>
  <c r="D13" i="10"/>
  <c r="E13" i="10"/>
  <c r="F13" i="10"/>
  <c r="G13" i="10"/>
  <c r="H13" i="10"/>
  <c r="C13" i="10"/>
  <c r="E14" i="11"/>
  <c r="F14" i="11"/>
  <c r="G14" i="11"/>
  <c r="H14" i="11"/>
  <c r="E10" i="11"/>
  <c r="F10" i="11"/>
  <c r="G10" i="11"/>
  <c r="H10" i="11"/>
  <c r="C10" i="11"/>
  <c r="D12" i="3"/>
  <c r="C14" i="11" s="1"/>
  <c r="E12" i="3"/>
  <c r="D14" i="11" s="1"/>
  <c r="C12" i="3"/>
  <c r="D6" i="11"/>
  <c r="E6" i="11"/>
  <c r="F6" i="11"/>
  <c r="G6" i="11"/>
  <c r="H6" i="11"/>
  <c r="C6" i="11"/>
  <c r="C2" i="11"/>
  <c r="D2" i="11"/>
  <c r="E2" i="11"/>
  <c r="F2" i="11"/>
  <c r="G2" i="11"/>
  <c r="H2" i="11"/>
  <c r="D22" i="10"/>
  <c r="E22" i="10"/>
  <c r="F22" i="10"/>
  <c r="G22" i="10"/>
  <c r="H22" i="10"/>
  <c r="C22" i="10"/>
  <c r="D37" i="10"/>
  <c r="E37" i="10"/>
  <c r="F37" i="10"/>
  <c r="G37" i="10"/>
  <c r="H37" i="10"/>
  <c r="C37" i="10"/>
  <c r="D38" i="10"/>
  <c r="E38" i="10"/>
  <c r="F38" i="10"/>
  <c r="G38" i="10"/>
  <c r="H38" i="10"/>
  <c r="C38" i="10"/>
  <c r="D35" i="10"/>
  <c r="E35" i="10"/>
  <c r="F35" i="10"/>
  <c r="G35" i="10"/>
  <c r="H35" i="10"/>
  <c r="C35" i="10"/>
  <c r="D33" i="10"/>
  <c r="E33" i="10"/>
  <c r="F33" i="10"/>
  <c r="G33" i="10"/>
  <c r="H33" i="10"/>
  <c r="C33" i="10"/>
  <c r="D34" i="10"/>
  <c r="E34" i="10"/>
  <c r="F34" i="10"/>
  <c r="G34" i="10"/>
  <c r="H34" i="10"/>
  <c r="C34" i="10"/>
  <c r="D19" i="10"/>
  <c r="D25" i="10" s="1"/>
  <c r="E19" i="10"/>
  <c r="E25" i="10" s="1"/>
  <c r="F19" i="10"/>
  <c r="F25" i="10" s="1"/>
  <c r="G19" i="10"/>
  <c r="G25" i="10" s="1"/>
  <c r="H19" i="10"/>
  <c r="H25" i="10" s="1"/>
  <c r="C19" i="10"/>
  <c r="C25" i="10" s="1"/>
  <c r="D15" i="10"/>
  <c r="E15" i="10"/>
  <c r="F15" i="10"/>
  <c r="G15" i="10"/>
  <c r="H15" i="10"/>
  <c r="C15" i="10"/>
  <c r="D16" i="10"/>
  <c r="E16" i="10"/>
  <c r="F16" i="10"/>
  <c r="G16" i="10"/>
  <c r="H16" i="10"/>
  <c r="C16" i="10"/>
  <c r="D10" i="10"/>
  <c r="E10" i="10"/>
  <c r="F10" i="10"/>
  <c r="G10" i="10"/>
  <c r="H10" i="10"/>
  <c r="C10" i="10"/>
  <c r="D15" i="2"/>
  <c r="E15" i="2"/>
  <c r="F15" i="2"/>
  <c r="C15" i="2"/>
  <c r="D6" i="10"/>
  <c r="E6" i="10"/>
  <c r="F6" i="10"/>
  <c r="G6" i="10"/>
  <c r="H6" i="10"/>
  <c r="C6" i="10"/>
  <c r="D2" i="10"/>
  <c r="E2" i="10"/>
  <c r="F2" i="10"/>
  <c r="G2" i="10"/>
  <c r="H2" i="10"/>
  <c r="C2" i="10"/>
  <c r="H27" i="11" l="1"/>
  <c r="F27" i="11"/>
  <c r="C27" i="11"/>
  <c r="D27" i="11"/>
  <c r="G27" i="11"/>
  <c r="E27" i="11"/>
  <c r="C9" i="11"/>
  <c r="E9" i="11"/>
  <c r="D9" i="11"/>
  <c r="G9" i="11"/>
  <c r="H5" i="11"/>
  <c r="H28" i="10"/>
  <c r="E28" i="10"/>
  <c r="D9" i="10"/>
  <c r="D28" i="10"/>
  <c r="F28" i="10"/>
  <c r="G28" i="10"/>
  <c r="C28" i="10"/>
  <c r="D10" i="11"/>
</calcChain>
</file>

<file path=xl/sharedStrings.xml><?xml version="1.0" encoding="utf-8"?>
<sst xmlns="http://schemas.openxmlformats.org/spreadsheetml/2006/main" count="4514" uniqueCount="1385">
  <si>
    <t>Total Revenue</t>
  </si>
  <si>
    <t>Reference Items</t>
  </si>
  <si>
    <t>Right click to show data transparency (not supported for all values)</t>
  </si>
  <si>
    <t>Marico Ltd (MRCO IN) - As Reported</t>
  </si>
  <si>
    <t>In Millions of INR except Per Share</t>
  </si>
  <si>
    <t>FY 2017</t>
  </si>
  <si>
    <t>FY 2018</t>
  </si>
  <si>
    <t>FY 2019</t>
  </si>
  <si>
    <t>FY 2020</t>
  </si>
  <si>
    <t>FY 2021</t>
  </si>
  <si>
    <t>FY 2022</t>
  </si>
  <si>
    <t>FY 2023</t>
  </si>
  <si>
    <t>12 Months Ending</t>
  </si>
  <si>
    <t>03/31/2017</t>
  </si>
  <si>
    <t>03/31/2018</t>
  </si>
  <si>
    <t>03/31/2019</t>
  </si>
  <si>
    <t>03/31/2020</t>
  </si>
  <si>
    <t>03/31/2021</t>
  </si>
  <si>
    <t>03/31/2022</t>
  </si>
  <si>
    <t>03/31/2023</t>
  </si>
  <si>
    <t>Income Statement</t>
  </si>
  <si>
    <t xml:space="preserve">  Revenues</t>
  </si>
  <si>
    <t>Revenues</t>
  </si>
  <si>
    <t>ARD_REVENUES</t>
  </si>
  <si>
    <t>Excise Taxes</t>
  </si>
  <si>
    <t>ARD_EXCISE_TAXES</t>
  </si>
  <si>
    <t>Product Revenue</t>
  </si>
  <si>
    <t>ARD_PRODUCT_REVENUE</t>
  </si>
  <si>
    <t>Service Revenue</t>
  </si>
  <si>
    <t>ARD_SERVICE_REVENUE</t>
  </si>
  <si>
    <t>Revenues From Ordinary Activities</t>
  </si>
  <si>
    <t>ARD_REV_FROM_ORDINARY_ACTIVITIES</t>
  </si>
  <si>
    <t>Gross Sales</t>
  </si>
  <si>
    <t>ARD_GROSS_SALES</t>
  </si>
  <si>
    <t>Sundry/Other Operating Income</t>
  </si>
  <si>
    <t>ARD_SUNDRY_OTHER_OPERATING_INC</t>
  </si>
  <si>
    <t>ARD_TOTAL_REVENUES</t>
  </si>
  <si>
    <t xml:space="preserve">  Operating Expenses</t>
  </si>
  <si>
    <t>Total Operating Expenses</t>
  </si>
  <si>
    <t>ARD_TOTAL_OPERATING_EXPENSES</t>
  </si>
  <si>
    <t>Salaries Wages and Employee Benefits</t>
  </si>
  <si>
    <t>ARD_SALARIES_WAGE_EMPLOYEE_BEN</t>
  </si>
  <si>
    <t>Depreciation and Amortization</t>
  </si>
  <si>
    <t>ARD_DEPRECIATION_AMORTIZATION</t>
  </si>
  <si>
    <t>Other Operating Expenses</t>
  </si>
  <si>
    <t>ARD_OTHER_OPERATING_EXPENSES</t>
  </si>
  <si>
    <t>Other Operating Income</t>
  </si>
  <si>
    <t>ARD_OTHER_OPERATING_INC</t>
  </si>
  <si>
    <t>Change In Merchandise Inventories</t>
  </si>
  <si>
    <t>ARD_CHNG_MERCHANDISE_INVENTORIES</t>
  </si>
  <si>
    <t>Raw Materials And Consumables Used</t>
  </si>
  <si>
    <t>ARD_RAW_MATERIAL_CONSUMABLE_USED</t>
  </si>
  <si>
    <t>Purchases Of Merchandise</t>
  </si>
  <si>
    <t>ARD_PURCHASES_OF_MERCHANDISE</t>
  </si>
  <si>
    <t>Depreciation Amortization And Write-Downs</t>
  </si>
  <si>
    <t>ARD_DEPR_AMORT_AND_WRITE_DOWNS</t>
  </si>
  <si>
    <t>Interest Income</t>
  </si>
  <si>
    <t>ARDR_INT_INCOME</t>
  </si>
  <si>
    <t>Dividend Income</t>
  </si>
  <si>
    <t>ARDR_DIVIDEND_INCOME</t>
  </si>
  <si>
    <t>Interest Expense - Borrowings</t>
  </si>
  <si>
    <t>ARDR_INTEREST_EXP_BORROW</t>
  </si>
  <si>
    <t>Interest Expense - Other</t>
  </si>
  <si>
    <t>ARDR_INTEREST_EXPENSE_OTHER</t>
  </si>
  <si>
    <t>Total Financial Costs</t>
  </si>
  <si>
    <t>ARDR_TOTAL_FINANCIAL_LOSSES</t>
  </si>
  <si>
    <t>Other Financial Losses</t>
  </si>
  <si>
    <t>ARDR_OTHER_FINANCIAL_LOSSES</t>
  </si>
  <si>
    <t>Cost Of Materials</t>
  </si>
  <si>
    <t>ARD_COST_OF_MATERIALS</t>
  </si>
  <si>
    <t>Depreciation Expense</t>
  </si>
  <si>
    <t>ARD_DEPRECIATION_EXP</t>
  </si>
  <si>
    <t xml:space="preserve">  Non-Operating Expenses</t>
  </si>
  <si>
    <t>Other Non-Operating Income</t>
  </si>
  <si>
    <t>ARD_OTHER_NON_OPERATING_INC</t>
  </si>
  <si>
    <t>Income Tax Expense (Benefit)</t>
  </si>
  <si>
    <t>ARD_INCOME_TAX_EXP_BENEFIT</t>
  </si>
  <si>
    <t>Income Before Income Taxes</t>
  </si>
  <si>
    <t>ARD_INCOME_BEFORE_INCOME_TAXES</t>
  </si>
  <si>
    <t>Current Income Tax Expense (Benefit)</t>
  </si>
  <si>
    <t>ARD_CUR_INCOME_TAX_EXP_BENEFIT</t>
  </si>
  <si>
    <t>Deferred Income Tax Expense (Benefit)</t>
  </si>
  <si>
    <t>ARD_DEFERRED_INC_TAX_EXP_BEN</t>
  </si>
  <si>
    <t>Total Exceptional (Income)/Charges</t>
  </si>
  <si>
    <t>ARD_TOTAL_EXCEPTIONAL_INC_CHARGE</t>
  </si>
  <si>
    <t>ARD_TOTAL_FINANCIAL_LOSSES</t>
  </si>
  <si>
    <t>Current Taxation - Adjustment</t>
  </si>
  <si>
    <t>ARD_CURRENT_TAXATION_ADJ</t>
  </si>
  <si>
    <t>Other One - Time Items Non-Operating</t>
  </si>
  <si>
    <t>ARD_OTHER_ONE_TIME_ITEMS_NON_OP</t>
  </si>
  <si>
    <t>Interest Expense - Net</t>
  </si>
  <si>
    <t>ARD_INT_EXP_NET</t>
  </si>
  <si>
    <t>Tax On Non-Operating Exceptionals</t>
  </si>
  <si>
    <t>ARD_TAX_ON_NON-OP_EXCEPTIONALS</t>
  </si>
  <si>
    <t xml:space="preserve">  Earnings</t>
  </si>
  <si>
    <t>Basic EPS</t>
  </si>
  <si>
    <t>ARD_BASIC_EPS</t>
  </si>
  <si>
    <t>Weighted Avg. Shares - Basic</t>
  </si>
  <si>
    <t>ARD_WEIGHTED_AVG_SHARES_BASIC</t>
  </si>
  <si>
    <t>Diluted EPS</t>
  </si>
  <si>
    <t>ARD_DILUTED_EPS</t>
  </si>
  <si>
    <t>Weighted Avg. Shares - Diluted</t>
  </si>
  <si>
    <t>ARD_WEIGHTED_AVG_SHARE_DILUTED</t>
  </si>
  <si>
    <t>Net Income Available For Common Shareholders</t>
  </si>
  <si>
    <t>ARD_NET_INC_AVAIL_COM_SHRHLDR</t>
  </si>
  <si>
    <t>Profit After Taxation Before Minority</t>
  </si>
  <si>
    <t>ARD_PROF_AFTER_TAX_BEF_MINORITY</t>
  </si>
  <si>
    <t>Interim Dividend Paid</t>
  </si>
  <si>
    <t>ARD_INTERIM_DIVIDEND_PAID</t>
  </si>
  <si>
    <t>Basic EPS From Continuing Operations</t>
  </si>
  <si>
    <t>ARD_BASIC_EPS_CONT_OPERATIONS</t>
  </si>
  <si>
    <t>Diluted EPS From Continuing Operations</t>
  </si>
  <si>
    <t>ARD_DILUTED_EPS_CONT_OPERATION</t>
  </si>
  <si>
    <t>Cumulative Net Income</t>
  </si>
  <si>
    <t>ARD_CUMULATIVE_NET_INCOME</t>
  </si>
  <si>
    <t>Profit Available for Appropriation</t>
  </si>
  <si>
    <t>ARD_PROFIT_AVAIL_APPROPRIATION</t>
  </si>
  <si>
    <t>Corporate Dividend Tax</t>
  </si>
  <si>
    <t>ARD_CORPORATE_DIVIDEND_TAX</t>
  </si>
  <si>
    <t>Proposed Final Dividend</t>
  </si>
  <si>
    <t>ARD_PROPOSED_FINAL_DIVIDEND</t>
  </si>
  <si>
    <t>Tax On Distributed Profits-On Preference Dvd</t>
  </si>
  <si>
    <t>ARD_TAX_DISTRIB_PROF_ON_PREF_DVD</t>
  </si>
  <si>
    <t>Total Cash Preferred Dividends</t>
  </si>
  <si>
    <t>ARD_TOTAL_CASH_PREFERRED_DVD</t>
  </si>
  <si>
    <t>Basic &amp; Diluted EPS</t>
  </si>
  <si>
    <t>ARD_BASIC_AND_DILUTED_EPS</t>
  </si>
  <si>
    <t>Amount Of Interim Dividend</t>
  </si>
  <si>
    <t>ARD_AMT_INTERIM_DIVIDEND</t>
  </si>
  <si>
    <t>Tax on Distributed Profits-on Equity Dividend</t>
  </si>
  <si>
    <t>ARD_TAX_DISTRIBUTED_PROF_EQY_DVD</t>
  </si>
  <si>
    <t>Net Income</t>
  </si>
  <si>
    <t>ARD_NET_INC</t>
  </si>
  <si>
    <t xml:space="preserve">  Others</t>
  </si>
  <si>
    <t xml:space="preserve">  Comprehensive Income</t>
  </si>
  <si>
    <t>Unrealized Gain (Loss) On Securities</t>
  </si>
  <si>
    <t>ARD_UNREALIZED_GL_ON_SECS</t>
  </si>
  <si>
    <t>Change In Fair Value of Derivatives</t>
  </si>
  <si>
    <t>ARD_CHG_FAIR_VAL_OF_DERIVATIVES</t>
  </si>
  <si>
    <t>Pension Related Adjustments</t>
  </si>
  <si>
    <t>ARD_PENSION_RELATED_ADJUSTMENTS</t>
  </si>
  <si>
    <t>Reclassification Adjustments</t>
  </si>
  <si>
    <t>ARD_RECLASS_ADJUSTMENTS</t>
  </si>
  <si>
    <t>Other Comprehensive Income</t>
  </si>
  <si>
    <t>ARD_OTHER_COMPREHENSIVE_INCOME</t>
  </si>
  <si>
    <t>Total Comprehensive Income</t>
  </si>
  <si>
    <t>ARD_TOTAL_COMPREHENSIVE_INCOME</t>
  </si>
  <si>
    <t>Tax Related To Chg In Fair Value of Derivative</t>
  </si>
  <si>
    <t>ARD_CHG_IN_FAIR_VAL_OF_DER_TAX</t>
  </si>
  <si>
    <t>Tax Related To Minimum Pension Liability Adj</t>
  </si>
  <si>
    <t>ARD_MIN_PENSION_LIAB_ADJ_TAX</t>
  </si>
  <si>
    <t>Net Income - Comprehensive Income</t>
  </si>
  <si>
    <t>ARD_COMPREHENSIVE_INCOME_NET_INC</t>
  </si>
  <si>
    <t>Total Adjustments Comprehensive Income</t>
  </si>
  <si>
    <t>ARD_TOT_ADJUSTMENTS_COMP_INC</t>
  </si>
  <si>
    <t>Total Comprehensive Inc Including Minority Int</t>
  </si>
  <si>
    <t>ARD_TOT_COMP_INC_INCL_MIN_INT</t>
  </si>
  <si>
    <t xml:space="preserve">  Reference Items</t>
  </si>
  <si>
    <t>R &amp; D Expenditures</t>
  </si>
  <si>
    <t>ARDR_R&amp;D_EXPENDITURES</t>
  </si>
  <si>
    <t>ARDR_SALARIES_WAGE_EMPLOYEE_BEN</t>
  </si>
  <si>
    <t>ARDR_DEPRECIATION_EXP</t>
  </si>
  <si>
    <t>Provision For Doubtful Accounts</t>
  </si>
  <si>
    <t>ARDR_PROV_FOR_DOUBTFUL_ACCTS</t>
  </si>
  <si>
    <t>ARDR_DEPRECIATION_AMORTIZATION</t>
  </si>
  <si>
    <t>ARDR_OTHER_OPERATING_EXPENSES</t>
  </si>
  <si>
    <t>Interest Expense</t>
  </si>
  <si>
    <t>ARDR_INT_EXP</t>
  </si>
  <si>
    <t>Foreign Exchange</t>
  </si>
  <si>
    <t>ARDR_FOREIGN_EXCHANGE</t>
  </si>
  <si>
    <t>(Gain)/Loss On Sale of Assets</t>
  </si>
  <si>
    <t>ARDR_GL_ON_SALE_OF_ASSETS</t>
  </si>
  <si>
    <t>Write-Down/Impairment of Assets</t>
  </si>
  <si>
    <t>ARDR_WRITEDOWN_IMPAIR_OF_ASSETS</t>
  </si>
  <si>
    <t>ARDR_OTHER_NON_OPERATING_INC</t>
  </si>
  <si>
    <t>ARDR_INCOME_TAX_EXP_BENEFIT</t>
  </si>
  <si>
    <t>Pension/Postretirement Liabilities</t>
  </si>
  <si>
    <t>ARDR_PENSION_POSTRETIREMNT_LIAB</t>
  </si>
  <si>
    <t>ARDR_OTHER_OPERATING_INC</t>
  </si>
  <si>
    <t>Other Tax</t>
  </si>
  <si>
    <t>ARDR_OTHER_TAX</t>
  </si>
  <si>
    <t>Dividends Per Share</t>
  </si>
  <si>
    <t>ARDR_DVD_PER_SH</t>
  </si>
  <si>
    <t>ARDR_BASIC_EPS</t>
  </si>
  <si>
    <t>ARDR_WEIGHTED_AVG_SHARES_BASIC</t>
  </si>
  <si>
    <t>ARDR_DILUTED_EPS</t>
  </si>
  <si>
    <t>ARDR_WEIGHTED_AVG_SHARE_DILUTED</t>
  </si>
  <si>
    <t>(Over/Underfunded) Post Retirement Benefit</t>
  </si>
  <si>
    <t>ARDR_OVER_UNDER_POST_RETIRE_BEN</t>
  </si>
  <si>
    <t>Expected Ret Plan Assets-Other/Healthcare</t>
  </si>
  <si>
    <t>ARDR_EXP_RET_PLAN_ASSET_HEALTH</t>
  </si>
  <si>
    <t>Disc Rate Used On Liabs-Other/Healthcare %</t>
  </si>
  <si>
    <t>ARDR_DISC_RATE_USED_LIAB_HEALTH</t>
  </si>
  <si>
    <t>Stock Based Compensation Expense</t>
  </si>
  <si>
    <t>ARDR_STK_BASED_COMPENSATION_EXP</t>
  </si>
  <si>
    <t>Fair Value of Post Retirement Plan Assets</t>
  </si>
  <si>
    <t>ARDR_FAIR_VAL_POST_RETIRE_ASSETS</t>
  </si>
  <si>
    <t>Projected Post Retirement Benefit Oblig</t>
  </si>
  <si>
    <t>ARDR_PROJ_POST_RETIRE_BEN_OBLIG</t>
  </si>
  <si>
    <t>Rental Income</t>
  </si>
  <si>
    <t>ARDR_RENTAL_INC</t>
  </si>
  <si>
    <t>Amortization of Intangible Assets</t>
  </si>
  <si>
    <t>ARDR_AMORT_OF_INTANGIBLE_ASSETS</t>
  </si>
  <si>
    <t>Purchased Power Costs</t>
  </si>
  <si>
    <t>ARDR_PURCHASED_POWER_COSTS</t>
  </si>
  <si>
    <t>ARDR_TOTAL_REVENUES</t>
  </si>
  <si>
    <t>ARDR_EXCISE_TAXES</t>
  </si>
  <si>
    <t>ARDR_PRODUCT_REVENUE</t>
  </si>
  <si>
    <t>Pension/Postretirement Benefits Expense</t>
  </si>
  <si>
    <t>ARDR_PENSION_POSTRETIRE_BEN_EXP</t>
  </si>
  <si>
    <t>(Gain)/Loss On Sale of Investments</t>
  </si>
  <si>
    <t>ARDR_GL_ON_SALE_OF_INVESTMENTS</t>
  </si>
  <si>
    <t>ARDR_CUR_INCOME_TAX_EXP_BENEFIT</t>
  </si>
  <si>
    <t>ARDR_DEFERRED_INC_TAX_EXP_BEN</t>
  </si>
  <si>
    <t>Communication Expenses</t>
  </si>
  <si>
    <t>ARDR_COMMUNICATION_EXP</t>
  </si>
  <si>
    <t>Employer Contribution (Postretirement)</t>
  </si>
  <si>
    <t>ARDR_EMPLOYER_CONTRIB_POST_RETIR</t>
  </si>
  <si>
    <t>Benefits Paid (Postretirement)</t>
  </si>
  <si>
    <t>ARDR_BENEFITS_PAID_POST_RETIR</t>
  </si>
  <si>
    <t>Auditors Remuneration For Audit</t>
  </si>
  <si>
    <t>ARDR_AUDITOR_REMEN_AUDIT</t>
  </si>
  <si>
    <t>ARDR_CHNG_MERCHANDISE_INVESTORY</t>
  </si>
  <si>
    <t>ARDR_RAW_MAT_CONSUMABLE_USED</t>
  </si>
  <si>
    <t>Other Operating Inc - Int Inc (Non-Oper)</t>
  </si>
  <si>
    <t>ARDR_OTH_OPER_INC_INT_INC_NON_OP</t>
  </si>
  <si>
    <t>Other Operating Inc - Div Inc (Non-Oper)</t>
  </si>
  <si>
    <t>ARDR_OTH_OPER_INC_DIV_INC_NON_OP</t>
  </si>
  <si>
    <t>Gain On Foreign Exchange</t>
  </si>
  <si>
    <t>ARDR_GAIN_FOREIGN_EXCHANGE</t>
  </si>
  <si>
    <t>Interim Dividend Per Share</t>
  </si>
  <si>
    <t>ARDR_INTERIM_DIVIDEND_PER_SHARE</t>
  </si>
  <si>
    <t>Wages And Salaries</t>
  </si>
  <si>
    <t>ARDR_WAGES_AND_SALARIES</t>
  </si>
  <si>
    <t>ARDR_TAX_ON_NON-OP_EXCEPTIONALS</t>
  </si>
  <si>
    <t>Share-Based Compensation</t>
  </si>
  <si>
    <t>ARDR_SHARE_BASED_COMPENSATION</t>
  </si>
  <si>
    <t>Directors Remuneration</t>
  </si>
  <si>
    <t>ARDR_DIRECTORS_REMUNERATION</t>
  </si>
  <si>
    <t>Total Fees Paid To Audit Firms</t>
  </si>
  <si>
    <t>ARDR_TOT_FEES_PAID_AUDIT_FIRMS</t>
  </si>
  <si>
    <t>ARDR_PURCHASES_OF_MERCHANDISE</t>
  </si>
  <si>
    <t>Provision No Longer Required</t>
  </si>
  <si>
    <t>ARDR_PROVISION_NO_LONGER_REQUIRE</t>
  </si>
  <si>
    <t>Donations</t>
  </si>
  <si>
    <t>ARDR_DONATIONS</t>
  </si>
  <si>
    <t>ARDR_INTERIM_DIVIDEND_PAID</t>
  </si>
  <si>
    <t>Rental Expense</t>
  </si>
  <si>
    <t>ARDR_RENTAL_EXP</t>
  </si>
  <si>
    <t>ARDR_PROPOSED_FINAL_DIVIDEND</t>
  </si>
  <si>
    <t>ARDR_SUNDRY_OTHER_OPERATING_INC</t>
  </si>
  <si>
    <t>Rental Income - Net (Non-Operating)</t>
  </si>
  <si>
    <t>ARDR_RENTAL_INCOME_NET_NON_OPER</t>
  </si>
  <si>
    <t>Retirement Pension And Other Benefits</t>
  </si>
  <si>
    <t>ARDR_RETIREMENT_PENSION_OTH_BEN</t>
  </si>
  <si>
    <t>Travel Expenses</t>
  </si>
  <si>
    <t>ARDR_TRAVEL_EXPENSES</t>
  </si>
  <si>
    <t>Unrealized (Gain)/Loss From Secs Non-Op</t>
  </si>
  <si>
    <t>ARDR_UNREAL_GL_FROM_SECS_NON_OP</t>
  </si>
  <si>
    <t>ARDR_CURRENT_TAXATION_ADJ</t>
  </si>
  <si>
    <t>Auditor Expense - Audit</t>
  </si>
  <si>
    <t>ARDR_AUDITOR_EXP_AUDIT</t>
  </si>
  <si>
    <t>Auditor Expense - Non Audit</t>
  </si>
  <si>
    <t>ARDR_AUDITOR_EXP_NON_AUDIT</t>
  </si>
  <si>
    <t>Insurance Claims And Expenses</t>
  </si>
  <si>
    <t>ARDR_INSUR_CLAIMS_EXPENSES</t>
  </si>
  <si>
    <t>Other Miscellaneous Non-Operating Income</t>
  </si>
  <si>
    <t>ARDR_OTHER_MISC_NON_OPER_INC</t>
  </si>
  <si>
    <t>ARDR_BASIC_EPS_CONT_OPERATIONS</t>
  </si>
  <si>
    <t>ARDR_DILUTED_EPS_CONT_OPERATION</t>
  </si>
  <si>
    <t>Other Operating Income - SAGA</t>
  </si>
  <si>
    <t>ARDR_OTHER_OPER_INCOME_SAGA</t>
  </si>
  <si>
    <t>ARDR_GROSS_SALES</t>
  </si>
  <si>
    <t>ARDR_CORPORATE_DIVIDEND_TAX</t>
  </si>
  <si>
    <t>Expenditure Incurred On R&amp;D: Capital</t>
  </si>
  <si>
    <t>ARDR_EXPEND_INCURRED_ON_R&amp;D_CAP</t>
  </si>
  <si>
    <t>Expenditure Incurred On R&amp;D: Recurring</t>
  </si>
  <si>
    <t>ARDR_EXPEND_INCUR_ON_R&amp;D_RECUR</t>
  </si>
  <si>
    <t>Foreign Exchange Earnings</t>
  </si>
  <si>
    <t>ARDR_FOREIGN_EXCHANGE_EARNINGS</t>
  </si>
  <si>
    <t>Cost Of Stores And Spares</t>
  </si>
  <si>
    <t>ARDR_COST_OF_STORES_AND_SPARES</t>
  </si>
  <si>
    <t xml:space="preserve"> EBITDA - IS</t>
  </si>
  <si>
    <t>ARD_REF_EBITDA_IS</t>
  </si>
  <si>
    <t>Selling Expenses</t>
  </si>
  <si>
    <t>ARDR_SELLING_EXPENSES</t>
  </si>
  <si>
    <t>Statutory Tax Rate - %</t>
  </si>
  <si>
    <t>ARDR_STATUTORY_TAX_RATE_PCT</t>
  </si>
  <si>
    <t>Advertising Expenses</t>
  </si>
  <si>
    <t>ARDR_ADVERTISING_EXPENSES</t>
  </si>
  <si>
    <t>Service Cost (OPRB)</t>
  </si>
  <si>
    <t>ARDR_SERVICE_COST_OPRB</t>
  </si>
  <si>
    <t>Interest Cost (OPRB)</t>
  </si>
  <si>
    <t>ARDR_INTEREST_COST_OPRB</t>
  </si>
  <si>
    <t>Expected Return On Plan Assets (OPRB)</t>
  </si>
  <si>
    <t>ARDR_EXP_RETURN_PLAN_ASSETS_OPRB</t>
  </si>
  <si>
    <t>OPRB Expense (Income)</t>
  </si>
  <si>
    <t>ARDR_OPRB_EXPENSE_INCOME</t>
  </si>
  <si>
    <t>Actual Return (Loss) On Plan Assets (OPRB)</t>
  </si>
  <si>
    <t>ARDR_ACTUAL_RET_PLAN_ASSETS_OPRB</t>
  </si>
  <si>
    <t>Pension &amp; Post Retirement Liab (Current)</t>
  </si>
  <si>
    <t>ARDR_PENSION_PR_LIABILITY_CURR</t>
  </si>
  <si>
    <t>Expected Oth Postretirement Ben Pymts Y1</t>
  </si>
  <si>
    <t>ARDR_EXPCTD_OPRB_PYMTS_YR_1</t>
  </si>
  <si>
    <t>Expected Oth Postretirement Ben Pymts Y5</t>
  </si>
  <si>
    <t>ARDR_EXPCTD_OPRB_PYMTS_YR_5</t>
  </si>
  <si>
    <t>Expected Oth Postretire Ben Pymts Bynd Y5</t>
  </si>
  <si>
    <t>ARDR_EXPCTD_OPRB_PYMTS_BYND_YR_5</t>
  </si>
  <si>
    <t>Actuarial Losses or Gains - OPEB</t>
  </si>
  <si>
    <t>ARDR_ACTUARIAL_LOSSES_GAINS_OPEB</t>
  </si>
  <si>
    <t>ARDR Stock Based Compensation CF Pre Tax</t>
  </si>
  <si>
    <t>ARDR_STK_BSD_CMPNSTN_CF_PRE_TAX</t>
  </si>
  <si>
    <t>Loss/Gain Disposal LT Invest/Subsid/Assoc</t>
  </si>
  <si>
    <t>ARDR_LOSS_GAIN_DISPOS_LT_INVEST</t>
  </si>
  <si>
    <t>Provision For Doubtful Debts And Advances</t>
  </si>
  <si>
    <t>ARDR_PROV_FOR_DOUBT_DEBTS_ADV</t>
  </si>
  <si>
    <t>ARDR_TOTAL_CASH_PREFERRED_DVD</t>
  </si>
  <si>
    <t>ARDR_AMT_INTERIM_DIVIDEND</t>
  </si>
  <si>
    <t>Investment Income</t>
  </si>
  <si>
    <t>ARDR_INVESTMENT_INCOME</t>
  </si>
  <si>
    <t>ARDR_COST_OF_MATERIALS</t>
  </si>
  <si>
    <t>Other Non-Operating (Income)/Expense - Net</t>
  </si>
  <si>
    <t>ARDR_OTH_NON_OPER_INC_EXP_NET</t>
  </si>
  <si>
    <t>ARDR_INT_EXP_NET</t>
  </si>
  <si>
    <t>Weighted Avg. Shares - Basic &amp; Diluted</t>
  </si>
  <si>
    <t>ARDR_WTD_AVG_SHS_BASIC_DILUTED</t>
  </si>
  <si>
    <t>ARDR_BASIC_AND_DILUTED_EPS</t>
  </si>
  <si>
    <t>Basic EPS Before XO Items</t>
  </si>
  <si>
    <t>ARDR_BASIC_EPS_BEF_XO_ITEMS</t>
  </si>
  <si>
    <t>Diluted EPS Before XO Items</t>
  </si>
  <si>
    <t>ARDR_DILUTED_EPS_BEF_XO_ITEMS</t>
  </si>
  <si>
    <t>Rate of Compensation Increase(Pension) - %</t>
  </si>
  <si>
    <t>ARDR_RATE_OF_COMP_INCR_PENSION</t>
  </si>
  <si>
    <t>Source: Bloomberg</t>
  </si>
  <si>
    <t>—</t>
  </si>
  <si>
    <t>Vedanta Ltd (VEDL IN) - As Reported</t>
  </si>
  <si>
    <t>Balance Sheet</t>
  </si>
  <si>
    <t xml:space="preserve">  Stockholder Equity</t>
  </si>
  <si>
    <t>Minority/Non Controlling Int (Stckhldrs Eqty)</t>
  </si>
  <si>
    <t>Other Equity</t>
  </si>
  <si>
    <t>Total Shareholders Equity</t>
  </si>
  <si>
    <t>Authorized Capital</t>
  </si>
  <si>
    <t>Total Reserve</t>
  </si>
  <si>
    <t>Total Share Capital</t>
  </si>
  <si>
    <t>Total Shareholders Equity Excluding Minority</t>
  </si>
  <si>
    <t>Common Stock &amp; Subscribed Stock</t>
  </si>
  <si>
    <t>Shareholder Equity And Long Term Liabilities</t>
  </si>
  <si>
    <t>Total Liabilities and Shareholders Equity</t>
  </si>
  <si>
    <t xml:space="preserve">  Non Current Liabilities</t>
  </si>
  <si>
    <t>Total Noncurrent Liabilities</t>
  </si>
  <si>
    <t>Long Term Debt</t>
  </si>
  <si>
    <t>Deferred Income Taxes (Liabilities)</t>
  </si>
  <si>
    <t>Other Noncurrent Liabilities</t>
  </si>
  <si>
    <t>Deferred Tax Liabilities (Long-Term)</t>
  </si>
  <si>
    <t>Derivative Liabilities (Long-Term)</t>
  </si>
  <si>
    <t>Net Current Assets</t>
  </si>
  <si>
    <t>Provisions For Liabilities And Charges &amp; Other</t>
  </si>
  <si>
    <t>Total Assets Less Current Liabilities</t>
  </si>
  <si>
    <t>Other Financial Liabilities (Long-Term)</t>
  </si>
  <si>
    <t>Interest Bearing Liabilities (Noncurrent)</t>
  </si>
  <si>
    <t>Lines of Credit (Long-Term)</t>
  </si>
  <si>
    <t>Total Liabilities</t>
  </si>
  <si>
    <t xml:space="preserve">  Noncurrent Assets</t>
  </si>
  <si>
    <t>Long Term Investments</t>
  </si>
  <si>
    <t>Accumulated Depreciation</t>
  </si>
  <si>
    <t>Property Plant &amp; Equipment - Net</t>
  </si>
  <si>
    <t>Total Intangible Assets - Net</t>
  </si>
  <si>
    <t>Other Intangible Assets</t>
  </si>
  <si>
    <t>Goodwill</t>
  </si>
  <si>
    <t>Other Noncurrent Assets</t>
  </si>
  <si>
    <t>Deferred Tax Assets (Long-Term)</t>
  </si>
  <si>
    <t>Derivative Assets (Long-Term)</t>
  </si>
  <si>
    <t>Accounts Receivable - Long-Term</t>
  </si>
  <si>
    <t>Long-Term Loans And Other Debtors</t>
  </si>
  <si>
    <t>Total Non-Current Assets</t>
  </si>
  <si>
    <t>Construction In Progress-Net</t>
  </si>
  <si>
    <t>Loan - Related Parties</t>
  </si>
  <si>
    <t>Other Financial Assets (Long-Term)</t>
  </si>
  <si>
    <t>Total Fixed Assets</t>
  </si>
  <si>
    <t>Total Fixed Assets &amp; Materials</t>
  </si>
  <si>
    <t>Construction In Progress</t>
  </si>
  <si>
    <t>Deferred Costs</t>
  </si>
  <si>
    <t>Total Assets</t>
  </si>
  <si>
    <t xml:space="preserve">  Current Assets</t>
  </si>
  <si>
    <t>Cash and Equivalents</t>
  </si>
  <si>
    <t>Accounts Receivable - Trade</t>
  </si>
  <si>
    <t>Inventories</t>
  </si>
  <si>
    <t>Other Current Assets</t>
  </si>
  <si>
    <t>Derivative Assets (Short-Term)</t>
  </si>
  <si>
    <t>Short-Term Investments</t>
  </si>
  <si>
    <t>Accounts Receivable And Other Receivables</t>
  </si>
  <si>
    <t>Short-Term Loans</t>
  </si>
  <si>
    <t>Other Financial Assets - Short Term</t>
  </si>
  <si>
    <t>Current Income Tax Asset</t>
  </si>
  <si>
    <t>Total Current Assets</t>
  </si>
  <si>
    <t xml:space="preserve">  Current Liabilities</t>
  </si>
  <si>
    <t>Accounts Payable - Trade</t>
  </si>
  <si>
    <t>Short-Term Borrowings</t>
  </si>
  <si>
    <t>Other Current Liabilities</t>
  </si>
  <si>
    <t>Income Taxes Accrued/Payable</t>
  </si>
  <si>
    <t>Derivative Liabilities (Short-Term)</t>
  </si>
  <si>
    <t>Short-Term Provisions</t>
  </si>
  <si>
    <t>Trade Payable And Other Payables</t>
  </si>
  <si>
    <t>Other Financial Liabilities (Short-Term)</t>
  </si>
  <si>
    <t>Accrued Expenses and Other</t>
  </si>
  <si>
    <t>Total Current Liabilities</t>
  </si>
  <si>
    <t>Prepaid Expenses (ST)</t>
  </si>
  <si>
    <t>Restricted Cash (ST)</t>
  </si>
  <si>
    <t>Assets Held For Sale</t>
  </si>
  <si>
    <t>Land</t>
  </si>
  <si>
    <t>Buildings</t>
  </si>
  <si>
    <t>Furniture/Machinery/Equipment</t>
  </si>
  <si>
    <t>Property Plant &amp; Equipment - Gross</t>
  </si>
  <si>
    <t>Investment In Affiliates/Joint Ventures</t>
  </si>
  <si>
    <t>Patents/Trademarks/Copyrights</t>
  </si>
  <si>
    <t>Current Portion of Long-Term Debt</t>
  </si>
  <si>
    <t>Bank Overdrafts</t>
  </si>
  <si>
    <t>Accrued Compensation/Postretirement Oblig</t>
  </si>
  <si>
    <t>Deferred/Unearned Revenue (ST)</t>
  </si>
  <si>
    <t>Interest Accrued/Payable</t>
  </si>
  <si>
    <t>Dividends Accrued/Payable</t>
  </si>
  <si>
    <t>Deferred/Unearned Revenue (LT)</t>
  </si>
  <si>
    <t>Min/Non Cntrlling Int(Stckhldrs Eqty)</t>
  </si>
  <si>
    <t>Common Stock</t>
  </si>
  <si>
    <t>Additional Paid In Capital</t>
  </si>
  <si>
    <t>Treasury Stock (Amount)</t>
  </si>
  <si>
    <t>Retained Earnings (Accumulated Deficit)</t>
  </si>
  <si>
    <t>Shares Outstanding</t>
  </si>
  <si>
    <t>Par Value</t>
  </si>
  <si>
    <t>Raw Materials</t>
  </si>
  <si>
    <t>Work In Progress</t>
  </si>
  <si>
    <t>Finished Goods</t>
  </si>
  <si>
    <t>Other Gross Fixed Assets</t>
  </si>
  <si>
    <t>Other Inventory</t>
  </si>
  <si>
    <t>Future Minimum Operating Lease Obligations</t>
  </si>
  <si>
    <t>Current Rental Expense</t>
  </si>
  <si>
    <t>Rental Expense - Year 1</t>
  </si>
  <si>
    <t>Rental Expense - Beyond Year 5</t>
  </si>
  <si>
    <t>Deferred Tax Liabilities (LT)</t>
  </si>
  <si>
    <t>Deferred Tax Assets (LT)</t>
  </si>
  <si>
    <t>Allowance For Doubtful Accounts</t>
  </si>
  <si>
    <t>Unbilled Revenue</t>
  </si>
  <si>
    <t>Capitalized Software - Net</t>
  </si>
  <si>
    <t>ESOP Shares (Amount)</t>
  </si>
  <si>
    <t>Accrued Interest Receivable</t>
  </si>
  <si>
    <t>Derivative Assets Short-Term</t>
  </si>
  <si>
    <t>Unsecured Debt</t>
  </si>
  <si>
    <t>Cash and Due From Banks</t>
  </si>
  <si>
    <t>Customer Deposits/Advances (ST)</t>
  </si>
  <si>
    <t>Other Receivables (ST)</t>
  </si>
  <si>
    <t>Due From Parties/Affiliates (ST)</t>
  </si>
  <si>
    <t>Prepaid Expenses (LT)</t>
  </si>
  <si>
    <t>Customer Deposits/Advances (Long-Term)</t>
  </si>
  <si>
    <t>Due To Affiliates</t>
  </si>
  <si>
    <t>Impairments/Adjustments</t>
  </si>
  <si>
    <t>Other Receivables (LT)</t>
  </si>
  <si>
    <t>Other Payables</t>
  </si>
  <si>
    <t>Number of Employees at Period End Date</t>
  </si>
  <si>
    <t>Other Fixed Assets</t>
  </si>
  <si>
    <t>Cumulative Translation Adjustment</t>
  </si>
  <si>
    <t>% Of Foreign Shareholders</t>
  </si>
  <si>
    <t>Accumulated Amortization Intangible Assets</t>
  </si>
  <si>
    <t>Bank Loans - Noncurrent</t>
  </si>
  <si>
    <t>Capital Redemption Reserve</t>
  </si>
  <si>
    <t>Capital Reserve</t>
  </si>
  <si>
    <t>Total Contingent Payable</t>
  </si>
  <si>
    <t>Deferred Tax - Net</t>
  </si>
  <si>
    <t>Intangible Assets - Gross</t>
  </si>
  <si>
    <t>Investments In Unconsolidated Subsidiaries</t>
  </si>
  <si>
    <t>Time Deposits -Maturity Less Than 3 Months</t>
  </si>
  <si>
    <t>Options Granted During Period</t>
  </si>
  <si>
    <t>Options Outstanding End Period</t>
  </si>
  <si>
    <t>Other Creditors (ST)</t>
  </si>
  <si>
    <t>Other Long-Term Loans/Borrowings</t>
  </si>
  <si>
    <t>Other Provisions For Liabilities &amp; Charges</t>
  </si>
  <si>
    <t>Other Reserve</t>
  </si>
  <si>
    <t>Other Short-Term Loans/Borrowings</t>
  </si>
  <si>
    <t>Trade Receivables-Gross</t>
  </si>
  <si>
    <t>Total Number Of Shareholders</t>
  </si>
  <si>
    <t>Provisions For Liabilities/Charges/Other</t>
  </si>
  <si>
    <t>Shares Authorized</t>
  </si>
  <si>
    <t>Amts Due -Related Parties Current-Int Bear</t>
  </si>
  <si>
    <t>Fixed Deposits</t>
  </si>
  <si>
    <t>Prepayment/Advance</t>
  </si>
  <si>
    <t>Authorized Common Stocks (Number)</t>
  </si>
  <si>
    <t>Authorized Common Capital (Amount)</t>
  </si>
  <si>
    <t>Bonds Payable</t>
  </si>
  <si>
    <t>Plant And Equipment - Gross</t>
  </si>
  <si>
    <t>Buildings - Net</t>
  </si>
  <si>
    <t>Capital Commit Contracted Not Provided For</t>
  </si>
  <si>
    <t>Cash on Hand</t>
  </si>
  <si>
    <t>Other Commitments</t>
  </si>
  <si>
    <t>Construction In Progress - Net</t>
  </si>
  <si>
    <t>Spares And Consumables</t>
  </si>
  <si>
    <t>Employee Entitlements - Noncurrent</t>
  </si>
  <si>
    <t>General Reserves</t>
  </si>
  <si>
    <t>Goods In Transit</t>
  </si>
  <si>
    <t>Equity Investments Associates/Affiliates</t>
  </si>
  <si>
    <t>Land - Net</t>
  </si>
  <si>
    <t>Leasehold Rights</t>
  </si>
  <si>
    <t>Operating Leases Expiring Within 2 &amp; 5 Yrs</t>
  </si>
  <si>
    <t>Payables (Liabilities)</t>
  </si>
  <si>
    <t>Preferred Stock Authorized Shares</t>
  </si>
  <si>
    <t>Subscribed Capital</t>
  </si>
  <si>
    <t>Time Deposits</t>
  </si>
  <si>
    <t>Other Tax Payable</t>
  </si>
  <si>
    <t>Authorized Preferred Stocks (Amount)</t>
  </si>
  <si>
    <t>Plant Machinery And Equipment - Gross</t>
  </si>
  <si>
    <t>Due To Banks (ST)</t>
  </si>
  <si>
    <t>Other Provisions - Current</t>
  </si>
  <si>
    <t>Total Shareholder Equity Excludes Minority</t>
  </si>
  <si>
    <t>Debt In Foreign Currency</t>
  </si>
  <si>
    <t>Secured Interest Bearing Liabilities</t>
  </si>
  <si>
    <t>Options Exercised During the Period</t>
  </si>
  <si>
    <t>Options Expired During the Period</t>
  </si>
  <si>
    <t>Oil &amp; Gas Properties (Gross Total)</t>
  </si>
  <si>
    <t>Mineral/Mining Properties</t>
  </si>
  <si>
    <t>Pension/Postretirement Provisions LT</t>
  </si>
  <si>
    <t>Other Financial Liabilities (ST)</t>
  </si>
  <si>
    <t>Freehold Land - Gross</t>
  </si>
  <si>
    <t>Leasehold Land - Gross</t>
  </si>
  <si>
    <t>Foreign Loans (Other Loans)</t>
  </si>
  <si>
    <t>Hedging Reserve</t>
  </si>
  <si>
    <t>Cash Equivalents</t>
  </si>
  <si>
    <t>Share-Based Payments Reserve</t>
  </si>
  <si>
    <t>Tools Furniture And Fixtures</t>
  </si>
  <si>
    <t>ARDR Commercial Paper Current</t>
  </si>
  <si>
    <t>Motor Vehicles - Gross</t>
  </si>
  <si>
    <t>Machinery And Equipment - Net</t>
  </si>
  <si>
    <t>Short Term Loan (Secured)</t>
  </si>
  <si>
    <t>Short Term Loan (Unsecured)</t>
  </si>
  <si>
    <t>Long Term Loan (Secured)</t>
  </si>
  <si>
    <t>Long Term Loan (Unsecured)</t>
  </si>
  <si>
    <t>Fair Value Assets Recur - Total</t>
  </si>
  <si>
    <t>Fair Value Liab Recur - Total</t>
  </si>
  <si>
    <t>ARDR Options Cancelled or Forfeited</t>
  </si>
  <si>
    <t>Contractual Obligations - Year 1</t>
  </si>
  <si>
    <t>Contractual Obligations Years - 2 &amp; 3</t>
  </si>
  <si>
    <t>Contractual Obligations Years - 4 &amp; 5</t>
  </si>
  <si>
    <t>Contractual Obligations  - Beyond Year 5</t>
  </si>
  <si>
    <t>Total Contractual Obligations</t>
  </si>
  <si>
    <t>Investment in Mutual Funds - Short Term</t>
  </si>
  <si>
    <t>Mining Assets - Gross</t>
  </si>
  <si>
    <t>Weighted Average Cost of Options Granted</t>
  </si>
  <si>
    <t>Stock Opt Valuation - Risk Free Rate (%)</t>
  </si>
  <si>
    <t>Stock Opt Valuation - Expected Life (Yrs)</t>
  </si>
  <si>
    <t>Stock Opt Valuation - Expected Volatil (%)</t>
  </si>
  <si>
    <t>Stock Opt Valuation - Dividend Yield (%)</t>
  </si>
  <si>
    <t>Avg Exercise Price (Options Exercisable)</t>
  </si>
  <si>
    <t>Avg Exercise Price (Options Outstanding)</t>
  </si>
  <si>
    <t>Options Exercisable End of Period</t>
  </si>
  <si>
    <t>Options at Beginning of Period</t>
  </si>
  <si>
    <t>ST Borrowings And Current Portion -LT Debt</t>
  </si>
  <si>
    <t>Revaluation Assets; Gross</t>
  </si>
  <si>
    <t>Lines of Credit (LT)</t>
  </si>
  <si>
    <t>Land and Buildings</t>
  </si>
  <si>
    <t>Selling General and Administrative Expenses</t>
  </si>
  <si>
    <t>ARD_SELLING_GENERAL_ADMIN_EXP</t>
  </si>
  <si>
    <t>General and Administrative Expenses</t>
  </si>
  <si>
    <t>ARD_GENERAL_ADMINISTRATIVE_EXP</t>
  </si>
  <si>
    <t>ARD_PURCHASED_POWER_COSTS</t>
  </si>
  <si>
    <t>ARD_RENTAL_EXP</t>
  </si>
  <si>
    <t>ARD_INT_EXP</t>
  </si>
  <si>
    <t>Equity In Earnings of Affiliate/Joint Ventures</t>
  </si>
  <si>
    <t>ARD_EQY_IN_EARN_AFFILIATE_JV</t>
  </si>
  <si>
    <t>ARD_OTH_NON_OPER_INC_EXP_NET</t>
  </si>
  <si>
    <t>Other Taxes</t>
  </si>
  <si>
    <t>ARD_OTHER_TAXES</t>
  </si>
  <si>
    <t>ARD_OTHER_FINANCIAL_LOSSES</t>
  </si>
  <si>
    <t>AT (Income) Loss Affiliates and Others</t>
  </si>
  <si>
    <t>ARD_AFTER_TAX_EQTY_METHOD_INVEST</t>
  </si>
  <si>
    <t>Minority/Non Controlling Interest</t>
  </si>
  <si>
    <t>ARD_MINORITY_NONCONTROL_INTEREST</t>
  </si>
  <si>
    <t>Foreign Currency Translation Adjustments</t>
  </si>
  <si>
    <t>ARD_FOR_CRNCY_TRANSLATION_ADJ</t>
  </si>
  <si>
    <t>Foreign Currency Translation Adjustments Tax</t>
  </si>
  <si>
    <t>ARD_FOR_CRNCY_TRANS_ADJ_TAX</t>
  </si>
  <si>
    <t>Unrealized Gain (Loss) On Secs Related Tax</t>
  </si>
  <si>
    <t>ARD_UNREALIZED_GL_ON_SEC_TAX</t>
  </si>
  <si>
    <t>Comprehensive Income Attrib to Minority Int</t>
  </si>
  <si>
    <t>ARD_COMPREHENSIVE_INC_ATTRIB_MI</t>
  </si>
  <si>
    <t>ARDR_REVENUES</t>
  </si>
  <si>
    <t>Other Revenue</t>
  </si>
  <si>
    <t>ARDR_OTHER_REV</t>
  </si>
  <si>
    <t>Fair Value of Plan Assets</t>
  </si>
  <si>
    <t>ARDR_FAIR_VALUE_OF_PLAN_ASSETS</t>
  </si>
  <si>
    <t>Service Cost</t>
  </si>
  <si>
    <t>ARDR_SRVC_COST</t>
  </si>
  <si>
    <t>Discount Rate Used On Plan Liabs-Pension %</t>
  </si>
  <si>
    <t>ARDR_DISC_RATE_USED_LIAB_PENS</t>
  </si>
  <si>
    <t>Litigation Expense</t>
  </si>
  <si>
    <t>ARDR_LITIGATION_EXP</t>
  </si>
  <si>
    <t>ARDR_SERVICE_REVENUE</t>
  </si>
  <si>
    <t>Net Inc Available For Common Shareholders</t>
  </si>
  <si>
    <t>ARDR_NET_INC_AVAIL_COM_SHRHLDR</t>
  </si>
  <si>
    <t>Effective Tax Rate - %</t>
  </si>
  <si>
    <t>ARDR_EFFECTIVE_TAX_RATE_PCT</t>
  </si>
  <si>
    <t>Interest Cost (Pension)</t>
  </si>
  <si>
    <t>ARDR_INTEREST_COST_PENSION</t>
  </si>
  <si>
    <t>Adjusted EPS</t>
  </si>
  <si>
    <t>ARDR_ADJUSTED_EPS</t>
  </si>
  <si>
    <t>Final Dividend Per Share</t>
  </si>
  <si>
    <t>ARDR_FINAL_DIVIDEND_PER_SHARE</t>
  </si>
  <si>
    <t>Rental Revenue</t>
  </si>
  <si>
    <t>ARDR_RENTAL_REVENUE</t>
  </si>
  <si>
    <t>Other Auditors Fees (Tax &amp; Consulting)</t>
  </si>
  <si>
    <t>ARDR_OTH_AUDIT_FEES_TAX_CONSULT</t>
  </si>
  <si>
    <t>Social Security Costs</t>
  </si>
  <si>
    <t>ARDR_SOCIAL_SECURITY_COSTS</t>
  </si>
  <si>
    <t>Bad Debts Written Off</t>
  </si>
  <si>
    <t>ARDR_BAD_DEBTS_WRITTEN_OFF</t>
  </si>
  <si>
    <t>Depreciation Of Plant And Equipment</t>
  </si>
  <si>
    <t>ARDR_DEPR_PLANT_EQUIPMENT</t>
  </si>
  <si>
    <t>Net Foreign Exchange Loss (Gain) -Realized</t>
  </si>
  <si>
    <t>ARDR_NET_FOR_EXCH_LOSS_REALIZED</t>
  </si>
  <si>
    <t>Provision Doubtful Debt (Trade Receivable)</t>
  </si>
  <si>
    <t>ARDR_PROV_DOUBTFUL_DEBT_TRD_REC</t>
  </si>
  <si>
    <t>Provision For Doubtful Debts Written Back</t>
  </si>
  <si>
    <t>ARDR_PROV_DOUBT_DEBT_WRITTEN_BCK</t>
  </si>
  <si>
    <t>ARDR Goodwill Impairment After Tax</t>
  </si>
  <si>
    <t>ARDR_GOODWILL_IMPAIRMENT_AFT_TAX</t>
  </si>
  <si>
    <t>EBITDA Margin</t>
  </si>
  <si>
    <t>ARDR_EBITDA_MARGIN</t>
  </si>
  <si>
    <t>Capital Expenditures As Reported</t>
  </si>
  <si>
    <t>ARDR_CAPEX_AS_REPORTED</t>
  </si>
  <si>
    <t>Non-Operating Profit/Loss Disp Fix Asset</t>
  </si>
  <si>
    <t>ARDR_NON_OP_PROF_LOSS_DISP_FIXED</t>
  </si>
  <si>
    <t>ARD_MIN_NONCONTROL_INT_SE</t>
  </si>
  <si>
    <t>ARD_OTHER_EQUITY</t>
  </si>
  <si>
    <t>ARD_TOTAL_SHAREHOLDERS_EQUITY</t>
  </si>
  <si>
    <t>ARD_AUTHORIZED_CAPITAL</t>
  </si>
  <si>
    <t>ARD_TOTAL_RESERVE</t>
  </si>
  <si>
    <t>ARD_TOTAL_SHARE_CAPITAL</t>
  </si>
  <si>
    <t>ARD_TOT_SHARE_EQY_EXCL_MINORITY</t>
  </si>
  <si>
    <t>ARD_COMMON_STOCK_SUBSCRIBED_STK</t>
  </si>
  <si>
    <t>ARD_SHAREHOLDER_EQY_LT_LIAB</t>
  </si>
  <si>
    <t>ARD_TOT_LIAB_AND_SHAREHOLDER_EQY</t>
  </si>
  <si>
    <t>ARD_TOT_NONCURRENT_LIABILITIES</t>
  </si>
  <si>
    <t>ARD_LT_DEBT</t>
  </si>
  <si>
    <t>ARD_DEFERRED_INCOME_TAXES_LIAB</t>
  </si>
  <si>
    <t>ARD_OTH_NONCURRENT_LIABILITIES</t>
  </si>
  <si>
    <t>ARD_DEFERRED_TAX_LIAB_LT</t>
  </si>
  <si>
    <t>ARD_DERIVATIVE_LIABILITIES_LT</t>
  </si>
  <si>
    <t>ARD_NET_CURRENT_ASSETS</t>
  </si>
  <si>
    <t>ARD_PROV_LIAB_CHARGES_AND_OTHER</t>
  </si>
  <si>
    <t>ARD_TOTAL_ASSETS_LESS_CUR_LIAB</t>
  </si>
  <si>
    <t>ARD_OTHER_FINANCIAL_LIAB_LT</t>
  </si>
  <si>
    <t>ARD_INT_BEARING_LIAB_NONCURRENT</t>
  </si>
  <si>
    <t>ARD_LINES_OF_CREDIT_LT</t>
  </si>
  <si>
    <t>ARD_TOT_LIABILITIES</t>
  </si>
  <si>
    <t>ARD_LT_INVEST</t>
  </si>
  <si>
    <t>ARD_ACCUMULATED_DEPREC</t>
  </si>
  <si>
    <t>ARD_PROPERTY_PLANT_EQUIP_NET</t>
  </si>
  <si>
    <t>ARD_TOTAL_INTANGIBLE_ASSET_NET</t>
  </si>
  <si>
    <t>ARD_OTHER_INTANGIBLE_ASSET</t>
  </si>
  <si>
    <t>ARD_GOODWLL</t>
  </si>
  <si>
    <t>ARD_OTHER_NONCURRENT_ASSET</t>
  </si>
  <si>
    <t>ARD_DEFERRED_TAX_ASSETS_LT</t>
  </si>
  <si>
    <t>ARD_DERIVATIVE_ASSET_LT</t>
  </si>
  <si>
    <t>ARD_ACCOUNTS_RECEIVABLE_LT</t>
  </si>
  <si>
    <t>ARD_LONG_TERM_LOANS_OTHER_DEBTOR</t>
  </si>
  <si>
    <t>ARD_TOTAL_NONCURRENT_ASSETS</t>
  </si>
  <si>
    <t>ARD_CONSTRUCTION_PROGRESS_NET</t>
  </si>
  <si>
    <t>ARD_LOAN_RELATED_PARTIES</t>
  </si>
  <si>
    <t>ARD_OTHER_FINANCIAL_ASSETS_LT</t>
  </si>
  <si>
    <t>ARD_TOTAL_FIXED_ASSETS</t>
  </si>
  <si>
    <t>ARD_TOTAL_FIXED_ASSETS_MATERIALS</t>
  </si>
  <si>
    <t>ARD_CONSTRUCTION_IN_PROGRESS</t>
  </si>
  <si>
    <t>ARD_DEFERRED_COSTS</t>
  </si>
  <si>
    <t>ARD_TOT_ASSETS</t>
  </si>
  <si>
    <t>ARD_CASH_AND_EQUIVALENTS</t>
  </si>
  <si>
    <t>ARD_ACCTS_RECEIVABLE_TRADE</t>
  </si>
  <si>
    <t>ARD_INVENTORY</t>
  </si>
  <si>
    <t>ARD_OTHER_CURRENT_ASSETS</t>
  </si>
  <si>
    <t>ARD_DERIVATIVE_ASSET_ST</t>
  </si>
  <si>
    <t>ARD_ST_INVEST</t>
  </si>
  <si>
    <t>ARD_ACCTS_REC_OTHER_REC</t>
  </si>
  <si>
    <t>ARD_ST_LOANS</t>
  </si>
  <si>
    <t>ARD_OTHER_FINL_ASSETS_ST</t>
  </si>
  <si>
    <t>ARD_CURRENT_INCOME_TAX_ASSET</t>
  </si>
  <si>
    <t>ARD_TOTAL_CUR_ASSETS</t>
  </si>
  <si>
    <t>ARD_ACCOUNTS_PAYABLE_TRADE</t>
  </si>
  <si>
    <t>ARD_ST_BORROW</t>
  </si>
  <si>
    <t>ARD_OTHER_CURRENT_LIABILITIES</t>
  </si>
  <si>
    <t>ARD_INCOME_TAX_ACCRUED_PAYABLE</t>
  </si>
  <si>
    <t>ARD_DERIVATIVE_LIABILITIES_ST</t>
  </si>
  <si>
    <t>ARD_ST_PROVISIONS</t>
  </si>
  <si>
    <t>ARD_TRADE_PAYABLE_OTHER_PAYABLES</t>
  </si>
  <si>
    <t>ARD_OTHER_FINANCIAL_LIAB_ST</t>
  </si>
  <si>
    <t>ARD_ACCRUED_EXP_AND_OTHER</t>
  </si>
  <si>
    <t>ARD_TOTAL_CURRENT_LIABILITIES</t>
  </si>
  <si>
    <t>ARDR_CASH_AND_EQUIVALENTS</t>
  </si>
  <si>
    <t>ARDR_ACCTS_RECEIVABLE_TRADE</t>
  </si>
  <si>
    <t>ARDR_INVENTORY</t>
  </si>
  <si>
    <t>ARDR_PREPAID_EXPENSES_ST</t>
  </si>
  <si>
    <t>ARDR_RESTRICTED_CASH_ST</t>
  </si>
  <si>
    <t>ARDR_ASSETS_HELD_SALE</t>
  </si>
  <si>
    <t>ARDR_OTHER_CURRENT_ASSETS</t>
  </si>
  <si>
    <t>ARDR_LT_INVEST</t>
  </si>
  <si>
    <t>ARDR_LAND</t>
  </si>
  <si>
    <t>ARDR_BUILDING</t>
  </si>
  <si>
    <t>ARDR_CONSTRUCTION_IN_PROGRESS</t>
  </si>
  <si>
    <t>ARDR_FURNITURE_MACHINERY_EQUIP</t>
  </si>
  <si>
    <t>ARDR_PROPERTY_PLANT_EQUIP_GROSS</t>
  </si>
  <si>
    <t>ARDR_ACCUMULATED_DEPREC</t>
  </si>
  <si>
    <t>ARDR_PROPERTY_PLANT_EQUIP_NET</t>
  </si>
  <si>
    <t>ARDR_TOTAL_INTANGIBLE_ASSET_NET</t>
  </si>
  <si>
    <t>ARDR_OTHER_INTANGIBLE_ASSET</t>
  </si>
  <si>
    <t>ARDR_INVESTMENT_IN_AFFILIATE_JV</t>
  </si>
  <si>
    <t>ARDR_GOODWLL</t>
  </si>
  <si>
    <t>ARDR_PATENTS_TRADEMRK_COPYRIGHT</t>
  </si>
  <si>
    <t>ARDR_OTHER_NONCURRENT_ASSET</t>
  </si>
  <si>
    <t>ARDR_ACCOUNTS_PAYABLE_TRADE</t>
  </si>
  <si>
    <t>ARDR_CURRENT_PORTION_OF_LT_DEBT</t>
  </si>
  <si>
    <t>ARDR_BANK_OVERDRAFTS</t>
  </si>
  <si>
    <t>ARDR_ST_BORROW</t>
  </si>
  <si>
    <t>ARDR_ACC_COMP_POSTRETIRE_OBLIG</t>
  </si>
  <si>
    <t>ARDR_DEFERRED_UNEARNED_REV_ST</t>
  </si>
  <si>
    <t>ARDR_INTEREST_ACCRUED_PAYABLE</t>
  </si>
  <si>
    <t>ARDR_DVD_ACCRUED_PAYABLE</t>
  </si>
  <si>
    <t>ARDR_OTHER_CURRENT_LIABILITIES</t>
  </si>
  <si>
    <t>ARDR_LT_DEBT</t>
  </si>
  <si>
    <t>ARDR_DEFERRED_INCOME_TAXES_LIAB</t>
  </si>
  <si>
    <t>ARDR_DEFERRED_UNEARNED_REV_LT</t>
  </si>
  <si>
    <t>ARDR_OTH_NONCURRENT_LIABILITIES</t>
  </si>
  <si>
    <t>ARDR_MIN_NONCONTROL_INT_SE</t>
  </si>
  <si>
    <t>ARDR_COMMON_STOCK</t>
  </si>
  <si>
    <t>ARDR_ADDITIONAL_PAID_IN_CAPITAL</t>
  </si>
  <si>
    <t>ARDR_TREASURY_STOCK_AMOUNT</t>
  </si>
  <si>
    <t>ARDR_RETAINED_EARN_ACC_DEFICIT</t>
  </si>
  <si>
    <t>ARDR_OTHER_EQUITY</t>
  </si>
  <si>
    <t>ARDR_SHARES_OUTSTANDING</t>
  </si>
  <si>
    <t>ARDR_PAR_VALUE</t>
  </si>
  <si>
    <t>ARDR_RAW_MATERIAL</t>
  </si>
  <si>
    <t>ARDR_WORK_IN_PROGRESS</t>
  </si>
  <si>
    <t>ARDR_FINISHED_GOOD</t>
  </si>
  <si>
    <t>ARDR_INCOME_TAX_ACCRUED_PAYABLE</t>
  </si>
  <si>
    <t>ARDR_OTHER_GROSS_FIXED_ASSETS</t>
  </si>
  <si>
    <t>ARDR_OTHER_INVENTORY</t>
  </si>
  <si>
    <t>ARDR_FUT_MIN_OPER_LEASE_OBLIG</t>
  </si>
  <si>
    <t>ARDR_CURRENT_RENTAL_EXP</t>
  </si>
  <si>
    <t>ARDR_RENTAL_EXP_YR1</t>
  </si>
  <si>
    <t>ARDR_RENTAL_EXP_BEYOND_YR5</t>
  </si>
  <si>
    <t>ARDR_DEFERRED_TAX_LIAB_LT</t>
  </si>
  <si>
    <t>ARDR_DEFERRED_TAX_ASSETS_LT</t>
  </si>
  <si>
    <t>ARDR_ALLOW_FOR_DOUBTFUL_ACCTS</t>
  </si>
  <si>
    <t>ARDR_UNBILLED_REVENUE</t>
  </si>
  <si>
    <t>ARDR_CAPITALIZED_SOFTWARE_NET</t>
  </si>
  <si>
    <t>ARDR_ESOP_SHARES_AMOUNT</t>
  </si>
  <si>
    <t>ARDR_TOTAL_SHAREHOLDERS_EQUITY</t>
  </si>
  <si>
    <t>ARDR_ACCRUED_INT_RECEIVABLE</t>
  </si>
  <si>
    <t>ARDR_DERIVATIVE_ASSET_ST</t>
  </si>
  <si>
    <t>ARDR_UNSECURED_DEBT</t>
  </si>
  <si>
    <t>ARDR_CASH_AND_DUE_FROM_BANKS</t>
  </si>
  <si>
    <t>ARDR_ST_INVEST</t>
  </si>
  <si>
    <t>ARDR_CUSTOMER_DEPOSIT_ADV_ST</t>
  </si>
  <si>
    <t>ARDR_OTHER_RECEIVABLES_ST</t>
  </si>
  <si>
    <t>ARDR_DUE_FROM_PARTIES_AFF_ST</t>
  </si>
  <si>
    <t>ARDR_PREPAID_EXPENSES_LT</t>
  </si>
  <si>
    <t>ARDR_CUSTOMER_DEPOSIT_ADVANCE_LT</t>
  </si>
  <si>
    <t>ARDR_DERIVATIVE_ASSET_LT</t>
  </si>
  <si>
    <t>ARDR_DUE_TO_AFFILIATES</t>
  </si>
  <si>
    <t>ARDR_IMPAIRMENTS_ADJUSTMENTS</t>
  </si>
  <si>
    <t>ARDR_ACCOUNTS_RECEIVABLE_LT</t>
  </si>
  <si>
    <t>ARDR_OTHER_RECEIVABLES_LT</t>
  </si>
  <si>
    <t>ARDR_OTHER_PAYABLES</t>
  </si>
  <si>
    <t>ARDR_DERIVATIVE_LIABILITIES_ST</t>
  </si>
  <si>
    <t>ARDR_DERIVATIVE_LIABILITIES_LT</t>
  </si>
  <si>
    <t>ARDR_NUM_OF_EMPLOYEES_PERIOD_END</t>
  </si>
  <si>
    <t>ARDR_OTHER_FIXED_ASSETS</t>
  </si>
  <si>
    <t>ARDR_CUM_TRANSLATION_ADJUST</t>
  </si>
  <si>
    <t>ARDR_%_OF_FOREIGN_SHAREHOLDERS</t>
  </si>
  <si>
    <t>ARDR_LT_LOANS_AND_OTHER_DEBTOR</t>
  </si>
  <si>
    <t>ARDR_ACCCUM_AMORT_INTANG_ASSET</t>
  </si>
  <si>
    <t>ARDR_AUTHORIZED_CAPITAL</t>
  </si>
  <si>
    <t>ARDR_BANK_LOANS_NONCURRENT</t>
  </si>
  <si>
    <t>ARDR_CAPITAL_REDEMPTION_RESERVE</t>
  </si>
  <si>
    <t>ARDR_CAPITAL_RSRV</t>
  </si>
  <si>
    <t>ARDR_TOTAL_CONTIGENT_PAYABLE</t>
  </si>
  <si>
    <t>ARDR_DEFERRED_TAX_NET</t>
  </si>
  <si>
    <t>ARDR_INTANGIBLE_ASSET_GROSS</t>
  </si>
  <si>
    <t>ARDR_INVEST_UNCONSOL_SUBSID</t>
  </si>
  <si>
    <t>ARDR_TIME_DEP_MTY_LESS_THAN_3M</t>
  </si>
  <si>
    <t>ARDR_ST_LOANS</t>
  </si>
  <si>
    <t>ARDR_OPTIONS_GRANTED_DURING_PER</t>
  </si>
  <si>
    <t>ARDR_OPTIONS_OUTSTANDING_END_PER</t>
  </si>
  <si>
    <t>ARDR_OTHER_CREDITORS_ST</t>
  </si>
  <si>
    <t>ARDR_OTHER_LT_LOANS_BORROWINGS</t>
  </si>
  <si>
    <t>ARDR_OTHER_PROV_FOR_LIAB_CHARGES</t>
  </si>
  <si>
    <t>ARDR_OTHER_RESERVE</t>
  </si>
  <si>
    <t>ARDR_OTHER_ST_LOANS_BORROWINGS</t>
  </si>
  <si>
    <t>ARDR_TRADE_RECEIVABLES_GROSS</t>
  </si>
  <si>
    <t>ARDR_TOTAL_NUMBER_OF_SHRHLDRS</t>
  </si>
  <si>
    <t>ARDR_PROV_LIAB_CHARGES_AND_OTHER</t>
  </si>
  <si>
    <t>ARDR_SHARES_AUTHORIZED</t>
  </si>
  <si>
    <t>ARDR_AMT_DUE_REL_PARTIES_INTBEAR</t>
  </si>
  <si>
    <t>ARDR_FIXED_DEPOSITS</t>
  </si>
  <si>
    <t>ARDR_OTHER_FINL_ASSETS_ST</t>
  </si>
  <si>
    <t>ARDR_PREPAYMENT_ADVANCE</t>
  </si>
  <si>
    <t>ARDR_AUTH_COMMON_STOCKS_NUMBER</t>
  </si>
  <si>
    <t>ARDR_AUTH_COMM_CAPT_AMT</t>
  </si>
  <si>
    <t>ARDR_BONDS_PAYABLE</t>
  </si>
  <si>
    <t>ARDR_PLANT_AND_EQUIPMENT_GROSS</t>
  </si>
  <si>
    <t>ARDR_BUILDING_NET</t>
  </si>
  <si>
    <t>ARDR_CAP_COMMIT_CNT_NOT_PROVIDED</t>
  </si>
  <si>
    <t>ARDR_CASH_ON_HAND</t>
  </si>
  <si>
    <t>ARDR_OTHER_COMMITMENTS</t>
  </si>
  <si>
    <t>ARDR_CONSTRUCTION_PROGRESS_NET</t>
  </si>
  <si>
    <t>ARDR_SPARES_AND_CONSUMABLES</t>
  </si>
  <si>
    <t>ARDR_EMPLOYEE_ENTITLE_NONCUR</t>
  </si>
  <si>
    <t>ARDR_GENERAL_RESERVES</t>
  </si>
  <si>
    <t>ARDR_GOODS_IN_TRANSIT</t>
  </si>
  <si>
    <t>ARDR_EQY_INVEST_ASSOC_AFFILIATES</t>
  </si>
  <si>
    <t>ARDR_LAND_NET</t>
  </si>
  <si>
    <t>ARDR_LEASEHOLD_RIGHTS</t>
  </si>
  <si>
    <t>ARDR_OP_LEASES_EXP_2_TO_5YRS</t>
  </si>
  <si>
    <t>ARDR_OTHER_FINL_ASSETS_LT</t>
  </si>
  <si>
    <t>ARDR_PAYABLES_LIABILITIES</t>
  </si>
  <si>
    <t>ARDR_PREFERENCE_STOCK_AUTH_SHRS</t>
  </si>
  <si>
    <t>ARDR_ST_PROVISIONS</t>
  </si>
  <si>
    <t>ARDR_SUBSCRIBED_CAPITAL</t>
  </si>
  <si>
    <t>ARDR_TIME_DEPOSIT</t>
  </si>
  <si>
    <t>ARDR_OTHER_TAX_PAYABLE</t>
  </si>
  <si>
    <t>ARDR_AUTH_PREF_STOCKS_AMT</t>
  </si>
  <si>
    <t>ARDR_TOTAL_FIXED_ASSETS</t>
  </si>
  <si>
    <t>ARDR_PLANT_MACHINERY_EQUIP_GROSS</t>
  </si>
  <si>
    <t>ARDR_DUE_TO_BANKS_ST</t>
  </si>
  <si>
    <t>ARDR_OTHER_PROVISIONS_CURRENT</t>
  </si>
  <si>
    <t>ARDR_TOT_SHARE_EQY_EXCL_MINORITY</t>
  </si>
  <si>
    <t>ARDR_CURRENT_INCOME_TAX_ASSET</t>
  </si>
  <si>
    <t>ARDR_DEBT_IN_FOREIGN_CURRENCY</t>
  </si>
  <si>
    <t>ARDR_SECURED_INT_BEARING_LIABS</t>
  </si>
  <si>
    <t>ARDR_INT_BEARING_LIAB_NONCURRENT</t>
  </si>
  <si>
    <t>ARDR_OPTIONS_EXERCISED_DUR_PER</t>
  </si>
  <si>
    <t>ARDR_OPTIONS_EXPIRED_DUR_PER</t>
  </si>
  <si>
    <t>ARDR_OIL_GAS_PROPS_GROSS_TOTAL</t>
  </si>
  <si>
    <t>ARDR_MINERAL_MINING_PROPERTIES</t>
  </si>
  <si>
    <t>ARDR_PENSION_POSTRETIRE_PROVS_LT</t>
  </si>
  <si>
    <t>ARDR_COMMON_STOCK_SUBSCRIBED_STK</t>
  </si>
  <si>
    <t>ARDR_OTHER_FINANCIAL_LIAB_ST</t>
  </si>
  <si>
    <t>ARDR_FREEHOLD_LAND_GROSS</t>
  </si>
  <si>
    <t>ARDR_LEASEHOLD_LAND_GROSS</t>
  </si>
  <si>
    <t>ARDR_FOREIGN_LOANS_OTHER_LOANS</t>
  </si>
  <si>
    <t>ARDR_HEDGING_RESERVE</t>
  </si>
  <si>
    <t>ARDR_OTHER_FINANCIAL_LIAB_LT</t>
  </si>
  <si>
    <t>ARDR_CASH_EQUIVS</t>
  </si>
  <si>
    <t>ARDR_SHARE_BASED_PAYMENTS_RSRV</t>
  </si>
  <si>
    <t>ARDR_TOOLS_FURNITURE_FIXTURES</t>
  </si>
  <si>
    <t>ARDR_COMMERCIAL_PAPER_CURRENT</t>
  </si>
  <si>
    <t>ARDR_MOTOR_VEHICLES_GROSS</t>
  </si>
  <si>
    <t>ARDR_MACHINERY_AND_EQUIPMENT_NET</t>
  </si>
  <si>
    <t>ARDR_SHORT_TERM_LOAN_SECURED</t>
  </si>
  <si>
    <t>ARDR_SHORT_TERM_LOAN_UNSECURED</t>
  </si>
  <si>
    <t>ARDR_LONG_TERM_LOAN_SECURED</t>
  </si>
  <si>
    <t>ARDR_LONG_TERM_LOAN_UNSECURED</t>
  </si>
  <si>
    <t>ARDR_FV_ASSETS_REC_TOTAL</t>
  </si>
  <si>
    <t>ARDR_FV_LIAB_REC_TOTAL</t>
  </si>
  <si>
    <t>ARDR_OPTIONS_CANCELLED_FORFEITED</t>
  </si>
  <si>
    <t>ARDR_CONTRACTUAL_OBLIG_YEAR_1</t>
  </si>
  <si>
    <t>ARDR_CONTRACTUAL_OBLIG_YEAR_2_3</t>
  </si>
  <si>
    <t>ARDR_CONTRACTUAL_OBLIG_YEAR_4_5</t>
  </si>
  <si>
    <t>ARDR_CONT_OBLIG_BEYOND_YEAR_5</t>
  </si>
  <si>
    <t>ARDR_CONTRACTUAL_OBLIG_TOTAL</t>
  </si>
  <si>
    <t>ARDR_INVESTMENT_IN_MF_ST</t>
  </si>
  <si>
    <t>ARDR_MINING_ASSETS_GROSS</t>
  </si>
  <si>
    <t>ARDR_WEI_AVG_COST_OPTIONS_GRANT</t>
  </si>
  <si>
    <t>ARDR_STOCK_OPTION_VAL_RFR</t>
  </si>
  <si>
    <t>ARDR_STOCK_OPTION_VAL_EXP_LIFE</t>
  </si>
  <si>
    <t>ARDR_STOCK_OPTION_VAL_EXP_VOL</t>
  </si>
  <si>
    <t>ARDR_STOCK_OPTION_VAL_DVD_YLD</t>
  </si>
  <si>
    <t>ARDR_AVG_EXER_PX_OPT_EXERCISABLE</t>
  </si>
  <si>
    <t>ARDR_AVG_EXER_PX_OPT_OUTSTANDING</t>
  </si>
  <si>
    <t>ARDR_OPTIONS_EXERCISABLE</t>
  </si>
  <si>
    <t>ARDR_OPTIONS_BEGINNING_OF_PERIOD</t>
  </si>
  <si>
    <t>ARDR_ST_BORROW_CUR_POR_LT_DEBT</t>
  </si>
  <si>
    <t>ARDR_REVALUATION_ASSETS_GROSS</t>
  </si>
  <si>
    <t>ARDR_LINES_OF_CREDIT_LT</t>
  </si>
  <si>
    <t>ARDR_LAND_AND_BUILDINGS</t>
  </si>
  <si>
    <t>Vedanta Ltd (VEDL IN) - Standardized</t>
  </si>
  <si>
    <t>Cash from Operating Activities</t>
  </si>
  <si>
    <t xml:space="preserve">  + Net Income</t>
  </si>
  <si>
    <t>CF_NET_INC</t>
  </si>
  <si>
    <t xml:space="preserve">    Growth (YoY)</t>
  </si>
  <si>
    <t xml:space="preserve">  + Depreciation &amp; Amortization</t>
  </si>
  <si>
    <t>CF_DEPR_AMORT</t>
  </si>
  <si>
    <t xml:space="preserve">  + Non-Cash Items</t>
  </si>
  <si>
    <t>NON_CASH_ITEMS_DETAILED</t>
  </si>
  <si>
    <t xml:space="preserve">    + Stock-Based Compensation</t>
  </si>
  <si>
    <t>CF_STOCK_BASED_COMPENSATION</t>
  </si>
  <si>
    <t xml:space="preserve">    + Other Non-Cash Adj</t>
  </si>
  <si>
    <t>OTHER_NON_CASH_ADJ_LESS_DETAILED</t>
  </si>
  <si>
    <t xml:space="preserve">  + Chg in Non-Cash Work Cap</t>
  </si>
  <si>
    <t>CF_CHNG_NON_CASH_WORK_CAP</t>
  </si>
  <si>
    <t xml:space="preserve">    + (Inc) Dec in Accts Receiv</t>
  </si>
  <si>
    <t>CF_ACCT_RCV_UNBILLED_REV</t>
  </si>
  <si>
    <t xml:space="preserve">    + (Inc) Dec in Inventories</t>
  </si>
  <si>
    <t>CF_CHANGE_IN_INVENTORIES</t>
  </si>
  <si>
    <t xml:space="preserve">    + Inc (Dec) in Accts Payable</t>
  </si>
  <si>
    <t>CF_CHANGE_IN_ACCOUNTS_PAYABLE</t>
  </si>
  <si>
    <t xml:space="preserve">    + Inc (Dec) in Other</t>
  </si>
  <si>
    <t>INC_DEC_IN_OT_OP_AST_LIAB_DETAIL</t>
  </si>
  <si>
    <t xml:space="preserve">  + Net Cash From Disc Ops</t>
  </si>
  <si>
    <t>CF_NET_CASH_DISCONT_OPS_OPER</t>
  </si>
  <si>
    <t>CF_CASH_FROM_OPER</t>
  </si>
  <si>
    <t>Cash from Investing Activities</t>
  </si>
  <si>
    <t xml:space="preserve">  + Change in Fixed &amp; Intang</t>
  </si>
  <si>
    <t>FIXED_INTANG_ASST_CHANGE</t>
  </si>
  <si>
    <t xml:space="preserve">    + Disp in Fixed &amp; Intang</t>
  </si>
  <si>
    <t>DISPOSAL_OF_FIXED_INTANG</t>
  </si>
  <si>
    <t xml:space="preserve">    + Disp of Fixed Prod Assets</t>
  </si>
  <si>
    <t>CF_DISPOSAL_OF_FIXED_PROD_ASSETS</t>
  </si>
  <si>
    <t xml:space="preserve">    + Disp of Intangible Assets</t>
  </si>
  <si>
    <t>CF_DISPOSAL_OF_INTANGIBLE_ASSETS</t>
  </si>
  <si>
    <t xml:space="preserve">    + Acq of Fixed &amp; Intang</t>
  </si>
  <si>
    <t>ACQUIS_OF_FIXED_INTANG</t>
  </si>
  <si>
    <t xml:space="preserve">    + Acq of Fixed Prod Assets</t>
  </si>
  <si>
    <t>CF_PURCHASE_OF_FIXED_PROD_ASSETS</t>
  </si>
  <si>
    <t xml:space="preserve">    + Acq of Intangible Assets</t>
  </si>
  <si>
    <t>CF_ACQUISITION_OF_INTANG_ASSETS</t>
  </si>
  <si>
    <t xml:space="preserve">  + Net Change in LT Investment</t>
  </si>
  <si>
    <t>NET_CHG_IN_LT_INVEST_DETAILED</t>
  </si>
  <si>
    <t xml:space="preserve">    + Dec in LT Investment</t>
  </si>
  <si>
    <t>CF_DECR_INVEST</t>
  </si>
  <si>
    <t xml:space="preserve">    + Inc in LT Investment</t>
  </si>
  <si>
    <t>CF_INCR_INVEST</t>
  </si>
  <si>
    <t xml:space="preserve">  + Net Cash From Acq &amp; Div</t>
  </si>
  <si>
    <t>CF_NT_CSH_RCVD_PD_FOR_ACQUIS_DIV</t>
  </si>
  <si>
    <t xml:space="preserve">    + Cash from Divestitures</t>
  </si>
  <si>
    <t>CF_CASH_FOR_DIVESTITURES</t>
  </si>
  <si>
    <t xml:space="preserve">    + Cash for Acq of Subs</t>
  </si>
  <si>
    <t>CF_CASH_FOR_ACQUIS_SUBSIDIARIES</t>
  </si>
  <si>
    <t xml:space="preserve">    + Cash for JVs</t>
  </si>
  <si>
    <t>CF_CASH_FOR_JOINT_VENTURES_ASSOC</t>
  </si>
  <si>
    <t xml:space="preserve">  + Other Investing Activities</t>
  </si>
  <si>
    <t>OTHER_INVESTING_ACT_DETAILED</t>
  </si>
  <si>
    <t>CF_NET_CASH_DISCONTINUED_OPS_INV</t>
  </si>
  <si>
    <t>CF_CASH_FROM_INV_ACT</t>
  </si>
  <si>
    <t>Cash from Financing Activities</t>
  </si>
  <si>
    <t xml:space="preserve">  + Dividends Paid</t>
  </si>
  <si>
    <t>CF_DVD_PAID</t>
  </si>
  <si>
    <t xml:space="preserve">  + Cash From (Repayment) Debt</t>
  </si>
  <si>
    <t>PROC_FR_REPAYMNTS_BOR_DETAILED</t>
  </si>
  <si>
    <t xml:space="preserve">    + Cash From (Repay) ST Debt</t>
  </si>
  <si>
    <t>CF_NET_CHG_ST_DEBT_CPTL_LEAS</t>
  </si>
  <si>
    <t xml:space="preserve">    + Cash From LT Debt</t>
  </si>
  <si>
    <t>CF_LT_DEBT_CAP_LEAS_PROCEEDS</t>
  </si>
  <si>
    <t xml:space="preserve">    + Repayments of LT Debt</t>
  </si>
  <si>
    <t>CF_LT_DEBT_CAP_LEAS_PAYMENT</t>
  </si>
  <si>
    <t xml:space="preserve">  + Cash (Repurchase) of Equity</t>
  </si>
  <si>
    <t>NET_CAP_STOCK</t>
  </si>
  <si>
    <t xml:space="preserve">    + Increase in Capital Stock</t>
  </si>
  <si>
    <t>CF_INCR_CAP_STOCK</t>
  </si>
  <si>
    <t xml:space="preserve">    + Decrease in Capital Stock</t>
  </si>
  <si>
    <t>CF_DECR_CAP_STOCK</t>
  </si>
  <si>
    <t xml:space="preserve">  + Other Financing Activities</t>
  </si>
  <si>
    <t>OTHER_FIN_AND_DEC_CAP</t>
  </si>
  <si>
    <t>CF_NET_CASH_DISCONTINUED_OPS_FIN</t>
  </si>
  <si>
    <t>CFF_ACTIVITIES_DETAILED</t>
  </si>
  <si>
    <t xml:space="preserve">  Effect of Foreign Exchange Rates</t>
  </si>
  <si>
    <t>CF_EFFECT_FOREIGN_EXCHANGES</t>
  </si>
  <si>
    <t>Net Changes in Cash</t>
  </si>
  <si>
    <t>CF_NET_CHNG_CASH</t>
  </si>
  <si>
    <t>Cash Paid for Taxes</t>
  </si>
  <si>
    <t>CF_CASH_PAID_FOR_TAX</t>
  </si>
  <si>
    <t>Cash Paid for Interest</t>
  </si>
  <si>
    <t>CF_ACT_CASH_PAID_FOR_INT_DEBT</t>
  </si>
  <si>
    <t>EBITDA</t>
  </si>
  <si>
    <t>Trailing 12M EBITDA Margin</t>
  </si>
  <si>
    <t>EBITDA_MARGIN</t>
  </si>
  <si>
    <t>Interest Received</t>
  </si>
  <si>
    <t>CF_INTEREST_RECEIVED</t>
  </si>
  <si>
    <t>Net Cash Paid for Acquisitions</t>
  </si>
  <si>
    <t>CF_NET_CASH_PAID_FOR_AQUIS</t>
  </si>
  <si>
    <t>Free Cash Flow</t>
  </si>
  <si>
    <t>CF_FREE_CASH_FLOW</t>
  </si>
  <si>
    <t>Free Cash Flow to Firm</t>
  </si>
  <si>
    <t>CF_FREE_CASH_FLOW_FIRM</t>
  </si>
  <si>
    <t>Free Cash Flow to Equity</t>
  </si>
  <si>
    <t>FREE_CASH_FLOW_EQUITY</t>
  </si>
  <si>
    <t>Free Cash Flow per Basic Share</t>
  </si>
  <si>
    <t>FREE_CASH_FLOW_PER_SH</t>
  </si>
  <si>
    <t>Price to Free Cash Flow</t>
  </si>
  <si>
    <t>PX_TO_FREE_CASH_FLOW</t>
  </si>
  <si>
    <t>Cash Flow to Net Income</t>
  </si>
  <si>
    <t>CASH_FLOW_TO_NET_INC</t>
  </si>
  <si>
    <t>Marico Ltd (MRCO IN) - Standardized</t>
  </si>
  <si>
    <t xml:space="preserve">  + Cash, Cash Equivalents &amp; STI</t>
  </si>
  <si>
    <t>CASH_CASH_EQTY_STI_DETAILED</t>
  </si>
  <si>
    <t xml:space="preserve">    + Cash &amp; Cash Equivalents</t>
  </si>
  <si>
    <t>BS_CASH_NEAR_CASH_ITEM</t>
  </si>
  <si>
    <t xml:space="preserve">    + ST Investments</t>
  </si>
  <si>
    <t>BS_MKT_SEC_OTHER_ST_INVEST</t>
  </si>
  <si>
    <t xml:space="preserve">  + Accounts &amp; Notes Receiv</t>
  </si>
  <si>
    <t>BS_ACCT_NOTE_RCV</t>
  </si>
  <si>
    <t xml:space="preserve">    + Accounts Receivable, Net</t>
  </si>
  <si>
    <t>BS_ACCTS_REC_EXCL_NOTES_REC</t>
  </si>
  <si>
    <t xml:space="preserve">    + Notes Receivable, Net</t>
  </si>
  <si>
    <t>NOTES_RECEIVABLE</t>
  </si>
  <si>
    <t xml:space="preserve">  + Inventories</t>
  </si>
  <si>
    <t>BS_INVENTORIES</t>
  </si>
  <si>
    <t xml:space="preserve">    + Raw Materials</t>
  </si>
  <si>
    <t>INVTRY_RAW_MATERIALS</t>
  </si>
  <si>
    <t xml:space="preserve">    + Work In Process</t>
  </si>
  <si>
    <t>INVTRY_IN_PROGRESS</t>
  </si>
  <si>
    <t xml:space="preserve">    + Finished Goods</t>
  </si>
  <si>
    <t>INVTRY_FINISHED_GOODS</t>
  </si>
  <si>
    <t xml:space="preserve">    + Other Inventory</t>
  </si>
  <si>
    <t>BS_OTHER_INV</t>
  </si>
  <si>
    <t xml:space="preserve">  + Other ST Assets</t>
  </si>
  <si>
    <t>OTHER_CURRENT_ASSETS_DETAILED</t>
  </si>
  <si>
    <t xml:space="preserve">    + Prepaid Expenses</t>
  </si>
  <si>
    <t>BS_PREPAY</t>
  </si>
  <si>
    <t xml:space="preserve">    + Derivative &amp; Hedging Assets</t>
  </si>
  <si>
    <t>BS_DERIV_HEDGING_ASST_ST</t>
  </si>
  <si>
    <t xml:space="preserve">    + Assets Held-for-Sale</t>
  </si>
  <si>
    <t>BS_ASSETS_HELD_FOR_SALE_ST</t>
  </si>
  <si>
    <t xml:space="preserve">    + Taxes Receivable</t>
  </si>
  <si>
    <t>BS_TAXES_RECEIVABLE_SHORT_TERM</t>
  </si>
  <si>
    <t xml:space="preserve">    + Misc ST Assets</t>
  </si>
  <si>
    <t>BS_OTHER_CUR_ASSET_LESS_PREPAY</t>
  </si>
  <si>
    <t>BS_CUR_ASSET_REPORT</t>
  </si>
  <si>
    <t xml:space="preserve">  + Property, Plant &amp; Equip, Net</t>
  </si>
  <si>
    <t>BS_NET_FIX_ASSET</t>
  </si>
  <si>
    <t xml:space="preserve">    + Property, Plant &amp; Equip</t>
  </si>
  <si>
    <t>BS_GROSS_FIX_ASSET</t>
  </si>
  <si>
    <t xml:space="preserve">    - Accumulated Depreciation</t>
  </si>
  <si>
    <t>BS_ACCUM_DEPR</t>
  </si>
  <si>
    <t xml:space="preserve">  + LT Investments &amp; Receivables</t>
  </si>
  <si>
    <t>BS_LT_INVEST</t>
  </si>
  <si>
    <t xml:space="preserve">    + LT Investments</t>
  </si>
  <si>
    <t>BS_LONG_TERM_INVESTMENTS</t>
  </si>
  <si>
    <t xml:space="preserve">    + LT Marketable Securities</t>
  </si>
  <si>
    <t>BS_LT_MARKETABLE_SECURITIES</t>
  </si>
  <si>
    <t xml:space="preserve">  + Other LT Assets</t>
  </si>
  <si>
    <t>BS_OTHER_ASSETS_DEF_CHRG_OTHER</t>
  </si>
  <si>
    <t xml:space="preserve">    + Total Intangible Assets</t>
  </si>
  <si>
    <t>BS_DISCLOSED_INTANGIBLES</t>
  </si>
  <si>
    <t xml:space="preserve">    + Goodwill</t>
  </si>
  <si>
    <t>BS_GOODWILL</t>
  </si>
  <si>
    <t xml:space="preserve">    + Other Intangible Assets</t>
  </si>
  <si>
    <t>OTHER_INTANGIBLE_ASSETS_DETAILED</t>
  </si>
  <si>
    <t xml:space="preserve">    + Prepaid Expense</t>
  </si>
  <si>
    <t>BS_PREPAID_EXPENSE_LT</t>
  </si>
  <si>
    <t xml:space="preserve">    + Deferred Tax Assets</t>
  </si>
  <si>
    <t>BS_DEFERRED_TAX_ASSETS_LT</t>
  </si>
  <si>
    <t>BS_DERIV_HEDGING_ASST_LT</t>
  </si>
  <si>
    <t xml:space="preserve">    + Investments in Affiliates</t>
  </si>
  <si>
    <t>BS_INVEST_IN_ASSOC_CO</t>
  </si>
  <si>
    <t xml:space="preserve">    + Misc LT Assets</t>
  </si>
  <si>
    <t>OTHER_NONCURRENT_ASSETS_DETAILED</t>
  </si>
  <si>
    <t>Total Noncurrent Assets</t>
  </si>
  <si>
    <t>BS_TOT_NON_CUR_ASSET</t>
  </si>
  <si>
    <t>BS_TOT_ASSET</t>
  </si>
  <si>
    <t>Liabilities &amp; Shareholders' Equity</t>
  </si>
  <si>
    <t xml:space="preserve">  + Payables &amp; Accruals</t>
  </si>
  <si>
    <t>ACCT_PAYABLE_ACCRUALS_DETAILED</t>
  </si>
  <si>
    <t xml:space="preserve">    + Accounts Payable</t>
  </si>
  <si>
    <t>BS_ACCT_PAYABLE</t>
  </si>
  <si>
    <t xml:space="preserve">    + Accrued Taxes</t>
  </si>
  <si>
    <t>BS_TAXES_PAYABLE</t>
  </si>
  <si>
    <t xml:space="preserve">    + Interest &amp; Dividends Payable</t>
  </si>
  <si>
    <t>INTEREST_DIVIDENDS_PAYABLE</t>
  </si>
  <si>
    <t xml:space="preserve">    + Other Payables &amp; Accruals</t>
  </si>
  <si>
    <t>BS_ACCRUAL</t>
  </si>
  <si>
    <t xml:space="preserve">  + ST Debt</t>
  </si>
  <si>
    <t>BS_ST_BORROW</t>
  </si>
  <si>
    <t xml:space="preserve">    + ST Borrowings</t>
  </si>
  <si>
    <t>SHORT_TERM_DEBT_DETAILED</t>
  </si>
  <si>
    <t xml:space="preserve">    + ST Lease Liabilities</t>
  </si>
  <si>
    <t>ST_CAPITALIZED_LEASE_LIABILITIES</t>
  </si>
  <si>
    <t xml:space="preserve">      + ST Finance Leases</t>
  </si>
  <si>
    <t>ST_CAPITAL_LEASE_OBLIGATIONS</t>
  </si>
  <si>
    <t xml:space="preserve">    + Current Portion of LT Debt</t>
  </si>
  <si>
    <t>BS_CURR_PORTION_LT_DEBT</t>
  </si>
  <si>
    <t xml:space="preserve">  + Other ST Liabilities</t>
  </si>
  <si>
    <t>OTHER_CURRENT_LIABS_SUB_DETAILED</t>
  </si>
  <si>
    <t xml:space="preserve">    + Deferred Revenue</t>
  </si>
  <si>
    <t>ST_DEFERRED_REVENUE</t>
  </si>
  <si>
    <t xml:space="preserve">    + Derivatives &amp; Hedging</t>
  </si>
  <si>
    <t>BS_DERIV_HEDGING_LIAB_ST</t>
  </si>
  <si>
    <t xml:space="preserve">    + Misc ST Liabilities</t>
  </si>
  <si>
    <t>OTHER_CURRENT_LIABS_DETAILED</t>
  </si>
  <si>
    <t>BS_CUR_LIAB</t>
  </si>
  <si>
    <t xml:space="preserve">  + LT Debt</t>
  </si>
  <si>
    <t>BS_LT_BORROW</t>
  </si>
  <si>
    <t xml:space="preserve">    + LT Borrowings</t>
  </si>
  <si>
    <t>LONG_TERM_BORROWINGS_DETAILED</t>
  </si>
  <si>
    <t xml:space="preserve">    + LT Lease Liabilities</t>
  </si>
  <si>
    <t>LT_CAPITALIZED_LEASE_LIABILITIES</t>
  </si>
  <si>
    <t xml:space="preserve">      + LT Finance Leases</t>
  </si>
  <si>
    <t>LT_CAPITAL_LEASE_OBLIGATIONS</t>
  </si>
  <si>
    <t xml:space="preserve">  + Other LT Liabilities</t>
  </si>
  <si>
    <t>OTHER_NONCUR_LIABS_SUB_DETAILED</t>
  </si>
  <si>
    <t xml:space="preserve">    + Accrued Liabilities</t>
  </si>
  <si>
    <t>BS_ACCRUED_LIABILITIES</t>
  </si>
  <si>
    <t xml:space="preserve">    + Pension Liabilities</t>
  </si>
  <si>
    <t>PENSION_LIABILITIES</t>
  </si>
  <si>
    <t xml:space="preserve">    + Deferred Compensation</t>
  </si>
  <si>
    <t>BS_DEFERRED_COMP_LT_LIABS</t>
  </si>
  <si>
    <t>LT_DEFERRED_REVENUE</t>
  </si>
  <si>
    <t xml:space="preserve">    + Deferred Tax Liabilities</t>
  </si>
  <si>
    <t>BS_DEFERRED_TAX_LIABILITIES_LT</t>
  </si>
  <si>
    <t>BS_DERIV_HEDGING_LIAB_LT</t>
  </si>
  <si>
    <t xml:space="preserve">    + Misc LT Liabilities</t>
  </si>
  <si>
    <t>OTHER_NONCURRENT_LIABS_DETAILED</t>
  </si>
  <si>
    <t>NON_CUR_LIAB</t>
  </si>
  <si>
    <t>BS_TOT_LIAB2</t>
  </si>
  <si>
    <t xml:space="preserve">  + Preferred Equity and Hybrid Capital</t>
  </si>
  <si>
    <t>PFD_EQTY_HYBRID_CAPITAL</t>
  </si>
  <si>
    <t xml:space="preserve">  + Share Capital &amp; APIC</t>
  </si>
  <si>
    <t>BS_SH_CAP_AND_APIC</t>
  </si>
  <si>
    <t xml:space="preserve">    + Common Stock</t>
  </si>
  <si>
    <t>BS_COMMON_STOCK</t>
  </si>
  <si>
    <t xml:space="preserve">    + Additional Paid in Capital</t>
  </si>
  <si>
    <t>BS_ADD_PAID_IN_CAP</t>
  </si>
  <si>
    <t xml:space="preserve">  - Treasury Stock</t>
  </si>
  <si>
    <t>BS_AMT_OF_TSY_STOCK</t>
  </si>
  <si>
    <t xml:space="preserve">  + Retained Earnings</t>
  </si>
  <si>
    <t>BS_PURE_RETAINED_EARNINGS</t>
  </si>
  <si>
    <t xml:space="preserve">  + Other Equity</t>
  </si>
  <si>
    <t>OTHER_EQUITY_RATIO</t>
  </si>
  <si>
    <t>Equity Before Minority Interest</t>
  </si>
  <si>
    <t>EQTY_BEF_MINORITY_INT_DETAILED</t>
  </si>
  <si>
    <t xml:space="preserve">  + Minority/Non Controlling Interest</t>
  </si>
  <si>
    <t>MINORITY_NONCONTROLLING_INTEREST</t>
  </si>
  <si>
    <t>Total Equity</t>
  </si>
  <si>
    <t>TOTAL_EQUITY</t>
  </si>
  <si>
    <t>Total Liabilities &amp; Equity</t>
  </si>
  <si>
    <t>TOT_LIAB_AND_EQY</t>
  </si>
  <si>
    <t>Accounting Standard</t>
  </si>
  <si>
    <t>ACCOUNTING_STANDARD</t>
  </si>
  <si>
    <t>IN GAAP</t>
  </si>
  <si>
    <t>BS_SH_OUT</t>
  </si>
  <si>
    <t>Number of Treasury Shares</t>
  </si>
  <si>
    <t>BS_NUM_OF_TSY_SH</t>
  </si>
  <si>
    <t>Pension Obligations</t>
  </si>
  <si>
    <t>BS_PENSION_RSRV</t>
  </si>
  <si>
    <t>BS_FUTURE_MIN_OPER_LEASE_OBLIG</t>
  </si>
  <si>
    <t>Capital Leases - Total</t>
  </si>
  <si>
    <t>BS_TOTAL_CAPITAL_LEASES</t>
  </si>
  <si>
    <t>Percent Of Foreign Ownership</t>
  </si>
  <si>
    <t>BS_PERCENT_OF_FOREIGN_OWNERSHIP</t>
  </si>
  <si>
    <t>Number Of Shareholders</t>
  </si>
  <si>
    <t>BS_NUM_OF_SHAREHOLDERS</t>
  </si>
  <si>
    <t>BS_OPTIONS_GRANTED</t>
  </si>
  <si>
    <t>Options Outstanding at Period End</t>
  </si>
  <si>
    <t>BS_OPTIONS_OUTSTANDING</t>
  </si>
  <si>
    <t>Net Debt</t>
  </si>
  <si>
    <t>NET_DEBT</t>
  </si>
  <si>
    <t>Net Debt to Equity</t>
  </si>
  <si>
    <t>NET_DEBT_TO_SHRHLDR_EQTY</t>
  </si>
  <si>
    <t>Tangible Common Equity Ratio</t>
  </si>
  <si>
    <t>TCE_RATIO</t>
  </si>
  <si>
    <t>Current Ratio</t>
  </si>
  <si>
    <t>CUR_RATIO</t>
  </si>
  <si>
    <t>Cash Conversion Cycle</t>
  </si>
  <si>
    <t>CASH_CONVERSION_CYCLE</t>
  </si>
  <si>
    <t>Number of Employees</t>
  </si>
  <si>
    <t>NUM_OF_EMPLOYEES</t>
  </si>
  <si>
    <t>Cash Flow</t>
  </si>
  <si>
    <t xml:space="preserve">  Cash From Operating Activities</t>
  </si>
  <si>
    <t>Depreciation And Amortization - CF</t>
  </si>
  <si>
    <t>ARD_DEPRECIATION_AND_AMORT_CF</t>
  </si>
  <si>
    <t>Provision For Doubtful Accounts - CF</t>
  </si>
  <si>
    <t>ARD_PROVISION_DOUBTFUL_ACCT_CF</t>
  </si>
  <si>
    <t>Stock Based Compensation</t>
  </si>
  <si>
    <t>ARD_STOCK_BASED_COMPENSATION</t>
  </si>
  <si>
    <t>Other Non-Cash Items</t>
  </si>
  <si>
    <t>ARD_OTHER_NON_CASH_ITEMS</t>
  </si>
  <si>
    <t>Change in Inventories</t>
  </si>
  <si>
    <t>ARD_CHANGE_IN_INVENTORIES</t>
  </si>
  <si>
    <t>Change in Accounts Payable</t>
  </si>
  <si>
    <t>ARD_CHANGE_IN_ACCOUNTS_PAYABLE</t>
  </si>
  <si>
    <t>Change in Accounts Receivable</t>
  </si>
  <si>
    <t>ARD_CHG_IN_ACCOUNTS_RECEIVABLE</t>
  </si>
  <si>
    <t>Change in Other Current Assets</t>
  </si>
  <si>
    <t>ARD_CHANGE_IN_OTHER_CUR_ASSETS</t>
  </si>
  <si>
    <t>Change in Other Current Liabilities</t>
  </si>
  <si>
    <t>ARD_CHG_IN_OTHER_CURRENT_LIAB</t>
  </si>
  <si>
    <t>Equity In Earnings Of Affiliates/JV-CF</t>
  </si>
  <si>
    <t>ARD_EQY_IN_EARN_OF_AFF_JV_CF</t>
  </si>
  <si>
    <t>Net Change In Working Capital</t>
  </si>
  <si>
    <t>ARD_NET_CHG_IN_WORKING_CAPITAL</t>
  </si>
  <si>
    <t>Impairments</t>
  </si>
  <si>
    <t>ARD_IMPAIRMENTS</t>
  </si>
  <si>
    <t>Cash Paid For Taxes</t>
  </si>
  <si>
    <t>ARD_CASH_PAID_FOR_TAXES</t>
  </si>
  <si>
    <t>Change in Other Assets</t>
  </si>
  <si>
    <t>ARD_CHANGE_IN_OTHER_ASSETS</t>
  </si>
  <si>
    <t>Change In Other Liabilites</t>
  </si>
  <si>
    <t>ARD_CHG_IN_OTHER_LIABILITES</t>
  </si>
  <si>
    <t>Total Cash Flows From Operations</t>
  </si>
  <si>
    <t>ARD_TOT_CASH_FLOWS_FROM_OPS</t>
  </si>
  <si>
    <t>Net Change In Loans</t>
  </si>
  <si>
    <t>ARD_NET_CHANGE_IN_LOANS</t>
  </si>
  <si>
    <t>Write-Offs</t>
  </si>
  <si>
    <t>ARD_WRITE_OFFS</t>
  </si>
  <si>
    <t>Gain (Loss) On Sale of Investments and Mkt Sec</t>
  </si>
  <si>
    <t>ARD_GL_ON_SALE_OF_INV_MKT_SEC</t>
  </si>
  <si>
    <t>Total Cashflow From Ops Before Working Capital</t>
  </si>
  <si>
    <t>ARD_TOT_CF_FROM_OPS_BEF_WORK_CAP</t>
  </si>
  <si>
    <t>Change In Other Provisions</t>
  </si>
  <si>
    <t>ARD_CHANGE_OTHER_PROVISIONS</t>
  </si>
  <si>
    <t>Gain (Loss) From The Sale Of Fixed Assets</t>
  </si>
  <si>
    <t>ARD_GAIN_LOSS_SALES_FIXED_ASSETS</t>
  </si>
  <si>
    <t>Change In Trade Payables &amp; Other Current Liab</t>
  </si>
  <si>
    <t>ARD_CHNG_TRADE_PAY_OTH_CUR_LIAB</t>
  </si>
  <si>
    <t>Impairment Of Goodwill-CF</t>
  </si>
  <si>
    <t>ARD_IMPRMNT_OF_GOODWILL_CF</t>
  </si>
  <si>
    <t>ARD_INTEREST_EXPENSE</t>
  </si>
  <si>
    <t>Interest Income - CF</t>
  </si>
  <si>
    <t>ARD_INTEREST_INCOME_CF</t>
  </si>
  <si>
    <t>Dividends Income</t>
  </si>
  <si>
    <t>ARD_DIV_INCOME</t>
  </si>
  <si>
    <t>Profit Before Taxation And Minority Interest</t>
  </si>
  <si>
    <t>ARD_PROF_BEFORE_TAX_MINORITY_INT</t>
  </si>
  <si>
    <t>Revaluation/Impairment Of Invest Properties</t>
  </si>
  <si>
    <t>ARD_REVAL_IMPAIR_INVEST_PROP</t>
  </si>
  <si>
    <t>Revaluation/Impairment Of Investments</t>
  </si>
  <si>
    <t>ARD_REVAL_IMPAIR_OF_INVESTMENTS</t>
  </si>
  <si>
    <t>Tax Refund</t>
  </si>
  <si>
    <t>ARD_TAX_REFUND</t>
  </si>
  <si>
    <t>Net Cash From Operating Activities</t>
  </si>
  <si>
    <t>ARD_NET_CASH_FROM_OPERATING_ACT</t>
  </si>
  <si>
    <t>Finance Costs</t>
  </si>
  <si>
    <t>ARD_FINANCE_COSTS</t>
  </si>
  <si>
    <t>Loss/(Profit) On Sale Property Plant &amp; Equip</t>
  </si>
  <si>
    <t>ARD_GL_SALE_PROP_PLANT_EQUIP</t>
  </si>
  <si>
    <t>Provision For Contingent Liabs &amp; Commitments</t>
  </si>
  <si>
    <t>ARD_PROV_CONTINGENT_LIAB_COMMIT</t>
  </si>
  <si>
    <t>As Reported Data Change in Other Financial Assets</t>
  </si>
  <si>
    <t>ARD_CHG_IN_OTHER_FINANCIAL_AST</t>
  </si>
  <si>
    <t>Change in Other Financial Liabilities</t>
  </si>
  <si>
    <t>ARD_CHG_IN_OTHER_FINANCIAL_LIAB</t>
  </si>
  <si>
    <t>Amortization - CF</t>
  </si>
  <si>
    <t>ARD_AMORTIZATION_CF</t>
  </si>
  <si>
    <t>Foreign Exchange Gains/Losses</t>
  </si>
  <si>
    <t>ARD_FOREIGN_EXCHANGE_GAIN_LOSS</t>
  </si>
  <si>
    <t>Dvds Received (Non Joint Ventures / Associate</t>
  </si>
  <si>
    <t>ARD_DIV_RECEIVED_NON_JV_ASSOC</t>
  </si>
  <si>
    <t>Change in Prepaid Expenses</t>
  </si>
  <si>
    <t>ARD_CHANGE_IN_PREPAID_EXP</t>
  </si>
  <si>
    <t>Change in Accrued Expenses</t>
  </si>
  <si>
    <t>ARD_CHANGE_IN_ACCRUED_EXP</t>
  </si>
  <si>
    <t xml:space="preserve">  Cash From Investing Activities</t>
  </si>
  <si>
    <t>Disposal of Fixed Assets</t>
  </si>
  <si>
    <t>ARD_DISPOSAL_OF_FIXED_ASSETS</t>
  </si>
  <si>
    <t>Capital Expenditures</t>
  </si>
  <si>
    <t>ARD_CAPITAL_EXPENDITURES</t>
  </si>
  <si>
    <t>Proceeds From Investments</t>
  </si>
  <si>
    <t>ARD_PROCEEDS_FROM_INVESTMENTS</t>
  </si>
  <si>
    <t>Purchases of Investments</t>
  </si>
  <si>
    <t>ARD_PURCHASES_OF_INVESTMENTS</t>
  </si>
  <si>
    <t>Other Investing Activities</t>
  </si>
  <si>
    <t>ARD_OTHER_INVESTING_ACTIVITIES</t>
  </si>
  <si>
    <t>Divestiture of Business</t>
  </si>
  <si>
    <t>ARD_DIVESTITURE_OF_BUSINESS</t>
  </si>
  <si>
    <t>Purchase of Intangibles</t>
  </si>
  <si>
    <t>ARD_PURCHASE_OF_INTANGIBLES</t>
  </si>
  <si>
    <t>Proceeds From Sale Of Assocs/Joint Ventures</t>
  </si>
  <si>
    <t>ARD_PROC_FROM_SALE_OF_ASSOC_JV</t>
  </si>
  <si>
    <t>Purchase Of Associates/Joint Ventures</t>
  </si>
  <si>
    <t>ARD_PURCHASE_ASSOC_JOINT_VENTURE</t>
  </si>
  <si>
    <t>Increase/Decrease In Advance To A Subsidiary</t>
  </si>
  <si>
    <t>ARD_INCR_DECR_ADV_TO_A_SUBSID</t>
  </si>
  <si>
    <t>Increase/Decrease In Pledged Bank Deposits</t>
  </si>
  <si>
    <t>ARD_INCR_DECR_IN_PLEDGED_DEPOSIT</t>
  </si>
  <si>
    <t>Acquisition Of Properties/Equipment</t>
  </si>
  <si>
    <t>ARD_ACQ_PROPERTIES_EQUIP</t>
  </si>
  <si>
    <t>Interest Received From Investing Activities</t>
  </si>
  <si>
    <t>ARD_INT_REC_FROM_INVESTING_ACT</t>
  </si>
  <si>
    <t>Dividend Received From Investing Activities</t>
  </si>
  <si>
    <t>ARD_DIV_REC_INVESTING_ACTIVITIES</t>
  </si>
  <si>
    <t>Sales (Purchases) of LT Investments -Net</t>
  </si>
  <si>
    <t>ARD_SALES_PURCH_LT_INVEST_NET</t>
  </si>
  <si>
    <t>Dvds Received (Non Joint Vent/Associate)</t>
  </si>
  <si>
    <t>ARDR_DIV_RECEIVED_NON_JV_ASSOC</t>
  </si>
  <si>
    <t>ARDR_INTEREST_INCOME_CF</t>
  </si>
  <si>
    <t>Total Cash Flows From Investing</t>
  </si>
  <si>
    <t>ARD_TOT_CASHFLOWS_FROM_INVESTING</t>
  </si>
  <si>
    <t xml:space="preserve">  Cash from Financing Activities</t>
  </si>
  <si>
    <t>Dividends Paid</t>
  </si>
  <si>
    <t>ARD_DIVIDEND_PD</t>
  </si>
  <si>
    <t>Increase In Short-Term Borrowings</t>
  </si>
  <si>
    <t>ARD_INCR_IN_ST_BORROW</t>
  </si>
  <si>
    <t>Decrease In St Borrowings</t>
  </si>
  <si>
    <t>ARD_DECR_IN_ST_BORROW</t>
  </si>
  <si>
    <t>Increase In Long-Term Borrowings</t>
  </si>
  <si>
    <t>ARD_INCR_IN_LT_BORROW</t>
  </si>
  <si>
    <t>Decrease In Long-Term Borrowings</t>
  </si>
  <si>
    <t>ARD_DECR_IN_LT_BORROW</t>
  </si>
  <si>
    <t>Increase (Decrease) Long-Term Borrowings - Net</t>
  </si>
  <si>
    <t>ARD_INCR_DECR_LT_BORROW_NET</t>
  </si>
  <si>
    <t>Issuance of Common Stock</t>
  </si>
  <si>
    <t>ARD_ISSUANCE_OF_COMMON_STOCK</t>
  </si>
  <si>
    <t>Effect of Exchange Rates On Cash</t>
  </si>
  <si>
    <t>ARD_EFF_OF_EXCH_RATES_ON_CASH</t>
  </si>
  <si>
    <t>Other Financing Activities</t>
  </si>
  <si>
    <t>ARD_OTHER_FINANCING_ACTIVITIES</t>
  </si>
  <si>
    <t>Net Change In Cash</t>
  </si>
  <si>
    <t>ARD_NET_CHANGE_IN_CASH</t>
  </si>
  <si>
    <t>Cash and Cash Equivalents (End of Period)</t>
  </si>
  <si>
    <t>ARD_CASH_CASH_EQUIV_END_OF_PER</t>
  </si>
  <si>
    <t>Cash and Cash Equivalents (Beg of Period)</t>
  </si>
  <si>
    <t>ARD_CASH_CASH_EQUIV_BEG_OF_PER</t>
  </si>
  <si>
    <t>Increase (Decrease) In Borrowings</t>
  </si>
  <si>
    <t>ARD_INCR_DECR_IN_BORROWINGS</t>
  </si>
  <si>
    <t>Minority Interest - CF (Financing)</t>
  </si>
  <si>
    <t>ARD_MINORITY_INTEREST_CF_FIN</t>
  </si>
  <si>
    <t>Decrease In Borrowings</t>
  </si>
  <si>
    <t>ARD_DECREASE_IN_BORROWINGS</t>
  </si>
  <si>
    <t>Increase In Borrowings</t>
  </si>
  <si>
    <t>ARD_INCREASE_IN_BORROWINGS</t>
  </si>
  <si>
    <t>Dividend Paid Including Dividend Tax</t>
  </si>
  <si>
    <t>ARD_DVD_PAID_INCLUDING_DIV_TAX</t>
  </si>
  <si>
    <t>Interest Paid From Financing Activities</t>
  </si>
  <si>
    <t>ARD_INT_PAID_FINANCING_ACTS</t>
  </si>
  <si>
    <t>Repurchase of Preferred Stock</t>
  </si>
  <si>
    <t>ARD_REPURCHASE_PREFERRED_STK</t>
  </si>
  <si>
    <t>Stock Issuance Costs</t>
  </si>
  <si>
    <t>ARD_STOCK_ISSUANCE_COSTS</t>
  </si>
  <si>
    <t>Cash Paid For Interest</t>
  </si>
  <si>
    <t>ARD_CASH_PAID_FOR_INTEREST</t>
  </si>
  <si>
    <t>Total Cash Flows From Financing</t>
  </si>
  <si>
    <t>ARD_TOT_CASHFLOWS_FROM_FINANCING</t>
  </si>
  <si>
    <t>ARDR_CASH_CASH_EQUIV_BEG_OF_PER</t>
  </si>
  <si>
    <t>ARDR_CASH_CASH_EQUIV_END_OF_PER</t>
  </si>
  <si>
    <t>ROE</t>
  </si>
  <si>
    <t>PAT/Equity</t>
  </si>
  <si>
    <t>Drivers of ROE</t>
  </si>
  <si>
    <t>ROA</t>
  </si>
  <si>
    <t>EBIT/Avg Total Assets</t>
  </si>
  <si>
    <t>Leverage</t>
  </si>
  <si>
    <t>Avg TA/ Avg Equity</t>
  </si>
  <si>
    <t>Drivers of ROA</t>
  </si>
  <si>
    <t>Operating Profit Ratio</t>
  </si>
  <si>
    <t>Assets Turnover</t>
  </si>
  <si>
    <t>Drivers of Net Profit Margin</t>
  </si>
  <si>
    <t>Gross Profit Margin</t>
  </si>
  <si>
    <t>Gross Profit/Sales</t>
  </si>
  <si>
    <t>Advertising Expense</t>
  </si>
  <si>
    <t>Advertising/Sales</t>
  </si>
  <si>
    <t>Depreciation/Amort</t>
  </si>
  <si>
    <t>Dep &amp; Amort/Sales</t>
  </si>
  <si>
    <t>Other operating Expens/ Sales</t>
  </si>
  <si>
    <t>Turnover Ratios</t>
  </si>
  <si>
    <t>Accounts Receivable Turnover</t>
  </si>
  <si>
    <t>Sales/Average Account Receivable</t>
  </si>
  <si>
    <t>Inventory Turnover</t>
  </si>
  <si>
    <t>COGS/Average Inventory</t>
  </si>
  <si>
    <t>Accounts Payable Turnover</t>
  </si>
  <si>
    <t>Purchases/Average Accounts Payable</t>
  </si>
  <si>
    <t>Fixed Asset Turnover</t>
  </si>
  <si>
    <t>Sales/Average PPE</t>
  </si>
  <si>
    <t>Days Turnover Ratios</t>
  </si>
  <si>
    <t>Days Receivables</t>
  </si>
  <si>
    <t>365/Accounts Receivable Turnover</t>
  </si>
  <si>
    <t>Days Inventory</t>
  </si>
  <si>
    <t>365/Inventory Turnover</t>
  </si>
  <si>
    <t>Days Payables</t>
  </si>
  <si>
    <t>365/Accounts Payable Turnover</t>
  </si>
  <si>
    <t>Days Rece + Days Inven - Days Payable</t>
  </si>
  <si>
    <t>Purchases</t>
  </si>
  <si>
    <t>Liquidity</t>
  </si>
  <si>
    <t>Current Assets/ Current Liabilities</t>
  </si>
  <si>
    <t>Quick Ratio</t>
  </si>
  <si>
    <t>(Current Assets - Inventory)/ Current Liabilities</t>
  </si>
  <si>
    <t>Cash ratio</t>
  </si>
  <si>
    <t>Cash and Bank/Current liabities</t>
  </si>
  <si>
    <t>Solvency/ Leverage Ratio</t>
  </si>
  <si>
    <t>Debt Equity Ratio</t>
  </si>
  <si>
    <t>Total Debt / Total Assets</t>
  </si>
  <si>
    <t>Non-Current Liabilities/ (Non-Current Liabilities + Equity)</t>
  </si>
  <si>
    <t>Coverage Ratio</t>
  </si>
  <si>
    <t>Interest Coverage Ratio</t>
  </si>
  <si>
    <t>EBITDA/ Interest Expense</t>
  </si>
  <si>
    <t>Other operating Expense/ Sales</t>
  </si>
  <si>
    <t>PAT/Avg Equity</t>
  </si>
  <si>
    <t>Long Term Debt to Capital</t>
  </si>
  <si>
    <t>Total Non-Current Liabilities</t>
  </si>
  <si>
    <t>EBIT</t>
  </si>
  <si>
    <t>FINANCIAL ANALYSIS ( MARICO )</t>
  </si>
  <si>
    <t>EBIT/Sales</t>
  </si>
  <si>
    <t>Sales/Avg Total Assets</t>
  </si>
  <si>
    <t>FINANCIAL ANALYSIS ( VEDANTA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</si>
</sst>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Geneva"/>
    </font>
    <font>
      <sz val="10"/>
      <name val="Geneva"/>
    </font>
    <font>
      <b/>
      <sz val="10"/>
      <color indexed="63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">
    <xf numFmtId="0" fontId="0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27" fillId="12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9" borderId="0" applyNumberFormat="0" applyBorder="0" applyAlignment="0" applyProtection="0"/>
    <xf numFmtId="0" fontId="27" fillId="13" borderId="0" applyNumberFormat="0" applyBorder="0" applyAlignment="0" applyProtection="0"/>
    <xf numFmtId="0" fontId="27" fillId="17" borderId="0" applyNumberFormat="0" applyBorder="0" applyAlignment="0" applyProtection="0"/>
    <xf numFmtId="0" fontId="27" fillId="21" borderId="0" applyNumberFormat="0" applyBorder="0" applyAlignment="0" applyProtection="0"/>
    <xf numFmtId="0" fontId="27" fillId="25" borderId="0" applyNumberFormat="0" applyBorder="0" applyAlignment="0" applyProtection="0"/>
    <xf numFmtId="0" fontId="27" fillId="29" borderId="0" applyNumberFormat="0" applyBorder="0" applyAlignment="0" applyProtection="0"/>
    <xf numFmtId="0" fontId="17" fillId="3" borderId="0" applyNumberFormat="0" applyBorder="0" applyAlignment="0" applyProtection="0"/>
    <xf numFmtId="0" fontId="2" fillId="33" borderId="0"/>
    <xf numFmtId="0" fontId="21" fillId="6" borderId="9" applyNumberFormat="0" applyAlignment="0" applyProtection="0"/>
    <xf numFmtId="0" fontId="23" fillId="7" borderId="12" applyNumberFormat="0" applyAlignment="0" applyProtection="0"/>
    <xf numFmtId="0" fontId="25" fillId="0" borderId="0" applyNumberFormat="0" applyFill="0" applyBorder="0" applyAlignment="0" applyProtection="0"/>
    <xf numFmtId="0" fontId="7" fillId="33" borderId="1">
      <alignment horizontal="right"/>
    </xf>
    <xf numFmtId="0" fontId="6" fillId="34" borderId="0" applyNumberFormat="0" applyBorder="0" applyProtection="0">
      <alignment horizontal="center"/>
    </xf>
    <xf numFmtId="0" fontId="7" fillId="33" borderId="3">
      <alignment horizontal="right"/>
    </xf>
    <xf numFmtId="0" fontId="7" fillId="33" borderId="3">
      <alignment horizontal="left"/>
    </xf>
    <xf numFmtId="0" fontId="10" fillId="35" borderId="4" applyNumberFormat="0" applyAlignment="0" applyProtection="0"/>
    <xf numFmtId="0" fontId="8" fillId="34" borderId="5"/>
    <xf numFmtId="0" fontId="9" fillId="34" borderId="5"/>
    <xf numFmtId="0" fontId="16" fillId="2" borderId="0" applyNumberFormat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9" fillId="5" borderId="9" applyNumberFormat="0" applyAlignment="0" applyProtection="0"/>
    <xf numFmtId="0" fontId="22" fillId="0" borderId="11" applyNumberFormat="0" applyFill="0" applyAlignment="0" applyProtection="0"/>
    <xf numFmtId="0" fontId="18" fillId="4" borderId="0" applyNumberFormat="0" applyBorder="0" applyAlignment="0" applyProtection="0"/>
    <xf numFmtId="0" fontId="11" fillId="8" borderId="13" applyNumberFormat="0" applyFont="0" applyAlignment="0" applyProtection="0"/>
    <xf numFmtId="0" fontId="20" fillId="6" borderId="10" applyNumberFormat="0" applyAlignment="0" applyProtection="0"/>
    <xf numFmtId="0" fontId="12" fillId="0" borderId="0" applyNumberFormat="0" applyFill="0" applyBorder="0" applyAlignment="0" applyProtection="0"/>
    <xf numFmtId="0" fontId="26" fillId="0" borderId="14" applyNumberFormat="0" applyFill="0" applyAlignment="0" applyProtection="0"/>
    <xf numFmtId="0" fontId="24" fillId="0" borderId="0" applyNumberFormat="0" applyFill="0" applyBorder="0" applyAlignment="0" applyProtection="0"/>
    <xf numFmtId="0" fontId="5" fillId="33" borderId="15" applyNumberFormat="0" applyProtection="0">
      <alignment horizontal="left" vertical="center" readingOrder="1"/>
    </xf>
    <xf numFmtId="0" fontId="7" fillId="33" borderId="1">
      <alignment horizontal="left"/>
    </xf>
    <xf numFmtId="3" fontId="1" fillId="34" borderId="2">
      <alignment horizontal="right"/>
    </xf>
    <xf numFmtId="164" fontId="1" fillId="34" borderId="2">
      <alignment horizontal="right"/>
    </xf>
    <xf numFmtId="4" fontId="1" fillId="34" borderId="2">
      <alignment horizontal="right"/>
    </xf>
    <xf numFmtId="3" fontId="8" fillId="34" borderId="2">
      <alignment horizontal="right"/>
    </xf>
    <xf numFmtId="164" fontId="8" fillId="34" borderId="2">
      <alignment horizontal="right"/>
    </xf>
    <xf numFmtId="164" fontId="10" fillId="34" borderId="2">
      <alignment horizontal="right"/>
    </xf>
    <xf numFmtId="0" fontId="4" fillId="34" borderId="18"/>
  </cellStyleXfs>
  <cellXfs count="36">
    <xf numFmtId="0" fontId="0" fillId="0" borderId="0" xfId="0"/>
    <xf numFmtId="164" fontId="10" fillId="34" borderId="2" xfId="57" applyNumberFormat="1" applyFont="1" applyFill="1" applyBorder="1" applyAlignment="1" applyProtection="1">
      <alignment horizontal="right"/>
    </xf>
    <xf numFmtId="0" fontId="4" fillId="34" borderId="18" xfId="58" applyNumberFormat="1" applyFont="1" applyFill="1" applyBorder="1" applyAlignment="1" applyProtection="1"/>
    <xf numFmtId="0" fontId="3" fillId="34" borderId="18" xfId="36" applyNumberFormat="1" applyFont="1" applyFill="1" applyBorder="1" applyAlignment="1" applyProtection="1"/>
    <xf numFmtId="0" fontId="8" fillId="34" borderId="18" xfId="35" applyNumberFormat="1" applyFont="1" applyFill="1" applyBorder="1" applyAlignment="1" applyProtection="1"/>
    <xf numFmtId="0" fontId="7" fillId="33" borderId="17" xfId="30" applyNumberFormat="1" applyFont="1" applyFill="1" applyBorder="1" applyAlignment="1" applyProtection="1">
      <alignment horizontal="right"/>
    </xf>
    <xf numFmtId="0" fontId="7" fillId="33" borderId="16" xfId="32" applyNumberFormat="1" applyFont="1" applyFill="1" applyBorder="1" applyAlignment="1" applyProtection="1">
      <alignment horizontal="right"/>
    </xf>
    <xf numFmtId="0" fontId="7" fillId="33" borderId="16" xfId="33" applyNumberFormat="1" applyFont="1" applyFill="1" applyBorder="1" applyAlignment="1" applyProtection="1">
      <alignment horizontal="left"/>
    </xf>
    <xf numFmtId="0" fontId="2" fillId="33" borderId="0" xfId="26" applyNumberFormat="1" applyFont="1" applyFill="1" applyBorder="1" applyAlignment="1" applyProtection="1"/>
    <xf numFmtId="0" fontId="6" fillId="34" borderId="0" xfId="31" applyFont="1" applyFill="1" applyAlignment="1">
      <alignment horizontal="center"/>
    </xf>
    <xf numFmtId="0" fontId="7" fillId="33" borderId="3" xfId="33" applyNumberFormat="1" applyFont="1" applyFill="1" applyBorder="1" applyAlignment="1" applyProtection="1">
      <alignment horizontal="left"/>
    </xf>
    <xf numFmtId="0" fontId="7" fillId="33" borderId="3" xfId="32" applyNumberFormat="1" applyFont="1" applyFill="1" applyBorder="1" applyAlignment="1" applyProtection="1">
      <alignment horizontal="right"/>
    </xf>
    <xf numFmtId="0" fontId="7" fillId="33" borderId="1" xfId="30" applyNumberFormat="1" applyFont="1" applyFill="1" applyBorder="1" applyAlignment="1" applyProtection="1">
      <alignment horizontal="right"/>
    </xf>
    <xf numFmtId="0" fontId="8" fillId="34" borderId="5" xfId="35" applyNumberFormat="1" applyFont="1" applyFill="1" applyBorder="1" applyAlignment="1" applyProtection="1"/>
    <xf numFmtId="0" fontId="10" fillId="35" borderId="4" xfId="34" applyFont="1" applyFill="1" applyBorder="1"/>
    <xf numFmtId="0" fontId="5" fillId="33" borderId="15" xfId="50" applyFont="1" applyFill="1" applyBorder="1" applyAlignment="1">
      <alignment horizontal="left" vertical="center" readingOrder="1"/>
    </xf>
    <xf numFmtId="0" fontId="7" fillId="33" borderId="1" xfId="51">
      <alignment horizontal="left"/>
    </xf>
    <xf numFmtId="0" fontId="3" fillId="34" borderId="5" xfId="36" applyNumberFormat="1" applyFont="1" applyFill="1" applyBorder="1" applyAlignment="1" applyProtection="1"/>
    <xf numFmtId="3" fontId="1" fillId="34" borderId="2" xfId="52" applyNumberFormat="1" applyFont="1" applyFill="1" applyBorder="1" applyAlignment="1" applyProtection="1">
      <alignment horizontal="right"/>
    </xf>
    <xf numFmtId="164" fontId="1" fillId="34" borderId="2" xfId="53" applyNumberFormat="1" applyFont="1" applyFill="1" applyBorder="1" applyAlignment="1" applyProtection="1">
      <alignment horizontal="right"/>
    </xf>
    <xf numFmtId="4" fontId="1" fillId="34" borderId="2" xfId="54" applyNumberFormat="1" applyFont="1" applyFill="1" applyBorder="1" applyAlignment="1" applyProtection="1">
      <alignment horizontal="right"/>
    </xf>
    <xf numFmtId="3" fontId="8" fillId="34" borderId="2" xfId="55" applyNumberFormat="1" applyFont="1" applyFill="1" applyBorder="1" applyAlignment="1" applyProtection="1">
      <alignment horizontal="right"/>
    </xf>
    <xf numFmtId="164" fontId="8" fillId="34" borderId="2" xfId="56" applyNumberFormat="1" applyFont="1" applyFill="1" applyBorder="1" applyAlignment="1" applyProtection="1">
      <alignment horizontal="right"/>
    </xf>
    <xf numFmtId="0" fontId="26" fillId="0" borderId="0" xfId="0" applyFont="1"/>
    <xf numFmtId="0" fontId="30" fillId="34" borderId="18" xfId="36" applyNumberFormat="1" applyFont="1" applyFill="1" applyBorder="1" applyAlignment="1" applyProtection="1"/>
    <xf numFmtId="164" fontId="0" fillId="0" borderId="0" xfId="0" applyNumberFormat="1"/>
    <xf numFmtId="0" fontId="0" fillId="0" borderId="20" xfId="0" applyBorder="1"/>
    <xf numFmtId="2" fontId="0" fillId="0" borderId="20" xfId="0" applyNumberFormat="1" applyBorder="1"/>
    <xf numFmtId="0" fontId="26" fillId="0" borderId="20" xfId="0" applyFont="1" applyBorder="1"/>
    <xf numFmtId="0" fontId="28" fillId="0" borderId="20" xfId="0" applyFont="1" applyBorder="1"/>
    <xf numFmtId="0" fontId="29" fillId="0" borderId="20" xfId="0" applyFont="1" applyBorder="1"/>
    <xf numFmtId="0" fontId="7" fillId="33" borderId="20" xfId="32" applyNumberFormat="1" applyFont="1" applyFill="1" applyBorder="1" applyAlignment="1" applyProtection="1">
      <alignment horizontal="right"/>
    </xf>
    <xf numFmtId="0" fontId="23" fillId="36" borderId="0" xfId="0" applyFont="1" applyFill="1" applyAlignment="1">
      <alignment horizontal="center"/>
    </xf>
    <xf numFmtId="0" fontId="23" fillId="36" borderId="19" xfId="0" applyFont="1" applyFill="1" applyBorder="1" applyAlignment="1">
      <alignment horizontal="center"/>
    </xf>
    <xf numFmtId="0" fontId="23" fillId="36" borderId="21" xfId="0" applyFont="1" applyFill="1" applyBorder="1" applyAlignment="1">
      <alignment horizontal="center"/>
    </xf>
    <xf numFmtId="0" fontId="23" fillId="36" borderId="22" xfId="0" applyFont="1" applyFill="1" applyBorder="1" applyAlignment="1">
      <alignment horizontal="center"/>
    </xf>
  </cellXfs>
  <cellStyles count="5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title_header_row_left" xfId="50" xr:uid="{00000000-0005-0000-0000-00001A000000}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 xr:uid="{00000000-0005-0000-0000-00001E000000}"/>
    <cellStyle name="fa_column_header_bottom_left" xfId="51" xr:uid="{00000000-0005-0000-0000-00001F000000}"/>
    <cellStyle name="fa_column_header_empty" xfId="31" xr:uid="{00000000-0005-0000-0000-000020000000}"/>
    <cellStyle name="fa_column_header_top" xfId="32" xr:uid="{00000000-0005-0000-0000-000021000000}"/>
    <cellStyle name="fa_column_header_top_left" xfId="33" xr:uid="{00000000-0005-0000-0000-000022000000}"/>
    <cellStyle name="fa_data_bold_0_grouped" xfId="55" xr:uid="{00000000-0005-0000-0000-000023000000}"/>
    <cellStyle name="fa_data_bold_1_grouped" xfId="56" xr:uid="{00000000-0005-0000-0000-000024000000}"/>
    <cellStyle name="fa_data_italic_1_grouped" xfId="57" xr:uid="{00000000-0005-0000-0000-00002A000000}"/>
    <cellStyle name="fa_data_standard_0_grouped" xfId="52" xr:uid="{00000000-0005-0000-0000-00002B000000}"/>
    <cellStyle name="fa_data_standard_1_grouped" xfId="53" xr:uid="{00000000-0005-0000-0000-00002C000000}"/>
    <cellStyle name="fa_data_standard_2_grouped" xfId="54" xr:uid="{00000000-0005-0000-0000-00002D000000}"/>
    <cellStyle name="fa_footer_italic" xfId="34" xr:uid="{00000000-0005-0000-0000-00002E000000}"/>
    <cellStyle name="fa_row_header_bold" xfId="35" xr:uid="{00000000-0005-0000-0000-00002F000000}"/>
    <cellStyle name="fa_row_header_italic" xfId="58" xr:uid="{00000000-0005-0000-0000-000030000000}"/>
    <cellStyle name="fa_row_header_standard" xfId="36" xr:uid="{00000000-0005-0000-0000-000031000000}"/>
    <cellStyle name="Good" xfId="37" builtinId="26" customBuiltin="1"/>
    <cellStyle name="Heading 1" xfId="38" builtinId="16" customBuiltin="1"/>
    <cellStyle name="Heading 2" xfId="39" builtinId="17" customBuiltin="1"/>
    <cellStyle name="Heading 3" xfId="40" builtinId="18" customBuiltin="1"/>
    <cellStyle name="Heading 4" xfId="41" builtinId="19" customBuiltin="1"/>
    <cellStyle name="Input" xfId="42" builtinId="20" customBuiltin="1"/>
    <cellStyle name="Linked Cell" xfId="43" builtinId="24" customBuiltin="1"/>
    <cellStyle name="Neutral" xfId="44" builtinId="28" customBuiltin="1"/>
    <cellStyle name="Normal" xfId="0" builtinId="0"/>
    <cellStyle name="Note" xfId="45" builtinId="10" customBuiltin="1"/>
    <cellStyle name="Output" xfId="46" builtinId="21" customBuiltin="1"/>
    <cellStyle name="Title" xfId="47" builtinId="15" customBuiltin="1"/>
    <cellStyle name="Total" xfId="48" builtinId="25" customBuiltin="1"/>
    <cellStyle name="Warning Text" xfId="49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5"/>
  <sheetViews>
    <sheetView tabSelected="1" topLeftCell="A247" workbookViewId="0">
      <selection activeCell="B1" sqref="B1"/>
    </sheetView>
  </sheetViews>
  <sheetFormatPr defaultRowHeight="14.4"/>
  <cols>
    <col min="1" max="1" width="41.77734375" customWidth="1"/>
    <col min="2" max="2" width="45.21875" hidden="1" customWidth="1"/>
    <col min="3" max="3" width="14" customWidth="1"/>
    <col min="4" max="4" width="14.6640625" customWidth="1"/>
    <col min="5" max="5" width="14.88671875" customWidth="1"/>
    <col min="6" max="6" width="15.5546875" customWidth="1"/>
    <col min="7" max="7" width="14.21875" customWidth="1"/>
    <col min="8" max="8" width="20.5546875" customWidth="1"/>
    <col min="9" max="9" width="16.6640625" customWidth="1"/>
  </cols>
  <sheetData>
    <row r="1" spans="1:9">
      <c r="A1" s="8"/>
      <c r="B1" s="8"/>
      <c r="C1" s="8"/>
      <c r="D1" s="8"/>
      <c r="E1" s="8"/>
      <c r="F1" s="8"/>
      <c r="G1" s="8"/>
      <c r="H1" s="8"/>
      <c r="I1" s="8"/>
    </row>
    <row r="2" spans="1:9" ht="21">
      <c r="A2" s="15" t="s">
        <v>335</v>
      </c>
      <c r="B2" s="15"/>
      <c r="C2" s="15"/>
      <c r="D2" s="15"/>
      <c r="E2" s="15"/>
      <c r="F2" s="15"/>
      <c r="G2" s="15"/>
      <c r="H2" s="15"/>
      <c r="I2" s="15"/>
    </row>
    <row r="3" spans="1:9">
      <c r="A3" s="9"/>
      <c r="B3" s="9"/>
      <c r="C3" s="9"/>
      <c r="D3" s="9"/>
      <c r="E3" s="9"/>
      <c r="F3" s="9"/>
      <c r="G3" s="9"/>
      <c r="H3" s="9"/>
      <c r="I3" s="9"/>
    </row>
    <row r="4" spans="1:9">
      <c r="A4" s="7" t="s">
        <v>4</v>
      </c>
      <c r="B4" s="7"/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</row>
    <row r="5" spans="1:9">
      <c r="A5" s="16" t="s">
        <v>12</v>
      </c>
      <c r="B5" s="16"/>
      <c r="C5" s="5" t="s">
        <v>13</v>
      </c>
      <c r="D5" s="5" t="s">
        <v>14</v>
      </c>
      <c r="E5" s="5" t="s">
        <v>15</v>
      </c>
      <c r="F5" s="5" t="s">
        <v>16</v>
      </c>
      <c r="G5" s="5" t="s">
        <v>17</v>
      </c>
      <c r="H5" s="5" t="s">
        <v>18</v>
      </c>
      <c r="I5" s="5" t="s">
        <v>19</v>
      </c>
    </row>
    <row r="6" spans="1:9">
      <c r="A6" s="4" t="s">
        <v>336</v>
      </c>
      <c r="B6" s="21"/>
      <c r="C6" s="21"/>
      <c r="D6" s="21"/>
      <c r="E6" s="21"/>
      <c r="F6" s="21"/>
      <c r="G6" s="21"/>
      <c r="H6" s="21"/>
      <c r="I6" s="21"/>
    </row>
    <row r="7" spans="1:9">
      <c r="A7" s="3" t="s">
        <v>337</v>
      </c>
      <c r="B7" s="18"/>
      <c r="C7" s="18"/>
      <c r="D7" s="18"/>
      <c r="E7" s="18"/>
      <c r="F7" s="18"/>
      <c r="G7" s="18"/>
      <c r="H7" s="18"/>
      <c r="I7" s="18"/>
    </row>
    <row r="8" spans="1:9">
      <c r="A8" s="3" t="s">
        <v>338</v>
      </c>
      <c r="B8" s="3" t="s">
        <v>627</v>
      </c>
      <c r="C8" s="19">
        <v>139280</v>
      </c>
      <c r="D8" s="19">
        <v>159610</v>
      </c>
      <c r="E8" s="19">
        <v>152270</v>
      </c>
      <c r="F8" s="19">
        <v>171120</v>
      </c>
      <c r="G8" s="19">
        <v>151380</v>
      </c>
      <c r="H8" s="19">
        <v>173210</v>
      </c>
      <c r="I8" s="19">
        <v>100040</v>
      </c>
    </row>
    <row r="9" spans="1:9">
      <c r="A9" s="3" t="s">
        <v>339</v>
      </c>
      <c r="B9" s="3" t="s">
        <v>628</v>
      </c>
      <c r="C9" s="19">
        <v>601280</v>
      </c>
      <c r="D9" s="19">
        <v>629400</v>
      </c>
      <c r="E9" s="19">
        <v>619250</v>
      </c>
      <c r="F9" s="19">
        <v>542630</v>
      </c>
      <c r="G9" s="19">
        <v>619060</v>
      </c>
      <c r="H9" s="19">
        <v>650110</v>
      </c>
      <c r="I9" s="19">
        <v>390510</v>
      </c>
    </row>
    <row r="10" spans="1:9">
      <c r="A10" s="24" t="s">
        <v>340</v>
      </c>
      <c r="B10" s="3" t="s">
        <v>629</v>
      </c>
      <c r="C10" s="19">
        <v>744280</v>
      </c>
      <c r="D10" s="19">
        <v>792730</v>
      </c>
      <c r="E10" s="19">
        <v>775240</v>
      </c>
      <c r="F10" s="19">
        <v>717470</v>
      </c>
      <c r="G10" s="19">
        <v>774160</v>
      </c>
      <c r="H10" s="19">
        <v>827040</v>
      </c>
      <c r="I10" s="19">
        <v>494270</v>
      </c>
    </row>
    <row r="11" spans="1:9">
      <c r="A11" s="3" t="s">
        <v>341</v>
      </c>
      <c r="B11" s="3" t="s">
        <v>630</v>
      </c>
      <c r="C11" s="19" t="s">
        <v>334</v>
      </c>
      <c r="D11" s="19" t="s">
        <v>334</v>
      </c>
      <c r="E11" s="19" t="s">
        <v>334</v>
      </c>
      <c r="F11" s="19" t="s">
        <v>334</v>
      </c>
      <c r="G11" s="19" t="s">
        <v>334</v>
      </c>
      <c r="H11" s="19" t="s">
        <v>334</v>
      </c>
      <c r="I11" s="19" t="s">
        <v>334</v>
      </c>
    </row>
    <row r="12" spans="1:9">
      <c r="A12" s="3" t="s">
        <v>342</v>
      </c>
      <c r="B12" s="3" t="s">
        <v>631</v>
      </c>
      <c r="C12" s="19" t="s">
        <v>334</v>
      </c>
      <c r="D12" s="19" t="s">
        <v>334</v>
      </c>
      <c r="E12" s="19" t="s">
        <v>334</v>
      </c>
      <c r="F12" s="19" t="s">
        <v>334</v>
      </c>
      <c r="G12" s="19" t="s">
        <v>334</v>
      </c>
      <c r="H12" s="19" t="s">
        <v>334</v>
      </c>
      <c r="I12" s="19" t="s">
        <v>334</v>
      </c>
    </row>
    <row r="13" spans="1:9">
      <c r="A13" s="3" t="s">
        <v>343</v>
      </c>
      <c r="B13" s="3" t="s">
        <v>632</v>
      </c>
      <c r="C13" s="19">
        <v>3720</v>
      </c>
      <c r="D13" s="19">
        <v>3720</v>
      </c>
      <c r="E13" s="19">
        <v>3720</v>
      </c>
      <c r="F13" s="19">
        <v>3720</v>
      </c>
      <c r="G13" s="19" t="s">
        <v>334</v>
      </c>
      <c r="H13" s="19" t="s">
        <v>334</v>
      </c>
      <c r="I13" s="19" t="s">
        <v>334</v>
      </c>
    </row>
    <row r="14" spans="1:9">
      <c r="A14" s="3" t="s">
        <v>344</v>
      </c>
      <c r="B14" s="3" t="s">
        <v>633</v>
      </c>
      <c r="C14" s="19" t="s">
        <v>334</v>
      </c>
      <c r="D14" s="19">
        <v>633120</v>
      </c>
      <c r="E14" s="19">
        <v>622970</v>
      </c>
      <c r="F14" s="19">
        <v>546350</v>
      </c>
      <c r="G14" s="19">
        <v>622780</v>
      </c>
      <c r="H14" s="19">
        <v>653830</v>
      </c>
      <c r="I14" s="19">
        <v>394230</v>
      </c>
    </row>
    <row r="15" spans="1:9">
      <c r="A15" s="3" t="s">
        <v>345</v>
      </c>
      <c r="B15" s="3" t="s">
        <v>634</v>
      </c>
      <c r="C15" s="19" t="s">
        <v>334</v>
      </c>
      <c r="D15" s="19" t="s">
        <v>334</v>
      </c>
      <c r="E15" s="19" t="s">
        <v>334</v>
      </c>
      <c r="F15" s="19" t="s">
        <v>334</v>
      </c>
      <c r="G15" s="19">
        <v>3720</v>
      </c>
      <c r="H15" s="19">
        <v>3720</v>
      </c>
      <c r="I15" s="19">
        <v>3720</v>
      </c>
    </row>
    <row r="16" spans="1:9">
      <c r="A16" s="3" t="s">
        <v>346</v>
      </c>
      <c r="B16" s="3" t="s">
        <v>635</v>
      </c>
      <c r="C16" s="19" t="s">
        <v>334</v>
      </c>
      <c r="D16" s="19" t="s">
        <v>334</v>
      </c>
      <c r="E16" s="19" t="s">
        <v>334</v>
      </c>
      <c r="F16" s="19" t="s">
        <v>334</v>
      </c>
      <c r="G16" s="19" t="s">
        <v>334</v>
      </c>
      <c r="H16" s="19" t="s">
        <v>334</v>
      </c>
      <c r="I16" s="19" t="s">
        <v>334</v>
      </c>
    </row>
    <row r="17" spans="1:9">
      <c r="A17" s="4" t="s">
        <v>347</v>
      </c>
      <c r="B17" s="4" t="s">
        <v>636</v>
      </c>
      <c r="C17" s="22">
        <v>1990300</v>
      </c>
      <c r="D17" s="22">
        <v>1845850</v>
      </c>
      <c r="E17" s="22">
        <v>2020430</v>
      </c>
      <c r="F17" s="22">
        <v>1836220</v>
      </c>
      <c r="G17" s="22">
        <v>1857110</v>
      </c>
      <c r="H17" s="22">
        <v>1986000</v>
      </c>
      <c r="I17" s="22">
        <v>1963560</v>
      </c>
    </row>
    <row r="18" spans="1:9">
      <c r="A18" s="3" t="s">
        <v>348</v>
      </c>
      <c r="B18" s="18"/>
      <c r="C18" s="18"/>
      <c r="D18" s="18"/>
      <c r="E18" s="18"/>
      <c r="F18" s="18"/>
      <c r="G18" s="18"/>
      <c r="H18" s="18"/>
      <c r="I18" s="18"/>
    </row>
    <row r="19" spans="1:9">
      <c r="A19" s="3" t="s">
        <v>349</v>
      </c>
      <c r="B19" s="3" t="s">
        <v>637</v>
      </c>
      <c r="C19" s="19">
        <v>419270</v>
      </c>
      <c r="D19" s="19">
        <v>380650</v>
      </c>
      <c r="E19" s="19">
        <v>478780</v>
      </c>
      <c r="F19" s="19">
        <v>485530</v>
      </c>
      <c r="G19" s="19">
        <v>491570</v>
      </c>
      <c r="H19" s="19">
        <v>501830</v>
      </c>
      <c r="I19" s="19">
        <v>589030</v>
      </c>
    </row>
    <row r="20" spans="1:9">
      <c r="A20" s="3" t="s">
        <v>350</v>
      </c>
      <c r="B20" s="3" t="s">
        <v>638</v>
      </c>
      <c r="C20" s="19">
        <v>302550</v>
      </c>
      <c r="D20" s="19">
        <v>267890</v>
      </c>
      <c r="E20" s="19">
        <v>347210</v>
      </c>
      <c r="F20" s="19">
        <v>367240</v>
      </c>
      <c r="G20" s="19">
        <v>379620</v>
      </c>
      <c r="H20" s="19">
        <v>362050</v>
      </c>
      <c r="I20" s="19">
        <v>434760</v>
      </c>
    </row>
    <row r="21" spans="1:9">
      <c r="A21" s="3" t="s">
        <v>351</v>
      </c>
      <c r="B21" s="3" t="s">
        <v>639</v>
      </c>
      <c r="C21" s="19" t="s">
        <v>334</v>
      </c>
      <c r="D21" s="19" t="s">
        <v>334</v>
      </c>
      <c r="E21" s="19" t="s">
        <v>334</v>
      </c>
      <c r="F21" s="19" t="s">
        <v>334</v>
      </c>
      <c r="G21" s="19" t="s">
        <v>334</v>
      </c>
      <c r="H21" s="19" t="s">
        <v>334</v>
      </c>
      <c r="I21" s="19" t="s">
        <v>334</v>
      </c>
    </row>
    <row r="22" spans="1:9">
      <c r="A22" s="3" t="s">
        <v>352</v>
      </c>
      <c r="B22" s="3" t="s">
        <v>640</v>
      </c>
      <c r="C22" s="19">
        <v>41580</v>
      </c>
      <c r="D22" s="19">
        <v>43030</v>
      </c>
      <c r="E22" s="19">
        <v>44090</v>
      </c>
      <c r="F22" s="19">
        <v>45700</v>
      </c>
      <c r="G22" s="19">
        <v>43270</v>
      </c>
      <c r="H22" s="19">
        <v>46740</v>
      </c>
      <c r="I22" s="19">
        <v>43090</v>
      </c>
    </row>
    <row r="23" spans="1:9">
      <c r="A23" s="3" t="s">
        <v>353</v>
      </c>
      <c r="B23" s="3" t="s">
        <v>641</v>
      </c>
      <c r="C23" s="19">
        <v>20840</v>
      </c>
      <c r="D23" s="19">
        <v>42180</v>
      </c>
      <c r="E23" s="19">
        <v>44840</v>
      </c>
      <c r="F23" s="19">
        <v>28850</v>
      </c>
      <c r="G23" s="19">
        <v>22150</v>
      </c>
      <c r="H23" s="19">
        <v>44350</v>
      </c>
      <c r="I23" s="19">
        <v>59220</v>
      </c>
    </row>
    <row r="24" spans="1:9">
      <c r="A24" s="3" t="s">
        <v>354</v>
      </c>
      <c r="B24" s="3" t="s">
        <v>642</v>
      </c>
      <c r="C24" s="19" t="s">
        <v>334</v>
      </c>
      <c r="D24" s="19">
        <v>1180</v>
      </c>
      <c r="E24" s="19">
        <v>990</v>
      </c>
      <c r="F24" s="19">
        <v>450</v>
      </c>
      <c r="G24" s="19">
        <v>760</v>
      </c>
      <c r="H24" s="19">
        <v>60</v>
      </c>
      <c r="I24" s="19">
        <v>200</v>
      </c>
    </row>
    <row r="25" spans="1:9">
      <c r="A25" s="3" t="s">
        <v>355</v>
      </c>
      <c r="B25" s="3" t="s">
        <v>643</v>
      </c>
      <c r="C25" s="19" t="s">
        <v>334</v>
      </c>
      <c r="D25" s="19" t="s">
        <v>334</v>
      </c>
      <c r="E25" s="19" t="s">
        <v>334</v>
      </c>
      <c r="F25" s="19" t="s">
        <v>334</v>
      </c>
      <c r="G25" s="19" t="s">
        <v>334</v>
      </c>
      <c r="H25" s="19" t="s">
        <v>334</v>
      </c>
      <c r="I25" s="19" t="s">
        <v>334</v>
      </c>
    </row>
    <row r="26" spans="1:9">
      <c r="A26" s="3" t="s">
        <v>356</v>
      </c>
      <c r="B26" s="3" t="s">
        <v>644</v>
      </c>
      <c r="C26" s="19">
        <v>20540</v>
      </c>
      <c r="D26" s="19">
        <v>23610</v>
      </c>
      <c r="E26" s="19">
        <v>25960</v>
      </c>
      <c r="F26" s="19">
        <v>28280</v>
      </c>
      <c r="G26" s="19">
        <v>31320</v>
      </c>
      <c r="H26" s="19">
        <v>33860</v>
      </c>
      <c r="I26" s="19">
        <v>34260</v>
      </c>
    </row>
    <row r="27" spans="1:9">
      <c r="A27" s="3" t="s">
        <v>357</v>
      </c>
      <c r="B27" s="3" t="s">
        <v>645</v>
      </c>
      <c r="C27" s="19" t="s">
        <v>334</v>
      </c>
      <c r="D27" s="19" t="s">
        <v>334</v>
      </c>
      <c r="E27" s="19" t="s">
        <v>334</v>
      </c>
      <c r="F27" s="19" t="s">
        <v>334</v>
      </c>
      <c r="G27" s="19" t="s">
        <v>334</v>
      </c>
      <c r="H27" s="19" t="s">
        <v>334</v>
      </c>
      <c r="I27" s="19" t="s">
        <v>334</v>
      </c>
    </row>
    <row r="28" spans="1:9">
      <c r="A28" s="3" t="s">
        <v>358</v>
      </c>
      <c r="B28" s="3" t="s">
        <v>646</v>
      </c>
      <c r="C28" s="19">
        <v>33760</v>
      </c>
      <c r="D28" s="19">
        <v>2760</v>
      </c>
      <c r="E28" s="19">
        <v>15690</v>
      </c>
      <c r="F28" s="19">
        <v>15010</v>
      </c>
      <c r="G28" s="19">
        <v>12850</v>
      </c>
      <c r="H28" s="19">
        <v>13270</v>
      </c>
      <c r="I28" s="19">
        <v>16060</v>
      </c>
    </row>
    <row r="29" spans="1:9">
      <c r="A29" s="3" t="s">
        <v>359</v>
      </c>
      <c r="B29" s="3" t="s">
        <v>647</v>
      </c>
      <c r="C29" s="19" t="s">
        <v>334</v>
      </c>
      <c r="D29" s="19" t="s">
        <v>334</v>
      </c>
      <c r="E29" s="19" t="s">
        <v>334</v>
      </c>
      <c r="F29" s="19" t="s">
        <v>334</v>
      </c>
      <c r="G29" s="19" t="s">
        <v>334</v>
      </c>
      <c r="H29" s="19" t="s">
        <v>334</v>
      </c>
      <c r="I29" s="19" t="s">
        <v>334</v>
      </c>
    </row>
    <row r="30" spans="1:9">
      <c r="A30" s="3" t="s">
        <v>360</v>
      </c>
      <c r="B30" s="3" t="s">
        <v>648</v>
      </c>
      <c r="C30" s="19" t="s">
        <v>334</v>
      </c>
      <c r="D30" s="19" t="s">
        <v>334</v>
      </c>
      <c r="E30" s="19" t="s">
        <v>334</v>
      </c>
      <c r="F30" s="19" t="s">
        <v>334</v>
      </c>
      <c r="G30" s="19" t="s">
        <v>334</v>
      </c>
      <c r="H30" s="19" t="s">
        <v>334</v>
      </c>
      <c r="I30" s="19" t="s">
        <v>334</v>
      </c>
    </row>
    <row r="31" spans="1:9">
      <c r="A31" s="4" t="s">
        <v>361</v>
      </c>
      <c r="B31" s="4" t="s">
        <v>649</v>
      </c>
      <c r="C31" s="22" t="s">
        <v>334</v>
      </c>
      <c r="D31" s="22" t="s">
        <v>334</v>
      </c>
      <c r="E31" s="22"/>
      <c r="F31" s="22">
        <v>1118750</v>
      </c>
      <c r="G31" s="22">
        <v>1082950</v>
      </c>
      <c r="H31" s="22">
        <v>1158960</v>
      </c>
      <c r="I31" s="22">
        <v>1469290</v>
      </c>
    </row>
    <row r="32" spans="1:9">
      <c r="A32" s="3" t="s">
        <v>362</v>
      </c>
      <c r="B32" s="18"/>
      <c r="C32" s="18"/>
      <c r="D32" s="18"/>
      <c r="E32" s="18"/>
      <c r="F32" s="18"/>
      <c r="G32" s="18"/>
      <c r="H32" s="18"/>
      <c r="I32" s="18"/>
    </row>
    <row r="33" spans="1:9">
      <c r="A33" s="3" t="s">
        <v>363</v>
      </c>
      <c r="B33" s="3" t="s">
        <v>650</v>
      </c>
      <c r="C33" s="19">
        <v>730</v>
      </c>
      <c r="D33" s="19">
        <v>1640</v>
      </c>
      <c r="E33" s="19">
        <v>48910</v>
      </c>
      <c r="F33" s="19">
        <v>950</v>
      </c>
      <c r="G33" s="19">
        <v>1560</v>
      </c>
      <c r="H33" s="19">
        <v>1510</v>
      </c>
      <c r="I33" s="19">
        <v>5140</v>
      </c>
    </row>
    <row r="34" spans="1:9">
      <c r="A34" s="3" t="s">
        <v>364</v>
      </c>
      <c r="B34" s="3" t="s">
        <v>651</v>
      </c>
      <c r="C34" s="19" t="s">
        <v>334</v>
      </c>
      <c r="D34" s="19" t="s">
        <v>334</v>
      </c>
      <c r="E34" s="19" t="s">
        <v>334</v>
      </c>
      <c r="F34" s="19" t="s">
        <v>334</v>
      </c>
      <c r="G34" s="19" t="s">
        <v>334</v>
      </c>
      <c r="H34" s="19" t="s">
        <v>334</v>
      </c>
      <c r="I34" s="19" t="s">
        <v>334</v>
      </c>
    </row>
    <row r="35" spans="1:9">
      <c r="A35" s="3" t="s">
        <v>365</v>
      </c>
      <c r="B35" s="3" t="s">
        <v>652</v>
      </c>
      <c r="C35" s="19" t="s">
        <v>334</v>
      </c>
      <c r="D35" s="19">
        <v>793300</v>
      </c>
      <c r="E35" s="19">
        <v>955150</v>
      </c>
      <c r="F35" s="19">
        <v>880220</v>
      </c>
      <c r="G35" s="19">
        <v>894290</v>
      </c>
      <c r="H35" s="19">
        <v>919900</v>
      </c>
      <c r="I35" s="19">
        <v>936070</v>
      </c>
    </row>
    <row r="36" spans="1:9">
      <c r="A36" s="3" t="s">
        <v>366</v>
      </c>
      <c r="B36" s="3" t="s">
        <v>653</v>
      </c>
      <c r="C36" s="19">
        <v>108070</v>
      </c>
      <c r="D36" s="19">
        <v>168640</v>
      </c>
      <c r="E36" s="19">
        <v>36050</v>
      </c>
      <c r="F36" s="19">
        <v>26300</v>
      </c>
      <c r="G36" s="19">
        <v>34750</v>
      </c>
      <c r="H36" s="19">
        <v>31250</v>
      </c>
      <c r="I36" s="19">
        <v>42320</v>
      </c>
    </row>
    <row r="37" spans="1:9">
      <c r="A37" s="3" t="s">
        <v>367</v>
      </c>
      <c r="B37" s="3" t="s">
        <v>654</v>
      </c>
      <c r="C37" s="19" t="s">
        <v>334</v>
      </c>
      <c r="D37" s="19" t="s">
        <v>334</v>
      </c>
      <c r="E37" s="19" t="s">
        <v>334</v>
      </c>
      <c r="F37" s="19" t="s">
        <v>334</v>
      </c>
      <c r="G37" s="19" t="s">
        <v>334</v>
      </c>
      <c r="H37" s="19" t="s">
        <v>334</v>
      </c>
      <c r="I37" s="19">
        <v>42320</v>
      </c>
    </row>
    <row r="38" spans="1:9">
      <c r="A38" s="3" t="s">
        <v>368</v>
      </c>
      <c r="B38" s="3" t="s">
        <v>655</v>
      </c>
      <c r="C38" s="19" t="s">
        <v>334</v>
      </c>
      <c r="D38" s="19" t="s">
        <v>334</v>
      </c>
      <c r="E38" s="19" t="s">
        <v>334</v>
      </c>
      <c r="F38" s="19" t="s">
        <v>334</v>
      </c>
      <c r="G38" s="19" t="s">
        <v>334</v>
      </c>
      <c r="H38" s="19" t="s">
        <v>334</v>
      </c>
      <c r="I38" s="19" t="s">
        <v>334</v>
      </c>
    </row>
    <row r="39" spans="1:9">
      <c r="A39" s="3" t="s">
        <v>369</v>
      </c>
      <c r="B39" s="3" t="s">
        <v>656</v>
      </c>
      <c r="C39" s="19">
        <v>61720</v>
      </c>
      <c r="D39" s="19">
        <v>75270</v>
      </c>
      <c r="E39" s="19">
        <v>77020</v>
      </c>
      <c r="F39" s="19">
        <v>59750</v>
      </c>
      <c r="G39" s="19">
        <v>59580</v>
      </c>
      <c r="H39" s="19">
        <v>62040</v>
      </c>
      <c r="I39" s="19">
        <v>52410</v>
      </c>
    </row>
    <row r="40" spans="1:9">
      <c r="A40" s="3" t="s">
        <v>370</v>
      </c>
      <c r="B40" s="3" t="s">
        <v>657</v>
      </c>
      <c r="C40" s="19">
        <v>74920</v>
      </c>
      <c r="D40" s="19">
        <v>49340</v>
      </c>
      <c r="E40" s="19">
        <v>34750</v>
      </c>
      <c r="F40" s="19">
        <v>68890</v>
      </c>
      <c r="G40" s="19">
        <v>58600</v>
      </c>
      <c r="H40" s="19">
        <v>50850</v>
      </c>
      <c r="I40" s="19">
        <v>84950</v>
      </c>
    </row>
    <row r="41" spans="1:9">
      <c r="A41" s="3" t="s">
        <v>371</v>
      </c>
      <c r="B41" s="3" t="s">
        <v>658</v>
      </c>
      <c r="C41" s="19" t="s">
        <v>334</v>
      </c>
      <c r="D41" s="19" t="s">
        <v>334</v>
      </c>
      <c r="E41" s="19" t="s">
        <v>334</v>
      </c>
      <c r="F41" s="19">
        <v>30</v>
      </c>
      <c r="G41" s="19" t="s">
        <v>334</v>
      </c>
      <c r="H41" s="19" t="s">
        <v>334</v>
      </c>
      <c r="I41" s="19" t="s">
        <v>334</v>
      </c>
    </row>
    <row r="42" spans="1:9">
      <c r="A42" s="3" t="s">
        <v>372</v>
      </c>
      <c r="B42" s="3" t="s">
        <v>659</v>
      </c>
      <c r="C42" s="19">
        <v>11690</v>
      </c>
      <c r="D42" s="19">
        <v>13470</v>
      </c>
      <c r="E42" s="19">
        <v>36880</v>
      </c>
      <c r="F42" s="19">
        <v>31110</v>
      </c>
      <c r="G42" s="19">
        <v>31580</v>
      </c>
      <c r="H42" s="19">
        <v>32190</v>
      </c>
      <c r="I42" s="19">
        <v>25320</v>
      </c>
    </row>
    <row r="43" spans="1:9">
      <c r="A43" s="3" t="s">
        <v>373</v>
      </c>
      <c r="B43" s="3" t="s">
        <v>660</v>
      </c>
      <c r="C43" s="19">
        <v>260</v>
      </c>
      <c r="D43" s="19">
        <v>230</v>
      </c>
      <c r="E43" s="19">
        <v>200</v>
      </c>
      <c r="F43" s="19" t="s">
        <v>334</v>
      </c>
      <c r="G43" s="19">
        <v>50570</v>
      </c>
      <c r="H43" s="19">
        <v>31660</v>
      </c>
      <c r="I43" s="19">
        <v>100</v>
      </c>
    </row>
    <row r="44" spans="1:9">
      <c r="A44" s="3" t="s">
        <v>374</v>
      </c>
      <c r="B44" s="3" t="s">
        <v>661</v>
      </c>
      <c r="C44" s="19">
        <v>1222340</v>
      </c>
      <c r="D44" s="19">
        <v>1294710</v>
      </c>
      <c r="E44" s="19">
        <v>1422150</v>
      </c>
      <c r="F44" s="19">
        <v>1261020</v>
      </c>
      <c r="G44" s="19">
        <v>1295050</v>
      </c>
      <c r="H44" s="19">
        <v>1300250</v>
      </c>
      <c r="I44" s="19">
        <v>1358490</v>
      </c>
    </row>
    <row r="45" spans="1:9">
      <c r="A45" s="3" t="s">
        <v>375</v>
      </c>
      <c r="B45" s="3" t="s">
        <v>662</v>
      </c>
      <c r="C45" s="19">
        <v>176710</v>
      </c>
      <c r="D45" s="19">
        <v>161400</v>
      </c>
      <c r="E45" s="19">
        <v>222360</v>
      </c>
      <c r="F45" s="19">
        <v>168370</v>
      </c>
      <c r="G45" s="19">
        <v>138800</v>
      </c>
      <c r="H45" s="19">
        <v>142300</v>
      </c>
      <c r="I45" s="19">
        <v>174340</v>
      </c>
    </row>
    <row r="46" spans="1:9">
      <c r="A46" s="3" t="s">
        <v>376</v>
      </c>
      <c r="B46" s="3" t="s">
        <v>663</v>
      </c>
      <c r="C46" s="19" t="s">
        <v>334</v>
      </c>
      <c r="D46" s="19" t="s">
        <v>334</v>
      </c>
      <c r="E46" s="19" t="s">
        <v>334</v>
      </c>
      <c r="F46" s="19">
        <v>170</v>
      </c>
      <c r="G46" s="19" t="s">
        <v>334</v>
      </c>
      <c r="H46" s="19" t="s">
        <v>334</v>
      </c>
      <c r="I46" s="19" t="s">
        <v>334</v>
      </c>
    </row>
    <row r="47" spans="1:9">
      <c r="A47" s="3" t="s">
        <v>377</v>
      </c>
      <c r="B47" s="3" t="s">
        <v>664</v>
      </c>
      <c r="C47" s="19">
        <v>29890</v>
      </c>
      <c r="D47" s="19">
        <v>31420</v>
      </c>
      <c r="E47" s="19">
        <v>10830</v>
      </c>
      <c r="F47" s="19">
        <v>25230</v>
      </c>
      <c r="G47" s="19">
        <v>25320</v>
      </c>
      <c r="H47" s="19">
        <v>28550</v>
      </c>
      <c r="I47" s="19">
        <v>37840</v>
      </c>
    </row>
    <row r="48" spans="1:9">
      <c r="A48" s="3" t="s">
        <v>378</v>
      </c>
      <c r="B48" s="3" t="s">
        <v>665</v>
      </c>
      <c r="C48" s="19" t="s">
        <v>334</v>
      </c>
      <c r="D48" s="19" t="s">
        <v>334</v>
      </c>
      <c r="E48" s="19" t="s">
        <v>334</v>
      </c>
      <c r="F48" s="19" t="s">
        <v>334</v>
      </c>
      <c r="G48" s="19" t="s">
        <v>334</v>
      </c>
      <c r="H48" s="19" t="s">
        <v>334</v>
      </c>
      <c r="I48" s="19" t="s">
        <v>334</v>
      </c>
    </row>
    <row r="49" spans="1:9">
      <c r="A49" s="3" t="s">
        <v>379</v>
      </c>
      <c r="B49" s="3" t="s">
        <v>666</v>
      </c>
      <c r="C49" s="19" t="s">
        <v>334</v>
      </c>
      <c r="D49" s="19" t="s">
        <v>334</v>
      </c>
      <c r="E49" s="19" t="s">
        <v>334</v>
      </c>
      <c r="F49" s="19" t="s">
        <v>334</v>
      </c>
      <c r="G49" s="19" t="s">
        <v>334</v>
      </c>
      <c r="H49" s="19" t="s">
        <v>334</v>
      </c>
      <c r="I49" s="19" t="s">
        <v>334</v>
      </c>
    </row>
    <row r="50" spans="1:9">
      <c r="A50" s="3" t="s">
        <v>380</v>
      </c>
      <c r="B50" s="3" t="s">
        <v>667</v>
      </c>
      <c r="C50" s="19" t="s">
        <v>334</v>
      </c>
      <c r="D50" s="19" t="s">
        <v>334</v>
      </c>
      <c r="E50" s="19" t="s">
        <v>334</v>
      </c>
      <c r="F50" s="19" t="s">
        <v>334</v>
      </c>
      <c r="G50" s="19" t="s">
        <v>334</v>
      </c>
      <c r="H50" s="19" t="s">
        <v>334</v>
      </c>
      <c r="I50" s="19" t="s">
        <v>334</v>
      </c>
    </row>
    <row r="51" spans="1:9">
      <c r="A51" s="3" t="s">
        <v>381</v>
      </c>
      <c r="B51" s="3" t="s">
        <v>668</v>
      </c>
      <c r="C51" s="19" t="s">
        <v>334</v>
      </c>
      <c r="D51" s="19" t="s">
        <v>334</v>
      </c>
      <c r="E51" s="19" t="s">
        <v>334</v>
      </c>
      <c r="F51" s="19" t="s">
        <v>334</v>
      </c>
      <c r="G51" s="19" t="s">
        <v>334</v>
      </c>
      <c r="H51" s="19" t="s">
        <v>334</v>
      </c>
      <c r="I51" s="19" t="s">
        <v>334</v>
      </c>
    </row>
    <row r="52" spans="1:9">
      <c r="A52" s="4" t="s">
        <v>382</v>
      </c>
      <c r="B52" s="4" t="s">
        <v>669</v>
      </c>
      <c r="C52" s="22">
        <v>1990300</v>
      </c>
      <c r="D52" s="22">
        <v>1845850</v>
      </c>
      <c r="E52" s="22">
        <v>2020430</v>
      </c>
      <c r="F52" s="22">
        <v>1836220</v>
      </c>
      <c r="G52" s="22">
        <v>1857110</v>
      </c>
      <c r="H52" s="22">
        <v>1986000</v>
      </c>
      <c r="I52" s="22">
        <v>1963560</v>
      </c>
    </row>
    <row r="53" spans="1:9">
      <c r="A53" s="3" t="s">
        <v>383</v>
      </c>
      <c r="B53" s="18"/>
      <c r="C53" s="18"/>
      <c r="D53" s="18"/>
      <c r="E53" s="18"/>
      <c r="F53" s="18"/>
      <c r="G53" s="18"/>
      <c r="H53" s="18"/>
      <c r="I53" s="18"/>
    </row>
    <row r="54" spans="1:9">
      <c r="A54" s="3" t="s">
        <v>384</v>
      </c>
      <c r="B54" s="3" t="s">
        <v>670</v>
      </c>
      <c r="C54" s="19">
        <v>141230</v>
      </c>
      <c r="D54" s="19">
        <v>52160</v>
      </c>
      <c r="E54" s="19">
        <v>83690</v>
      </c>
      <c r="F54" s="19">
        <v>125020</v>
      </c>
      <c r="G54" s="19">
        <v>166290</v>
      </c>
      <c r="H54" s="19">
        <v>155920</v>
      </c>
      <c r="I54" s="19">
        <v>92540</v>
      </c>
    </row>
    <row r="55" spans="1:9">
      <c r="A55" s="3" t="s">
        <v>385</v>
      </c>
      <c r="B55" s="3" t="s">
        <v>671</v>
      </c>
      <c r="C55" s="19">
        <v>22400</v>
      </c>
      <c r="D55" s="19">
        <v>39690</v>
      </c>
      <c r="E55" s="19">
        <v>39820</v>
      </c>
      <c r="F55" s="19">
        <v>26970</v>
      </c>
      <c r="G55" s="19">
        <v>34910</v>
      </c>
      <c r="H55" s="19">
        <v>49460</v>
      </c>
      <c r="I55" s="19">
        <v>40140</v>
      </c>
    </row>
    <row r="56" spans="1:9">
      <c r="A56" s="3" t="s">
        <v>386</v>
      </c>
      <c r="B56" s="3" t="s">
        <v>672</v>
      </c>
      <c r="C56" s="19">
        <v>96280</v>
      </c>
      <c r="D56" s="19">
        <v>119670</v>
      </c>
      <c r="E56" s="19">
        <v>131980</v>
      </c>
      <c r="F56" s="19">
        <v>113350</v>
      </c>
      <c r="G56" s="19">
        <v>99230</v>
      </c>
      <c r="H56" s="19">
        <v>143130</v>
      </c>
      <c r="I56" s="19">
        <v>150120</v>
      </c>
    </row>
    <row r="57" spans="1:9">
      <c r="A57" s="3" t="s">
        <v>387</v>
      </c>
      <c r="B57" s="3" t="s">
        <v>673</v>
      </c>
      <c r="C57" s="19">
        <v>27170</v>
      </c>
      <c r="D57" s="19">
        <v>39720</v>
      </c>
      <c r="E57" s="19">
        <v>34550</v>
      </c>
      <c r="F57" s="19">
        <v>31380</v>
      </c>
      <c r="G57" s="19">
        <v>33180</v>
      </c>
      <c r="H57" s="19">
        <v>52730</v>
      </c>
      <c r="I57" s="19">
        <v>64930</v>
      </c>
    </row>
    <row r="58" spans="1:9">
      <c r="A58" s="3" t="s">
        <v>388</v>
      </c>
      <c r="B58" s="3" t="s">
        <v>674</v>
      </c>
      <c r="C58" s="19" t="s">
        <v>334</v>
      </c>
      <c r="D58" s="19">
        <v>1520</v>
      </c>
      <c r="E58" s="19">
        <v>780</v>
      </c>
      <c r="F58" s="19">
        <v>6920</v>
      </c>
      <c r="G58" s="19">
        <v>700</v>
      </c>
      <c r="H58" s="19">
        <v>2580</v>
      </c>
      <c r="I58" s="19">
        <v>2140</v>
      </c>
    </row>
    <row r="59" spans="1:9">
      <c r="A59" s="3" t="s">
        <v>389</v>
      </c>
      <c r="B59" s="3" t="s">
        <v>675</v>
      </c>
      <c r="C59" s="19">
        <v>468890</v>
      </c>
      <c r="D59" s="19">
        <v>285360</v>
      </c>
      <c r="E59" s="19">
        <v>281740</v>
      </c>
      <c r="F59" s="19">
        <v>246580</v>
      </c>
      <c r="G59" s="19">
        <v>165040</v>
      </c>
      <c r="H59" s="19">
        <v>171400</v>
      </c>
      <c r="I59" s="19">
        <v>126360</v>
      </c>
    </row>
    <row r="60" spans="1:9">
      <c r="A60" s="3" t="s">
        <v>390</v>
      </c>
      <c r="B60" s="3" t="s">
        <v>676</v>
      </c>
      <c r="C60" s="19" t="s">
        <v>334</v>
      </c>
      <c r="D60" s="19" t="s">
        <v>334</v>
      </c>
      <c r="E60" s="19" t="s">
        <v>334</v>
      </c>
      <c r="F60" s="19" t="s">
        <v>334</v>
      </c>
      <c r="G60" s="19" t="s">
        <v>334</v>
      </c>
      <c r="H60" s="19" t="s">
        <v>334</v>
      </c>
      <c r="I60" s="19" t="s">
        <v>334</v>
      </c>
    </row>
    <row r="61" spans="1:9">
      <c r="A61" s="3" t="s">
        <v>391</v>
      </c>
      <c r="B61" s="3" t="s">
        <v>677</v>
      </c>
      <c r="C61" s="19">
        <v>790</v>
      </c>
      <c r="D61" s="19">
        <v>820</v>
      </c>
      <c r="E61" s="19">
        <v>820</v>
      </c>
      <c r="F61" s="19">
        <v>850</v>
      </c>
      <c r="G61" s="19">
        <v>20190</v>
      </c>
      <c r="H61" s="19">
        <v>23040</v>
      </c>
      <c r="I61" s="19">
        <v>37600</v>
      </c>
    </row>
    <row r="62" spans="1:9">
      <c r="A62" s="3" t="s">
        <v>392</v>
      </c>
      <c r="B62" s="3" t="s">
        <v>678</v>
      </c>
      <c r="C62" s="19">
        <v>11060</v>
      </c>
      <c r="D62" s="19">
        <v>12050</v>
      </c>
      <c r="E62" s="19">
        <v>24820</v>
      </c>
      <c r="F62" s="19">
        <v>24060</v>
      </c>
      <c r="G62" s="19">
        <v>42450</v>
      </c>
      <c r="H62" s="19">
        <v>87240</v>
      </c>
      <c r="I62" s="19">
        <v>78680</v>
      </c>
    </row>
    <row r="63" spans="1:9">
      <c r="A63" s="3" t="s">
        <v>393</v>
      </c>
      <c r="B63" s="3" t="s">
        <v>679</v>
      </c>
      <c r="C63" s="19">
        <v>140</v>
      </c>
      <c r="D63" s="19">
        <v>150</v>
      </c>
      <c r="E63" s="19">
        <v>80</v>
      </c>
      <c r="F63" s="19">
        <v>70</v>
      </c>
      <c r="G63" s="19">
        <v>70</v>
      </c>
      <c r="H63" s="19">
        <v>250</v>
      </c>
      <c r="I63" s="19">
        <v>12560</v>
      </c>
    </row>
    <row r="64" spans="1:9">
      <c r="A64" s="4" t="s">
        <v>394</v>
      </c>
      <c r="B64" s="4" t="s">
        <v>680</v>
      </c>
      <c r="C64" s="22">
        <v>767960</v>
      </c>
      <c r="D64" s="22">
        <v>551140</v>
      </c>
      <c r="E64" s="22">
        <v>598280</v>
      </c>
      <c r="F64" s="22">
        <v>575200</v>
      </c>
      <c r="G64" s="22">
        <v>562060</v>
      </c>
      <c r="H64" s="22">
        <v>685750</v>
      </c>
      <c r="I64" s="22">
        <v>605070</v>
      </c>
    </row>
    <row r="65" spans="1:9">
      <c r="A65" s="3" t="s">
        <v>395</v>
      </c>
      <c r="B65" s="18"/>
      <c r="C65" s="18"/>
      <c r="D65" s="18"/>
      <c r="E65" s="18"/>
      <c r="F65" s="18"/>
      <c r="G65" s="18"/>
      <c r="H65" s="18"/>
      <c r="I65" s="18"/>
    </row>
    <row r="66" spans="1:9">
      <c r="A66" s="3" t="s">
        <v>396</v>
      </c>
      <c r="B66" s="3" t="s">
        <v>681</v>
      </c>
      <c r="C66" s="19">
        <v>184590</v>
      </c>
      <c r="D66" s="19">
        <v>178430</v>
      </c>
      <c r="E66" s="19">
        <v>173520</v>
      </c>
      <c r="F66" s="19">
        <v>169720</v>
      </c>
      <c r="G66" s="19">
        <v>158890</v>
      </c>
      <c r="H66" s="19">
        <v>105380</v>
      </c>
      <c r="I66" s="19">
        <v>247440</v>
      </c>
    </row>
    <row r="67" spans="1:9">
      <c r="A67" s="3" t="s">
        <v>397</v>
      </c>
      <c r="B67" s="3" t="s">
        <v>682</v>
      </c>
      <c r="C67" s="19">
        <v>413140</v>
      </c>
      <c r="D67" s="19">
        <v>219510</v>
      </c>
      <c r="E67" s="19">
        <v>229820</v>
      </c>
      <c r="F67" s="19">
        <v>130760</v>
      </c>
      <c r="G67" s="19">
        <v>190660</v>
      </c>
      <c r="H67" s="19">
        <v>169040</v>
      </c>
      <c r="I67" s="19">
        <v>227060</v>
      </c>
    </row>
    <row r="68" spans="1:9">
      <c r="A68" s="3" t="s">
        <v>398</v>
      </c>
      <c r="B68" s="3" t="s">
        <v>683</v>
      </c>
      <c r="C68" s="19">
        <v>71700</v>
      </c>
      <c r="D68" s="19">
        <v>79210</v>
      </c>
      <c r="E68" s="19">
        <v>127720</v>
      </c>
      <c r="F68" s="19">
        <v>114730</v>
      </c>
      <c r="G68" s="19">
        <v>98220</v>
      </c>
      <c r="H68" s="19">
        <v>77770</v>
      </c>
      <c r="I68" s="19">
        <v>132380</v>
      </c>
    </row>
    <row r="69" spans="1:9">
      <c r="A69" s="3" t="s">
        <v>399</v>
      </c>
      <c r="B69" s="3" t="s">
        <v>684</v>
      </c>
      <c r="C69" s="19">
        <v>2030</v>
      </c>
      <c r="D69" s="19">
        <v>3110</v>
      </c>
      <c r="E69" s="19">
        <v>4090</v>
      </c>
      <c r="F69" s="19">
        <v>1880</v>
      </c>
      <c r="G69" s="19">
        <v>2770</v>
      </c>
      <c r="H69" s="19">
        <v>9170</v>
      </c>
      <c r="I69" s="19">
        <v>16010</v>
      </c>
    </row>
    <row r="70" spans="1:9">
      <c r="A70" s="3" t="s">
        <v>400</v>
      </c>
      <c r="B70" s="3" t="s">
        <v>685</v>
      </c>
      <c r="C70" s="19" t="s">
        <v>334</v>
      </c>
      <c r="D70" s="19">
        <v>1430</v>
      </c>
      <c r="E70" s="19">
        <v>4510</v>
      </c>
      <c r="F70" s="19">
        <v>960</v>
      </c>
      <c r="G70" s="19">
        <v>2790</v>
      </c>
      <c r="H70" s="19">
        <v>5310</v>
      </c>
      <c r="I70" s="19">
        <v>1930</v>
      </c>
    </row>
    <row r="71" spans="1:9">
      <c r="A71" s="3" t="s">
        <v>401</v>
      </c>
      <c r="B71" s="3" t="s">
        <v>686</v>
      </c>
      <c r="C71" s="19">
        <v>2930</v>
      </c>
      <c r="D71" s="19">
        <v>4100</v>
      </c>
      <c r="E71" s="19">
        <v>3870</v>
      </c>
      <c r="F71" s="19">
        <v>3550</v>
      </c>
      <c r="G71" s="19">
        <v>3530</v>
      </c>
      <c r="H71" s="19">
        <v>4170</v>
      </c>
      <c r="I71" s="19">
        <v>3810</v>
      </c>
    </row>
    <row r="72" spans="1:9">
      <c r="A72" s="3" t="s">
        <v>402</v>
      </c>
      <c r="B72" s="3" t="s">
        <v>687</v>
      </c>
      <c r="C72" s="19" t="s">
        <v>334</v>
      </c>
      <c r="D72" s="19" t="s">
        <v>334</v>
      </c>
      <c r="E72" s="19" t="s">
        <v>334</v>
      </c>
      <c r="F72" s="19" t="s">
        <v>334</v>
      </c>
      <c r="G72" s="19" t="s">
        <v>334</v>
      </c>
      <c r="H72" s="19">
        <v>109930</v>
      </c>
      <c r="I72" s="19" t="s">
        <v>334</v>
      </c>
    </row>
    <row r="73" spans="1:9">
      <c r="A73" s="3" t="s">
        <v>403</v>
      </c>
      <c r="B73" s="3" t="s">
        <v>688</v>
      </c>
      <c r="C73" s="19">
        <v>152360</v>
      </c>
      <c r="D73" s="19">
        <v>186680</v>
      </c>
      <c r="E73" s="19">
        <v>222880</v>
      </c>
      <c r="F73" s="19">
        <v>211620</v>
      </c>
      <c r="G73" s="19">
        <v>129710</v>
      </c>
      <c r="H73" s="19">
        <v>173120</v>
      </c>
      <c r="I73" s="19">
        <v>248610</v>
      </c>
    </row>
    <row r="74" spans="1:9">
      <c r="A74" s="3" t="s">
        <v>404</v>
      </c>
      <c r="B74" s="3" t="s">
        <v>689</v>
      </c>
      <c r="C74" s="19" t="s">
        <v>334</v>
      </c>
      <c r="D74" s="19" t="s">
        <v>334</v>
      </c>
      <c r="E74" s="19" t="s">
        <v>334</v>
      </c>
      <c r="F74" s="19" t="s">
        <v>334</v>
      </c>
      <c r="G74" s="19" t="s">
        <v>334</v>
      </c>
      <c r="H74" s="19" t="s">
        <v>334</v>
      </c>
      <c r="I74" s="19" t="s">
        <v>334</v>
      </c>
    </row>
    <row r="75" spans="1:9">
      <c r="A75" s="4" t="s">
        <v>405</v>
      </c>
      <c r="B75" s="4" t="s">
        <v>690</v>
      </c>
      <c r="C75" s="22">
        <v>826750</v>
      </c>
      <c r="D75" s="22">
        <v>672470</v>
      </c>
      <c r="E75" s="22">
        <v>766410</v>
      </c>
      <c r="F75" s="22">
        <v>633220</v>
      </c>
      <c r="G75" s="22">
        <v>591380</v>
      </c>
      <c r="H75" s="22">
        <v>657130</v>
      </c>
      <c r="I75" s="22">
        <v>880260</v>
      </c>
    </row>
    <row r="76" spans="1:9">
      <c r="A76" s="3" t="s">
        <v>157</v>
      </c>
      <c r="B76" s="18"/>
      <c r="C76" s="18"/>
      <c r="D76" s="18"/>
      <c r="E76" s="18"/>
      <c r="F76" s="18"/>
      <c r="G76" s="18"/>
      <c r="H76" s="18"/>
      <c r="I76" s="18"/>
    </row>
    <row r="77" spans="1:9">
      <c r="A77" s="3" t="s">
        <v>384</v>
      </c>
      <c r="B77" s="3" t="s">
        <v>691</v>
      </c>
      <c r="C77" s="19" t="s">
        <v>334</v>
      </c>
      <c r="D77" s="19" t="s">
        <v>334</v>
      </c>
      <c r="E77" s="19" t="s">
        <v>334</v>
      </c>
      <c r="F77" s="19" t="s">
        <v>334</v>
      </c>
      <c r="G77" s="19" t="s">
        <v>334</v>
      </c>
      <c r="H77" s="19" t="s">
        <v>334</v>
      </c>
      <c r="I77" s="19">
        <v>92540</v>
      </c>
    </row>
    <row r="78" spans="1:9">
      <c r="A78" s="3" t="s">
        <v>385</v>
      </c>
      <c r="B78" s="3" t="s">
        <v>692</v>
      </c>
      <c r="C78" s="19">
        <v>22400</v>
      </c>
      <c r="D78" s="19">
        <v>39690</v>
      </c>
      <c r="E78" s="19">
        <v>39820</v>
      </c>
      <c r="F78" s="19">
        <v>26970</v>
      </c>
      <c r="G78" s="19">
        <v>34910</v>
      </c>
      <c r="H78" s="19">
        <v>49460</v>
      </c>
      <c r="I78" s="19">
        <v>40140</v>
      </c>
    </row>
    <row r="79" spans="1:9">
      <c r="A79" s="3" t="s">
        <v>386</v>
      </c>
      <c r="B79" s="3" t="s">
        <v>693</v>
      </c>
      <c r="C79" s="19" t="s">
        <v>334</v>
      </c>
      <c r="D79" s="19" t="s">
        <v>334</v>
      </c>
      <c r="E79" s="19" t="s">
        <v>334</v>
      </c>
      <c r="F79" s="19">
        <v>113350</v>
      </c>
      <c r="G79" s="19">
        <v>99230</v>
      </c>
      <c r="H79" s="19">
        <v>143130</v>
      </c>
      <c r="I79" s="19">
        <v>150120</v>
      </c>
    </row>
    <row r="80" spans="1:9">
      <c r="A80" s="3" t="s">
        <v>406</v>
      </c>
      <c r="B80" s="3" t="s">
        <v>694</v>
      </c>
      <c r="C80" s="19">
        <v>1390</v>
      </c>
      <c r="D80" s="19" t="s">
        <v>334</v>
      </c>
      <c r="E80" s="19" t="s">
        <v>334</v>
      </c>
      <c r="F80" s="19" t="s">
        <v>334</v>
      </c>
      <c r="G80" s="19" t="s">
        <v>334</v>
      </c>
      <c r="H80" s="19" t="s">
        <v>334</v>
      </c>
      <c r="I80" s="19" t="s">
        <v>334</v>
      </c>
    </row>
    <row r="81" spans="1:9">
      <c r="A81" s="3" t="s">
        <v>407</v>
      </c>
      <c r="B81" s="3" t="s">
        <v>695</v>
      </c>
      <c r="C81" s="19">
        <v>10120</v>
      </c>
      <c r="D81" s="19">
        <v>2310</v>
      </c>
      <c r="E81" s="19">
        <v>1040</v>
      </c>
      <c r="F81" s="19">
        <v>960</v>
      </c>
      <c r="G81" s="19">
        <v>1020</v>
      </c>
      <c r="H81" s="19">
        <v>4680</v>
      </c>
      <c r="I81" s="19" t="s">
        <v>334</v>
      </c>
    </row>
    <row r="82" spans="1:9">
      <c r="A82" s="3" t="s">
        <v>408</v>
      </c>
      <c r="B82" s="3" t="s">
        <v>696</v>
      </c>
      <c r="C82" s="19" t="s">
        <v>334</v>
      </c>
      <c r="D82" s="19" t="s">
        <v>334</v>
      </c>
      <c r="E82" s="19" t="s">
        <v>334</v>
      </c>
      <c r="F82" s="19" t="s">
        <v>334</v>
      </c>
      <c r="G82" s="19" t="s">
        <v>334</v>
      </c>
      <c r="H82" s="19" t="s">
        <v>334</v>
      </c>
      <c r="I82" s="19" t="s">
        <v>334</v>
      </c>
    </row>
    <row r="83" spans="1:9">
      <c r="A83" s="3" t="s">
        <v>387</v>
      </c>
      <c r="B83" s="3" t="s">
        <v>697</v>
      </c>
      <c r="C83" s="19">
        <v>6820</v>
      </c>
      <c r="D83" s="19">
        <v>16510</v>
      </c>
      <c r="E83" s="19">
        <v>13700</v>
      </c>
      <c r="F83" s="19">
        <v>31380</v>
      </c>
      <c r="G83" s="19">
        <v>18050</v>
      </c>
      <c r="H83" s="19">
        <v>24090</v>
      </c>
      <c r="I83" s="19">
        <v>28150</v>
      </c>
    </row>
    <row r="84" spans="1:9">
      <c r="A84" s="3" t="s">
        <v>363</v>
      </c>
      <c r="B84" s="3" t="s">
        <v>698</v>
      </c>
      <c r="C84" s="19">
        <v>700</v>
      </c>
      <c r="D84" s="19">
        <v>1600</v>
      </c>
      <c r="E84" s="19">
        <v>48870</v>
      </c>
      <c r="F84" s="19">
        <v>950</v>
      </c>
      <c r="G84" s="19">
        <v>1560</v>
      </c>
      <c r="H84" s="19">
        <v>1510</v>
      </c>
      <c r="I84" s="19">
        <v>5140</v>
      </c>
    </row>
    <row r="85" spans="1:9">
      <c r="A85" s="3" t="s">
        <v>409</v>
      </c>
      <c r="B85" s="3" t="s">
        <v>699</v>
      </c>
      <c r="C85" s="19" t="s">
        <v>334</v>
      </c>
      <c r="D85" s="19" t="s">
        <v>334</v>
      </c>
      <c r="E85" s="19" t="s">
        <v>334</v>
      </c>
      <c r="F85" s="19" t="s">
        <v>334</v>
      </c>
      <c r="G85" s="19" t="s">
        <v>334</v>
      </c>
      <c r="H85" s="19" t="s">
        <v>334</v>
      </c>
      <c r="I85" s="19" t="s">
        <v>334</v>
      </c>
    </row>
    <row r="86" spans="1:9">
      <c r="A86" s="3" t="s">
        <v>410</v>
      </c>
      <c r="B86" s="3" t="s">
        <v>700</v>
      </c>
      <c r="C86" s="19">
        <v>119410</v>
      </c>
      <c r="D86" s="19">
        <v>125430</v>
      </c>
      <c r="E86" s="19">
        <v>140300</v>
      </c>
      <c r="F86" s="19">
        <v>146240</v>
      </c>
      <c r="G86" s="19">
        <v>149000</v>
      </c>
      <c r="H86" s="19">
        <v>152190</v>
      </c>
      <c r="I86" s="19">
        <v>158930</v>
      </c>
    </row>
    <row r="87" spans="1:9">
      <c r="A87" s="3" t="s">
        <v>380</v>
      </c>
      <c r="B87" s="3" t="s">
        <v>701</v>
      </c>
      <c r="C87" s="19" t="s">
        <v>334</v>
      </c>
      <c r="D87" s="19" t="s">
        <v>334</v>
      </c>
      <c r="E87" s="19" t="s">
        <v>334</v>
      </c>
      <c r="F87" s="19">
        <v>490680</v>
      </c>
      <c r="G87" s="19">
        <v>452300</v>
      </c>
      <c r="H87" s="19" t="s">
        <v>334</v>
      </c>
      <c r="I87" s="19">
        <v>503620</v>
      </c>
    </row>
    <row r="88" spans="1:9">
      <c r="A88" s="3" t="s">
        <v>411</v>
      </c>
      <c r="B88" s="3" t="s">
        <v>702</v>
      </c>
      <c r="C88" s="19">
        <v>6760</v>
      </c>
      <c r="D88" s="19">
        <v>7220</v>
      </c>
      <c r="E88" s="19">
        <v>8310</v>
      </c>
      <c r="F88" s="19">
        <v>1051640</v>
      </c>
      <c r="G88" s="19">
        <v>1106670</v>
      </c>
      <c r="H88" s="19">
        <v>1176600</v>
      </c>
      <c r="I88" s="19">
        <v>16320</v>
      </c>
    </row>
    <row r="89" spans="1:9">
      <c r="A89" s="3" t="s">
        <v>412</v>
      </c>
      <c r="B89" s="3" t="s">
        <v>703</v>
      </c>
      <c r="C89" s="19">
        <v>1528300</v>
      </c>
      <c r="D89" s="19">
        <v>1633840</v>
      </c>
      <c r="E89" s="19">
        <v>2131860</v>
      </c>
      <c r="F89" s="19">
        <v>2780350</v>
      </c>
      <c r="G89" s="19">
        <v>2818080</v>
      </c>
      <c r="H89" s="19">
        <v>2487370</v>
      </c>
      <c r="I89" s="19">
        <v>2677530</v>
      </c>
    </row>
    <row r="90" spans="1:9">
      <c r="A90" s="3" t="s">
        <v>364</v>
      </c>
      <c r="B90" s="3" t="s">
        <v>704</v>
      </c>
      <c r="C90" s="19">
        <v>769950</v>
      </c>
      <c r="D90" s="19">
        <v>840540</v>
      </c>
      <c r="E90" s="19">
        <v>1176710</v>
      </c>
      <c r="F90" s="19">
        <v>1730430</v>
      </c>
      <c r="G90" s="19">
        <v>1781760</v>
      </c>
      <c r="H90" s="19">
        <v>1577070</v>
      </c>
      <c r="I90" s="19">
        <v>2081040</v>
      </c>
    </row>
    <row r="91" spans="1:9">
      <c r="A91" s="3" t="s">
        <v>365</v>
      </c>
      <c r="B91" s="3" t="s">
        <v>705</v>
      </c>
      <c r="C91" s="19">
        <v>758350</v>
      </c>
      <c r="D91" s="19">
        <v>793300</v>
      </c>
      <c r="E91" s="19">
        <v>955150</v>
      </c>
      <c r="F91" s="19">
        <v>1048590</v>
      </c>
      <c r="G91" s="19">
        <v>1033090</v>
      </c>
      <c r="H91" s="19">
        <v>910300</v>
      </c>
      <c r="I91" s="19">
        <v>925770</v>
      </c>
    </row>
    <row r="92" spans="1:9">
      <c r="A92" s="3" t="s">
        <v>366</v>
      </c>
      <c r="B92" s="3" t="s">
        <v>706</v>
      </c>
      <c r="C92" s="19" t="s">
        <v>334</v>
      </c>
      <c r="D92" s="19" t="s">
        <v>334</v>
      </c>
      <c r="E92" s="19" t="s">
        <v>334</v>
      </c>
      <c r="F92" s="19">
        <v>26300</v>
      </c>
      <c r="G92" s="19">
        <v>34750</v>
      </c>
      <c r="H92" s="19">
        <v>31250</v>
      </c>
      <c r="I92" s="19">
        <v>42320</v>
      </c>
    </row>
    <row r="93" spans="1:9">
      <c r="A93" s="3" t="s">
        <v>367</v>
      </c>
      <c r="B93" s="3" t="s">
        <v>707</v>
      </c>
      <c r="C93" s="19">
        <v>107510</v>
      </c>
      <c r="D93" s="19">
        <v>168050</v>
      </c>
      <c r="E93" s="19">
        <v>35650</v>
      </c>
      <c r="F93" s="19">
        <v>26000</v>
      </c>
      <c r="G93" s="19">
        <v>34460</v>
      </c>
      <c r="H93" s="19">
        <v>30870</v>
      </c>
      <c r="I93" s="19">
        <v>23640</v>
      </c>
    </row>
    <row r="94" spans="1:9">
      <c r="A94" s="3" t="s">
        <v>413</v>
      </c>
      <c r="B94" s="3" t="s">
        <v>708</v>
      </c>
      <c r="C94" s="19">
        <v>30</v>
      </c>
      <c r="D94" s="19" t="s">
        <v>334</v>
      </c>
      <c r="E94" s="19" t="s">
        <v>334</v>
      </c>
      <c r="F94" s="19" t="s">
        <v>334</v>
      </c>
      <c r="G94" s="19" t="s">
        <v>334</v>
      </c>
      <c r="H94" s="19" t="s">
        <v>334</v>
      </c>
      <c r="I94" s="19" t="s">
        <v>334</v>
      </c>
    </row>
    <row r="95" spans="1:9">
      <c r="A95" s="3" t="s">
        <v>368</v>
      </c>
      <c r="B95" s="3" t="s">
        <v>709</v>
      </c>
      <c r="C95" s="19" t="s">
        <v>334</v>
      </c>
      <c r="D95" s="19" t="s">
        <v>334</v>
      </c>
      <c r="E95" s="19" t="s">
        <v>334</v>
      </c>
      <c r="F95" s="19" t="s">
        <v>334</v>
      </c>
      <c r="G95" s="19" t="s">
        <v>334</v>
      </c>
      <c r="H95" s="19" t="s">
        <v>334</v>
      </c>
      <c r="I95" s="19" t="s">
        <v>334</v>
      </c>
    </row>
    <row r="96" spans="1:9">
      <c r="A96" s="3" t="s">
        <v>414</v>
      </c>
      <c r="B96" s="3" t="s">
        <v>710</v>
      </c>
      <c r="C96" s="19" t="s">
        <v>334</v>
      </c>
      <c r="D96" s="19" t="s">
        <v>334</v>
      </c>
      <c r="E96" s="19" t="s">
        <v>334</v>
      </c>
      <c r="F96" s="19" t="s">
        <v>334</v>
      </c>
      <c r="G96" s="19" t="s">
        <v>334</v>
      </c>
      <c r="H96" s="19" t="s">
        <v>334</v>
      </c>
      <c r="I96" s="19">
        <v>18300</v>
      </c>
    </row>
    <row r="97" spans="1:9">
      <c r="A97" s="3" t="s">
        <v>369</v>
      </c>
      <c r="B97" s="3" t="s">
        <v>711</v>
      </c>
      <c r="C97" s="19">
        <v>61640</v>
      </c>
      <c r="D97" s="19">
        <v>51090</v>
      </c>
      <c r="E97" s="19">
        <v>55580</v>
      </c>
      <c r="F97" s="19">
        <v>59750</v>
      </c>
      <c r="G97" s="19">
        <v>59580</v>
      </c>
      <c r="H97" s="19">
        <v>62040</v>
      </c>
      <c r="I97" s="19">
        <v>45000</v>
      </c>
    </row>
    <row r="98" spans="1:9">
      <c r="A98" s="3" t="s">
        <v>396</v>
      </c>
      <c r="B98" s="3" t="s">
        <v>712</v>
      </c>
      <c r="C98" s="19">
        <v>184590</v>
      </c>
      <c r="D98" s="19">
        <v>178430</v>
      </c>
      <c r="E98" s="19">
        <v>173520</v>
      </c>
      <c r="F98" s="19">
        <v>169720</v>
      </c>
      <c r="G98" s="19">
        <v>158890</v>
      </c>
      <c r="H98" s="19">
        <v>105380</v>
      </c>
      <c r="I98" s="19">
        <v>247440</v>
      </c>
    </row>
    <row r="99" spans="1:9">
      <c r="A99" s="3" t="s">
        <v>415</v>
      </c>
      <c r="B99" s="3" t="s">
        <v>713</v>
      </c>
      <c r="C99" s="19">
        <v>90690</v>
      </c>
      <c r="D99" s="19">
        <v>94190</v>
      </c>
      <c r="E99" s="19">
        <v>85230</v>
      </c>
      <c r="F99" s="19">
        <v>93870</v>
      </c>
      <c r="G99" s="19">
        <v>153510</v>
      </c>
      <c r="H99" s="19">
        <v>94700</v>
      </c>
      <c r="I99" s="19">
        <v>102480</v>
      </c>
    </row>
    <row r="100" spans="1:9">
      <c r="A100" s="3" t="s">
        <v>416</v>
      </c>
      <c r="B100" s="3" t="s">
        <v>714</v>
      </c>
      <c r="C100" s="19" t="s">
        <v>334</v>
      </c>
      <c r="D100" s="19" t="s">
        <v>334</v>
      </c>
      <c r="E100" s="19" t="s">
        <v>334</v>
      </c>
      <c r="F100" s="19" t="s">
        <v>334</v>
      </c>
      <c r="G100" s="19" t="s">
        <v>334</v>
      </c>
      <c r="H100" s="19" t="s">
        <v>334</v>
      </c>
      <c r="I100" s="19" t="s">
        <v>334</v>
      </c>
    </row>
    <row r="101" spans="1:9">
      <c r="A101" s="3" t="s">
        <v>397</v>
      </c>
      <c r="B101" s="3" t="s">
        <v>715</v>
      </c>
      <c r="C101" s="19" t="s">
        <v>334</v>
      </c>
      <c r="D101" s="19" t="s">
        <v>334</v>
      </c>
      <c r="E101" s="19" t="s">
        <v>334</v>
      </c>
      <c r="F101" s="19" t="s">
        <v>334</v>
      </c>
      <c r="G101" s="19" t="s">
        <v>334</v>
      </c>
      <c r="H101" s="19" t="s">
        <v>334</v>
      </c>
      <c r="I101" s="19">
        <v>227060</v>
      </c>
    </row>
    <row r="102" spans="1:9">
      <c r="A102" s="3" t="s">
        <v>417</v>
      </c>
      <c r="B102" s="3" t="s">
        <v>716</v>
      </c>
      <c r="C102" s="19">
        <v>1800</v>
      </c>
      <c r="D102" s="19">
        <v>3090</v>
      </c>
      <c r="E102" s="19">
        <v>3220</v>
      </c>
      <c r="F102" s="19" t="s">
        <v>334</v>
      </c>
      <c r="G102" s="19" t="s">
        <v>334</v>
      </c>
      <c r="H102" s="19" t="s">
        <v>334</v>
      </c>
      <c r="I102" s="19">
        <v>2370</v>
      </c>
    </row>
    <row r="103" spans="1:9">
      <c r="A103" s="3" t="s">
        <v>418</v>
      </c>
      <c r="B103" s="3" t="s">
        <v>717</v>
      </c>
      <c r="C103" s="19" t="s">
        <v>334</v>
      </c>
      <c r="D103" s="19" t="s">
        <v>334</v>
      </c>
      <c r="E103" s="19" t="s">
        <v>334</v>
      </c>
      <c r="F103" s="19">
        <v>2130</v>
      </c>
      <c r="G103" s="19">
        <v>2290</v>
      </c>
      <c r="H103" s="19">
        <v>2500</v>
      </c>
      <c r="I103" s="19">
        <v>2820</v>
      </c>
    </row>
    <row r="104" spans="1:9">
      <c r="A104" s="3" t="s">
        <v>419</v>
      </c>
      <c r="B104" s="3" t="s">
        <v>718</v>
      </c>
      <c r="C104" s="19" t="s">
        <v>334</v>
      </c>
      <c r="D104" s="19">
        <v>8860</v>
      </c>
      <c r="E104" s="19">
        <v>10360</v>
      </c>
      <c r="F104" s="19" t="s">
        <v>334</v>
      </c>
      <c r="G104" s="19" t="s">
        <v>334</v>
      </c>
      <c r="H104" s="19" t="s">
        <v>334</v>
      </c>
      <c r="I104" s="19">
        <v>6910</v>
      </c>
    </row>
    <row r="105" spans="1:9">
      <c r="A105" s="3" t="s">
        <v>420</v>
      </c>
      <c r="B105" s="3" t="s">
        <v>719</v>
      </c>
      <c r="C105" s="19" t="s">
        <v>334</v>
      </c>
      <c r="D105" s="19">
        <v>2320</v>
      </c>
      <c r="E105" s="19">
        <v>960</v>
      </c>
      <c r="F105" s="19" t="s">
        <v>334</v>
      </c>
      <c r="G105" s="19" t="s">
        <v>334</v>
      </c>
      <c r="H105" s="19" t="s">
        <v>334</v>
      </c>
      <c r="I105" s="19">
        <v>82230</v>
      </c>
    </row>
    <row r="106" spans="1:9">
      <c r="A106" s="3" t="s">
        <v>398</v>
      </c>
      <c r="B106" s="3" t="s">
        <v>720</v>
      </c>
      <c r="C106" s="19" t="s">
        <v>334</v>
      </c>
      <c r="D106" s="19">
        <v>60340</v>
      </c>
      <c r="E106" s="19">
        <v>78390</v>
      </c>
      <c r="F106" s="19">
        <v>33520</v>
      </c>
      <c r="G106" s="19">
        <v>33600</v>
      </c>
      <c r="H106" s="19">
        <v>33980</v>
      </c>
      <c r="I106" s="19">
        <v>40250</v>
      </c>
    </row>
    <row r="107" spans="1:9">
      <c r="A107" s="3" t="s">
        <v>350</v>
      </c>
      <c r="B107" s="3" t="s">
        <v>721</v>
      </c>
      <c r="C107" s="19" t="s">
        <v>334</v>
      </c>
      <c r="D107" s="19" t="s">
        <v>334</v>
      </c>
      <c r="E107" s="19" t="s">
        <v>334</v>
      </c>
      <c r="F107" s="19" t="s">
        <v>334</v>
      </c>
      <c r="G107" s="19">
        <v>379620</v>
      </c>
      <c r="H107" s="19">
        <v>362050</v>
      </c>
      <c r="I107" s="19">
        <v>434760</v>
      </c>
    </row>
    <row r="108" spans="1:9">
      <c r="A108" s="3" t="s">
        <v>351</v>
      </c>
      <c r="B108" s="3" t="s">
        <v>722</v>
      </c>
      <c r="C108" s="19" t="s">
        <v>334</v>
      </c>
      <c r="D108" s="19" t="s">
        <v>334</v>
      </c>
      <c r="E108" s="19" t="s">
        <v>334</v>
      </c>
      <c r="F108" s="19" t="s">
        <v>334</v>
      </c>
      <c r="G108" s="19" t="s">
        <v>334</v>
      </c>
      <c r="H108" s="19" t="s">
        <v>334</v>
      </c>
      <c r="I108" s="19" t="s">
        <v>334</v>
      </c>
    </row>
    <row r="109" spans="1:9">
      <c r="A109" s="3" t="s">
        <v>421</v>
      </c>
      <c r="B109" s="3" t="s">
        <v>723</v>
      </c>
      <c r="C109" s="19" t="s">
        <v>334</v>
      </c>
      <c r="D109" s="19" t="s">
        <v>334</v>
      </c>
      <c r="E109" s="19" t="s">
        <v>334</v>
      </c>
      <c r="F109" s="19" t="s">
        <v>334</v>
      </c>
      <c r="G109" s="19" t="s">
        <v>334</v>
      </c>
      <c r="H109" s="19" t="s">
        <v>334</v>
      </c>
      <c r="I109" s="19">
        <v>43090</v>
      </c>
    </row>
    <row r="110" spans="1:9">
      <c r="A110" s="3" t="s">
        <v>352</v>
      </c>
      <c r="B110" s="3" t="s">
        <v>724</v>
      </c>
      <c r="C110" s="19">
        <v>41580</v>
      </c>
      <c r="D110" s="19">
        <v>43030</v>
      </c>
      <c r="E110" s="19">
        <v>44710</v>
      </c>
      <c r="F110" s="19">
        <v>45700</v>
      </c>
      <c r="G110" s="19">
        <v>43270</v>
      </c>
      <c r="H110" s="19">
        <v>46740</v>
      </c>
      <c r="I110" s="19">
        <v>0</v>
      </c>
    </row>
    <row r="111" spans="1:9">
      <c r="A111" s="3" t="s">
        <v>422</v>
      </c>
      <c r="B111" s="3" t="s">
        <v>725</v>
      </c>
      <c r="C111" s="19">
        <v>139280</v>
      </c>
      <c r="D111" s="19">
        <v>159610</v>
      </c>
      <c r="E111" s="19">
        <v>152270</v>
      </c>
      <c r="F111" s="19">
        <v>171120</v>
      </c>
      <c r="G111" s="19">
        <v>151380</v>
      </c>
      <c r="H111" s="19">
        <v>173210</v>
      </c>
      <c r="I111" s="19">
        <v>100040</v>
      </c>
    </row>
    <row r="112" spans="1:9">
      <c r="A112" s="3" t="s">
        <v>423</v>
      </c>
      <c r="B112" s="3" t="s">
        <v>726</v>
      </c>
      <c r="C112" s="19">
        <v>3720</v>
      </c>
      <c r="D112" s="19">
        <v>3720</v>
      </c>
      <c r="E112" s="19">
        <v>3720</v>
      </c>
      <c r="F112" s="19">
        <v>3720</v>
      </c>
      <c r="G112" s="19">
        <v>3720</v>
      </c>
      <c r="H112" s="19">
        <v>3720</v>
      </c>
      <c r="I112" s="19" t="s">
        <v>334</v>
      </c>
    </row>
    <row r="113" spans="1:9">
      <c r="A113" s="3" t="s">
        <v>424</v>
      </c>
      <c r="B113" s="3" t="s">
        <v>727</v>
      </c>
      <c r="C113" s="19">
        <v>190090</v>
      </c>
      <c r="D113" s="19">
        <v>190090</v>
      </c>
      <c r="E113" s="19">
        <v>190090</v>
      </c>
      <c r="F113" s="19">
        <v>190090</v>
      </c>
      <c r="G113" s="19">
        <v>190090</v>
      </c>
      <c r="H113" s="19">
        <v>190090</v>
      </c>
      <c r="I113" s="19">
        <v>190090</v>
      </c>
    </row>
    <row r="114" spans="1:9">
      <c r="A114" s="3" t="s">
        <v>425</v>
      </c>
      <c r="B114" s="3" t="s">
        <v>728</v>
      </c>
      <c r="C114" s="19" t="s">
        <v>334</v>
      </c>
      <c r="D114" s="19" t="s">
        <v>334</v>
      </c>
      <c r="E114" s="19" t="s">
        <v>334</v>
      </c>
      <c r="F114" s="19" t="s">
        <v>334</v>
      </c>
      <c r="G114" s="19" t="s">
        <v>334</v>
      </c>
      <c r="H114" s="19" t="s">
        <v>334</v>
      </c>
      <c r="I114" s="19">
        <v>-1040</v>
      </c>
    </row>
    <row r="115" spans="1:9">
      <c r="A115" s="3" t="s">
        <v>426</v>
      </c>
      <c r="B115" s="3" t="s">
        <v>729</v>
      </c>
      <c r="C115" s="19">
        <v>17160</v>
      </c>
      <c r="D115" s="19">
        <v>28870</v>
      </c>
      <c r="E115" s="19">
        <v>17110</v>
      </c>
      <c r="F115" s="19">
        <v>-64910</v>
      </c>
      <c r="G115" s="19">
        <v>16230</v>
      </c>
      <c r="H115" s="19">
        <v>43160</v>
      </c>
      <c r="I115" s="19">
        <v>-227550</v>
      </c>
    </row>
    <row r="116" spans="1:9">
      <c r="A116" s="3" t="s">
        <v>339</v>
      </c>
      <c r="B116" s="3" t="s">
        <v>730</v>
      </c>
      <c r="C116" s="19">
        <v>590</v>
      </c>
      <c r="D116" s="19">
        <v>1490</v>
      </c>
      <c r="E116" s="19">
        <v>1040</v>
      </c>
      <c r="F116" s="19">
        <v>300</v>
      </c>
      <c r="G116" s="19">
        <v>930</v>
      </c>
      <c r="H116" s="19">
        <v>1080</v>
      </c>
      <c r="I116" s="19">
        <v>510</v>
      </c>
    </row>
    <row r="117" spans="1:9">
      <c r="A117" s="3" t="s">
        <v>427</v>
      </c>
      <c r="B117" s="3" t="s">
        <v>731</v>
      </c>
      <c r="C117" s="19">
        <v>3720</v>
      </c>
      <c r="D117" s="19">
        <v>3720</v>
      </c>
      <c r="E117" s="19">
        <v>3720</v>
      </c>
      <c r="F117" s="19">
        <v>3720</v>
      </c>
      <c r="G117" s="19">
        <v>3720</v>
      </c>
      <c r="H117" s="19">
        <v>3720</v>
      </c>
      <c r="I117" s="19">
        <v>3720</v>
      </c>
    </row>
    <row r="118" spans="1:9">
      <c r="A118" s="3" t="s">
        <v>428</v>
      </c>
      <c r="B118" s="3" t="s">
        <v>732</v>
      </c>
      <c r="C118" s="20">
        <v>1</v>
      </c>
      <c r="D118" s="20">
        <v>1</v>
      </c>
      <c r="E118" s="20">
        <v>1</v>
      </c>
      <c r="F118" s="20">
        <v>1</v>
      </c>
      <c r="G118" s="20">
        <v>1</v>
      </c>
      <c r="H118" s="20">
        <v>1</v>
      </c>
      <c r="I118" s="20">
        <v>1</v>
      </c>
    </row>
    <row r="119" spans="1:9">
      <c r="A119" s="3" t="s">
        <v>429</v>
      </c>
      <c r="B119" s="3" t="s">
        <v>733</v>
      </c>
      <c r="C119" s="19">
        <v>13570</v>
      </c>
      <c r="D119" s="19">
        <v>31890</v>
      </c>
      <c r="E119" s="19">
        <v>38600</v>
      </c>
      <c r="F119" s="19">
        <v>20130</v>
      </c>
      <c r="G119" s="19">
        <v>20700</v>
      </c>
      <c r="H119" s="19">
        <v>29060</v>
      </c>
      <c r="I119" s="19">
        <v>28640</v>
      </c>
    </row>
    <row r="120" spans="1:9">
      <c r="A120" s="3" t="s">
        <v>430</v>
      </c>
      <c r="B120" s="3" t="s">
        <v>734</v>
      </c>
      <c r="C120" s="19">
        <v>32730</v>
      </c>
      <c r="D120" s="19">
        <v>29860</v>
      </c>
      <c r="E120" s="19">
        <v>24810</v>
      </c>
      <c r="F120" s="19">
        <v>33190</v>
      </c>
      <c r="G120" s="19">
        <v>30120</v>
      </c>
      <c r="H120" s="19">
        <v>50390</v>
      </c>
      <c r="I120" s="19">
        <v>50810</v>
      </c>
    </row>
    <row r="121" spans="1:9">
      <c r="A121" s="3" t="s">
        <v>431</v>
      </c>
      <c r="B121" s="3" t="s">
        <v>735</v>
      </c>
      <c r="C121" s="19">
        <v>7560</v>
      </c>
      <c r="D121" s="19">
        <v>5350</v>
      </c>
      <c r="E121" s="19">
        <v>13290</v>
      </c>
      <c r="F121" s="19">
        <v>12220</v>
      </c>
      <c r="G121" s="19">
        <v>8230</v>
      </c>
      <c r="H121" s="19">
        <v>7830</v>
      </c>
      <c r="I121" s="19">
        <v>10280</v>
      </c>
    </row>
    <row r="122" spans="1:9">
      <c r="A122" s="3" t="s">
        <v>399</v>
      </c>
      <c r="B122" s="3" t="s">
        <v>736</v>
      </c>
      <c r="C122" s="19" t="s">
        <v>334</v>
      </c>
      <c r="D122" s="19" t="s">
        <v>334</v>
      </c>
      <c r="E122" s="19" t="s">
        <v>334</v>
      </c>
      <c r="F122" s="19" t="s">
        <v>334</v>
      </c>
      <c r="G122" s="19" t="s">
        <v>334</v>
      </c>
      <c r="H122" s="19" t="s">
        <v>334</v>
      </c>
      <c r="I122" s="19">
        <v>16010</v>
      </c>
    </row>
    <row r="123" spans="1:9">
      <c r="A123" s="3" t="s">
        <v>432</v>
      </c>
      <c r="B123" s="3" t="s">
        <v>737</v>
      </c>
      <c r="C123" s="19">
        <v>19140</v>
      </c>
      <c r="D123" s="19" t="s">
        <v>334</v>
      </c>
      <c r="E123" s="19" t="s">
        <v>334</v>
      </c>
      <c r="F123" s="19" t="s">
        <v>334</v>
      </c>
      <c r="G123" s="19" t="s">
        <v>334</v>
      </c>
      <c r="H123" s="19" t="s">
        <v>334</v>
      </c>
      <c r="I123" s="19" t="s">
        <v>334</v>
      </c>
    </row>
    <row r="124" spans="1:9">
      <c r="A124" s="3" t="s">
        <v>433</v>
      </c>
      <c r="B124" s="3" t="s">
        <v>738</v>
      </c>
      <c r="C124" s="19">
        <v>5410</v>
      </c>
      <c r="D124" s="19">
        <v>4780</v>
      </c>
      <c r="E124" s="19">
        <v>10800</v>
      </c>
      <c r="F124" s="19">
        <v>13860</v>
      </c>
      <c r="G124" s="19">
        <v>7980</v>
      </c>
      <c r="H124" s="19">
        <v>12790</v>
      </c>
      <c r="I124" s="19">
        <v>15980</v>
      </c>
    </row>
    <row r="125" spans="1:9">
      <c r="A125" s="3" t="s">
        <v>434</v>
      </c>
      <c r="B125" s="3" t="s">
        <v>739</v>
      </c>
      <c r="C125" s="19" t="s">
        <v>334</v>
      </c>
      <c r="D125" s="19">
        <v>150</v>
      </c>
      <c r="E125" s="19">
        <v>340</v>
      </c>
      <c r="F125" s="19" t="s">
        <v>334</v>
      </c>
      <c r="G125" s="19" t="s">
        <v>334</v>
      </c>
      <c r="H125" s="19" t="s">
        <v>334</v>
      </c>
      <c r="I125" s="19" t="s">
        <v>334</v>
      </c>
    </row>
    <row r="126" spans="1:9">
      <c r="A126" s="3" t="s">
        <v>435</v>
      </c>
      <c r="B126" s="3" t="s">
        <v>740</v>
      </c>
      <c r="C126" s="19">
        <v>80</v>
      </c>
      <c r="D126" s="19">
        <v>810</v>
      </c>
      <c r="E126" s="19">
        <v>930</v>
      </c>
      <c r="F126" s="19" t="s">
        <v>334</v>
      </c>
      <c r="G126" s="19" t="s">
        <v>334</v>
      </c>
      <c r="H126" s="19" t="s">
        <v>334</v>
      </c>
      <c r="I126" s="19" t="s">
        <v>334</v>
      </c>
    </row>
    <row r="127" spans="1:9">
      <c r="A127" s="3" t="s">
        <v>436</v>
      </c>
      <c r="B127" s="3" t="s">
        <v>741</v>
      </c>
      <c r="C127" s="19">
        <v>10</v>
      </c>
      <c r="D127" s="19">
        <v>90</v>
      </c>
      <c r="E127" s="19">
        <v>140</v>
      </c>
      <c r="F127" s="19" t="s">
        <v>334</v>
      </c>
      <c r="G127" s="19" t="s">
        <v>334</v>
      </c>
      <c r="H127" s="19" t="s">
        <v>334</v>
      </c>
      <c r="I127" s="19" t="s">
        <v>334</v>
      </c>
    </row>
    <row r="128" spans="1:9">
      <c r="A128" s="3" t="s">
        <v>437</v>
      </c>
      <c r="B128" s="3" t="s">
        <v>742</v>
      </c>
      <c r="C128" s="19">
        <v>20</v>
      </c>
      <c r="D128" s="19">
        <v>10</v>
      </c>
      <c r="E128" s="19">
        <v>0</v>
      </c>
      <c r="F128" s="19" t="s">
        <v>334</v>
      </c>
      <c r="G128" s="19" t="s">
        <v>334</v>
      </c>
      <c r="H128" s="19" t="s">
        <v>334</v>
      </c>
      <c r="I128" s="19" t="s">
        <v>334</v>
      </c>
    </row>
    <row r="129" spans="1:9">
      <c r="A129" s="3" t="s">
        <v>438</v>
      </c>
      <c r="B129" s="3" t="s">
        <v>743</v>
      </c>
      <c r="C129" s="19">
        <v>20840</v>
      </c>
      <c r="D129" s="19">
        <v>42180</v>
      </c>
      <c r="E129" s="19">
        <v>44840</v>
      </c>
      <c r="F129" s="19" t="s">
        <v>334</v>
      </c>
      <c r="G129" s="19" t="s">
        <v>334</v>
      </c>
      <c r="H129" s="19" t="s">
        <v>334</v>
      </c>
      <c r="I129" s="19" t="s">
        <v>334</v>
      </c>
    </row>
    <row r="130" spans="1:9">
      <c r="A130" s="3" t="s">
        <v>439</v>
      </c>
      <c r="B130" s="3" t="s">
        <v>744</v>
      </c>
      <c r="C130" s="19">
        <v>74920</v>
      </c>
      <c r="D130" s="19">
        <v>49340</v>
      </c>
      <c r="E130" s="19">
        <v>34750</v>
      </c>
      <c r="F130" s="19">
        <v>68890</v>
      </c>
      <c r="G130" s="19">
        <v>58600</v>
      </c>
      <c r="H130" s="19">
        <v>50850</v>
      </c>
      <c r="I130" s="19">
        <v>84950</v>
      </c>
    </row>
    <row r="131" spans="1:9">
      <c r="A131" s="3" t="s">
        <v>440</v>
      </c>
      <c r="B131" s="3" t="s">
        <v>745</v>
      </c>
      <c r="C131" s="19">
        <v>5460</v>
      </c>
      <c r="D131" s="19">
        <v>3400</v>
      </c>
      <c r="E131" s="19">
        <v>380</v>
      </c>
      <c r="F131" s="19">
        <v>230</v>
      </c>
      <c r="G131" s="19">
        <v>240</v>
      </c>
      <c r="H131" s="19">
        <v>280</v>
      </c>
      <c r="I131" s="19">
        <v>230</v>
      </c>
    </row>
    <row r="132" spans="1:9">
      <c r="A132" s="3" t="s">
        <v>441</v>
      </c>
      <c r="B132" s="3" t="s">
        <v>746</v>
      </c>
      <c r="C132" s="19">
        <v>1880</v>
      </c>
      <c r="D132" s="19" t="s">
        <v>334</v>
      </c>
      <c r="E132" s="19" t="s">
        <v>334</v>
      </c>
      <c r="F132" s="19" t="s">
        <v>334</v>
      </c>
      <c r="G132" s="19" t="s">
        <v>334</v>
      </c>
      <c r="H132" s="19" t="s">
        <v>334</v>
      </c>
      <c r="I132" s="19" t="s">
        <v>334</v>
      </c>
    </row>
    <row r="133" spans="1:9">
      <c r="A133" s="3" t="s">
        <v>442</v>
      </c>
      <c r="B133" s="3" t="s">
        <v>747</v>
      </c>
      <c r="C133" s="19">
        <v>560</v>
      </c>
      <c r="D133" s="19">
        <v>590</v>
      </c>
      <c r="E133" s="19">
        <v>400</v>
      </c>
      <c r="F133" s="19">
        <v>300</v>
      </c>
      <c r="G133" s="19">
        <v>290</v>
      </c>
      <c r="H133" s="19">
        <v>380</v>
      </c>
      <c r="I133" s="19">
        <v>380</v>
      </c>
    </row>
    <row r="134" spans="1:9">
      <c r="A134" s="3" t="s">
        <v>443</v>
      </c>
      <c r="B134" s="3" t="s">
        <v>748</v>
      </c>
      <c r="C134" s="19">
        <v>1550</v>
      </c>
      <c r="D134" s="19" t="s">
        <v>334</v>
      </c>
      <c r="E134" s="19" t="s">
        <v>334</v>
      </c>
      <c r="F134" s="19" t="s">
        <v>334</v>
      </c>
      <c r="G134" s="19" t="s">
        <v>334</v>
      </c>
      <c r="H134" s="19" t="s">
        <v>334</v>
      </c>
      <c r="I134" s="19" t="s">
        <v>334</v>
      </c>
    </row>
    <row r="135" spans="1:9">
      <c r="A135" s="24" t="s">
        <v>340</v>
      </c>
      <c r="B135" s="3" t="s">
        <v>749</v>
      </c>
      <c r="C135" s="19">
        <v>740560</v>
      </c>
      <c r="D135" s="19">
        <v>789010</v>
      </c>
      <c r="E135" s="19">
        <v>771520</v>
      </c>
      <c r="F135" s="19">
        <v>717470</v>
      </c>
      <c r="G135" s="19">
        <v>770440</v>
      </c>
      <c r="H135" s="19">
        <v>823320</v>
      </c>
      <c r="I135" s="19">
        <v>494270</v>
      </c>
    </row>
    <row r="136" spans="1:9">
      <c r="A136" s="3" t="s">
        <v>444</v>
      </c>
      <c r="B136" s="3" t="s">
        <v>750</v>
      </c>
      <c r="C136" s="19" t="s">
        <v>334</v>
      </c>
      <c r="D136" s="19" t="s">
        <v>334</v>
      </c>
      <c r="E136" s="19" t="s">
        <v>334</v>
      </c>
      <c r="F136" s="19" t="s">
        <v>334</v>
      </c>
      <c r="G136" s="19" t="s">
        <v>334</v>
      </c>
      <c r="H136" s="19" t="s">
        <v>334</v>
      </c>
      <c r="I136" s="19" t="s">
        <v>334</v>
      </c>
    </row>
    <row r="137" spans="1:9">
      <c r="A137" s="3" t="s">
        <v>445</v>
      </c>
      <c r="B137" s="3" t="s">
        <v>751</v>
      </c>
      <c r="C137" s="19">
        <v>90</v>
      </c>
      <c r="D137" s="19">
        <v>1520</v>
      </c>
      <c r="E137" s="19">
        <v>780</v>
      </c>
      <c r="F137" s="19">
        <v>6920</v>
      </c>
      <c r="G137" s="19">
        <v>700</v>
      </c>
      <c r="H137" s="19">
        <v>2580</v>
      </c>
      <c r="I137" s="19">
        <v>2140</v>
      </c>
    </row>
    <row r="138" spans="1:9">
      <c r="A138" s="3" t="s">
        <v>446</v>
      </c>
      <c r="B138" s="3" t="s">
        <v>752</v>
      </c>
      <c r="C138" s="19">
        <v>254080</v>
      </c>
      <c r="D138" s="19">
        <v>232220</v>
      </c>
      <c r="E138" s="19">
        <v>217200</v>
      </c>
      <c r="F138" s="19">
        <v>99190</v>
      </c>
      <c r="G138" s="19">
        <v>82190</v>
      </c>
      <c r="H138" s="19">
        <v>103050</v>
      </c>
      <c r="I138" s="19">
        <v>158420</v>
      </c>
    </row>
    <row r="139" spans="1:9">
      <c r="A139" s="3" t="s">
        <v>447</v>
      </c>
      <c r="B139" s="3" t="s">
        <v>753</v>
      </c>
      <c r="C139" s="19" t="s">
        <v>334</v>
      </c>
      <c r="D139" s="19" t="s">
        <v>334</v>
      </c>
      <c r="E139" s="19" t="s">
        <v>334</v>
      </c>
      <c r="F139" s="19" t="s">
        <v>334</v>
      </c>
      <c r="G139" s="19" t="s">
        <v>334</v>
      </c>
      <c r="H139" s="19" t="s">
        <v>334</v>
      </c>
      <c r="I139" s="19">
        <v>60780</v>
      </c>
    </row>
    <row r="140" spans="1:9">
      <c r="A140" s="3" t="s">
        <v>389</v>
      </c>
      <c r="B140" s="3" t="s">
        <v>754</v>
      </c>
      <c r="C140" s="19">
        <v>115630</v>
      </c>
      <c r="D140" s="19">
        <v>95560</v>
      </c>
      <c r="E140" s="19">
        <v>133820</v>
      </c>
      <c r="F140" s="19">
        <v>119120</v>
      </c>
      <c r="G140" s="19">
        <v>47670</v>
      </c>
      <c r="H140" s="19">
        <v>87370</v>
      </c>
      <c r="I140" s="19">
        <v>80730</v>
      </c>
    </row>
    <row r="141" spans="1:9">
      <c r="A141" s="3" t="s">
        <v>448</v>
      </c>
      <c r="B141" s="3" t="s">
        <v>755</v>
      </c>
      <c r="C141" s="19" t="s">
        <v>334</v>
      </c>
      <c r="D141" s="19">
        <v>51650</v>
      </c>
      <c r="E141" s="19">
        <v>93580</v>
      </c>
      <c r="F141" s="19">
        <v>79080</v>
      </c>
      <c r="G141" s="19">
        <v>62330</v>
      </c>
      <c r="H141" s="19">
        <v>41290</v>
      </c>
      <c r="I141" s="19">
        <v>89310</v>
      </c>
    </row>
    <row r="142" spans="1:9">
      <c r="A142" s="3" t="s">
        <v>449</v>
      </c>
      <c r="B142" s="3" t="s">
        <v>756</v>
      </c>
      <c r="C142" s="19">
        <v>2380</v>
      </c>
      <c r="D142" s="19">
        <v>260</v>
      </c>
      <c r="E142" s="19">
        <v>470</v>
      </c>
      <c r="F142" s="19" t="s">
        <v>334</v>
      </c>
      <c r="G142" s="19" t="s">
        <v>334</v>
      </c>
      <c r="H142" s="19" t="s">
        <v>334</v>
      </c>
      <c r="I142" s="19" t="s">
        <v>334</v>
      </c>
    </row>
    <row r="143" spans="1:9">
      <c r="A143" s="3" t="s">
        <v>450</v>
      </c>
      <c r="B143" s="3" t="s">
        <v>757</v>
      </c>
      <c r="C143" s="19" t="s">
        <v>334</v>
      </c>
      <c r="D143" s="19" t="s">
        <v>334</v>
      </c>
      <c r="E143" s="19" t="s">
        <v>334</v>
      </c>
      <c r="F143" s="19" t="s">
        <v>334</v>
      </c>
      <c r="G143" s="19" t="s">
        <v>334</v>
      </c>
      <c r="H143" s="19" t="s">
        <v>334</v>
      </c>
      <c r="I143" s="19">
        <v>180</v>
      </c>
    </row>
    <row r="144" spans="1:9">
      <c r="A144" s="3" t="s">
        <v>451</v>
      </c>
      <c r="B144" s="3" t="s">
        <v>758</v>
      </c>
      <c r="C144" s="19">
        <v>80</v>
      </c>
      <c r="D144" s="19" t="s">
        <v>334</v>
      </c>
      <c r="E144" s="19" t="s">
        <v>334</v>
      </c>
      <c r="F144" s="19" t="s">
        <v>334</v>
      </c>
      <c r="G144" s="19" t="s">
        <v>334</v>
      </c>
      <c r="H144" s="19" t="s">
        <v>334</v>
      </c>
      <c r="I144" s="19" t="s">
        <v>334</v>
      </c>
    </row>
    <row r="145" spans="1:9">
      <c r="A145" s="3" t="s">
        <v>452</v>
      </c>
      <c r="B145" s="3" t="s">
        <v>759</v>
      </c>
      <c r="C145" s="19" t="s">
        <v>334</v>
      </c>
      <c r="D145" s="19">
        <v>100</v>
      </c>
      <c r="E145" s="19">
        <v>110</v>
      </c>
      <c r="F145" s="19" t="s">
        <v>334</v>
      </c>
      <c r="G145" s="19">
        <v>0</v>
      </c>
      <c r="H145" s="19">
        <v>0</v>
      </c>
      <c r="I145" s="19">
        <v>0</v>
      </c>
    </row>
    <row r="146" spans="1:9">
      <c r="A146" s="3" t="s">
        <v>371</v>
      </c>
      <c r="B146" s="3" t="s">
        <v>760</v>
      </c>
      <c r="C146" s="19">
        <v>40</v>
      </c>
      <c r="D146" s="19" t="s">
        <v>334</v>
      </c>
      <c r="E146" s="19" t="s">
        <v>334</v>
      </c>
      <c r="F146" s="19" t="s">
        <v>334</v>
      </c>
      <c r="G146" s="19" t="s">
        <v>334</v>
      </c>
      <c r="H146" s="19" t="s">
        <v>334</v>
      </c>
      <c r="I146" s="19">
        <v>0</v>
      </c>
    </row>
    <row r="147" spans="1:9">
      <c r="A147" s="3" t="s">
        <v>453</v>
      </c>
      <c r="B147" s="3" t="s">
        <v>761</v>
      </c>
      <c r="C147" s="19" t="s">
        <v>334</v>
      </c>
      <c r="D147" s="19">
        <v>330</v>
      </c>
      <c r="E147" s="19">
        <v>960</v>
      </c>
      <c r="F147" s="19" t="s">
        <v>334</v>
      </c>
      <c r="G147" s="19" t="s">
        <v>334</v>
      </c>
      <c r="H147" s="19" t="s">
        <v>334</v>
      </c>
      <c r="I147" s="19" t="s">
        <v>334</v>
      </c>
    </row>
    <row r="148" spans="1:9">
      <c r="A148" s="3" t="s">
        <v>454</v>
      </c>
      <c r="B148" s="3" t="s">
        <v>762</v>
      </c>
      <c r="C148" s="19" t="s">
        <v>334</v>
      </c>
      <c r="D148" s="19" t="s">
        <v>334</v>
      </c>
      <c r="E148" s="19" t="s">
        <v>334</v>
      </c>
      <c r="F148" s="19" t="s">
        <v>334</v>
      </c>
      <c r="G148" s="19" t="s">
        <v>334</v>
      </c>
      <c r="H148" s="19" t="s">
        <v>334</v>
      </c>
      <c r="I148" s="19" t="s">
        <v>334</v>
      </c>
    </row>
    <row r="149" spans="1:9">
      <c r="A149" s="3" t="s">
        <v>372</v>
      </c>
      <c r="B149" s="3" t="s">
        <v>763</v>
      </c>
      <c r="C149" s="19">
        <v>11690</v>
      </c>
      <c r="D149" s="19">
        <v>13470</v>
      </c>
      <c r="E149" s="19">
        <v>36880</v>
      </c>
      <c r="F149" s="19">
        <v>31110</v>
      </c>
      <c r="G149" s="19">
        <v>31580</v>
      </c>
      <c r="H149" s="19">
        <v>32190</v>
      </c>
      <c r="I149" s="19">
        <v>25320</v>
      </c>
    </row>
    <row r="150" spans="1:9">
      <c r="A150" s="3" t="s">
        <v>455</v>
      </c>
      <c r="B150" s="3" t="s">
        <v>764</v>
      </c>
      <c r="C150" s="19">
        <v>0</v>
      </c>
      <c r="D150" s="19" t="s">
        <v>334</v>
      </c>
      <c r="E150" s="19" t="s">
        <v>334</v>
      </c>
      <c r="F150" s="19" t="s">
        <v>334</v>
      </c>
      <c r="G150" s="19" t="s">
        <v>334</v>
      </c>
      <c r="H150" s="19" t="s">
        <v>334</v>
      </c>
      <c r="I150" s="19">
        <v>0</v>
      </c>
    </row>
    <row r="151" spans="1:9">
      <c r="A151" s="3" t="s">
        <v>456</v>
      </c>
      <c r="B151" s="3" t="s">
        <v>765</v>
      </c>
      <c r="C151" s="19" t="s">
        <v>334</v>
      </c>
      <c r="D151" s="19" t="s">
        <v>334</v>
      </c>
      <c r="E151" s="19" t="s">
        <v>334</v>
      </c>
      <c r="F151" s="19" t="s">
        <v>334</v>
      </c>
      <c r="G151" s="19" t="s">
        <v>334</v>
      </c>
      <c r="H151" s="19">
        <v>109930</v>
      </c>
      <c r="I151" s="19">
        <v>28690</v>
      </c>
    </row>
    <row r="152" spans="1:9">
      <c r="A152" s="3" t="s">
        <v>400</v>
      </c>
      <c r="B152" s="3" t="s">
        <v>766</v>
      </c>
      <c r="C152" s="19" t="s">
        <v>334</v>
      </c>
      <c r="D152" s="19">
        <v>1430</v>
      </c>
      <c r="E152" s="19">
        <v>4510</v>
      </c>
      <c r="F152" s="19">
        <v>960</v>
      </c>
      <c r="G152" s="19">
        <v>2790</v>
      </c>
      <c r="H152" s="19">
        <v>5310</v>
      </c>
      <c r="I152" s="19">
        <v>1930</v>
      </c>
    </row>
    <row r="153" spans="1:9">
      <c r="A153" s="3" t="s">
        <v>354</v>
      </c>
      <c r="B153" s="3" t="s">
        <v>767</v>
      </c>
      <c r="C153" s="19">
        <v>560</v>
      </c>
      <c r="D153" s="19">
        <v>1180</v>
      </c>
      <c r="E153" s="19">
        <v>990</v>
      </c>
      <c r="F153" s="19">
        <v>450</v>
      </c>
      <c r="G153" s="19">
        <v>760</v>
      </c>
      <c r="H153" s="19">
        <v>60</v>
      </c>
      <c r="I153" s="19">
        <v>200</v>
      </c>
    </row>
    <row r="154" spans="1:9">
      <c r="A154" s="3" t="s">
        <v>457</v>
      </c>
      <c r="B154" s="3" t="s">
        <v>768</v>
      </c>
      <c r="C154" s="20">
        <v>8992</v>
      </c>
      <c r="D154" s="20">
        <v>9430</v>
      </c>
      <c r="E154" s="20">
        <v>9328</v>
      </c>
      <c r="F154" s="20">
        <v>79378</v>
      </c>
      <c r="G154" s="20">
        <v>70089</v>
      </c>
      <c r="H154" s="20">
        <v>76185</v>
      </c>
      <c r="I154" s="20">
        <v>87500</v>
      </c>
    </row>
    <row r="155" spans="1:9">
      <c r="A155" s="3" t="s">
        <v>458</v>
      </c>
      <c r="B155" s="3" t="s">
        <v>769</v>
      </c>
      <c r="C155" s="19" t="s">
        <v>334</v>
      </c>
      <c r="D155" s="19" t="s">
        <v>334</v>
      </c>
      <c r="E155" s="19" t="s">
        <v>334</v>
      </c>
      <c r="F155" s="19" t="s">
        <v>334</v>
      </c>
      <c r="G155" s="19" t="s">
        <v>334</v>
      </c>
      <c r="H155" s="19" t="s">
        <v>334</v>
      </c>
      <c r="I155" s="19">
        <v>1230</v>
      </c>
    </row>
    <row r="156" spans="1:9">
      <c r="A156" s="3" t="s">
        <v>459</v>
      </c>
      <c r="B156" s="3" t="s">
        <v>770</v>
      </c>
      <c r="C156" s="19">
        <v>-8180</v>
      </c>
      <c r="D156" s="19">
        <v>12200</v>
      </c>
      <c r="E156" s="19">
        <v>20110</v>
      </c>
      <c r="F156" s="19">
        <v>29700</v>
      </c>
      <c r="G156" s="19">
        <v>30450</v>
      </c>
      <c r="H156" s="19">
        <v>37790</v>
      </c>
      <c r="I156" s="19">
        <v>48510</v>
      </c>
    </row>
    <row r="157" spans="1:9">
      <c r="A157" s="3" t="s">
        <v>460</v>
      </c>
      <c r="B157" s="3" t="s">
        <v>771</v>
      </c>
      <c r="C157" s="20">
        <v>76.040000000000006</v>
      </c>
      <c r="D157" s="20">
        <v>56.16</v>
      </c>
      <c r="E157" s="20">
        <v>20.74</v>
      </c>
      <c r="F157" s="20">
        <v>19.84</v>
      </c>
      <c r="G157" s="20">
        <v>16.559999999999999</v>
      </c>
      <c r="H157" s="20">
        <v>9.66</v>
      </c>
      <c r="I157" s="20">
        <v>8.3000000000000007</v>
      </c>
    </row>
    <row r="158" spans="1:9">
      <c r="A158" s="3" t="s">
        <v>373</v>
      </c>
      <c r="B158" s="3" t="s">
        <v>772</v>
      </c>
      <c r="C158" s="19" t="s">
        <v>334</v>
      </c>
      <c r="D158" s="19" t="s">
        <v>334</v>
      </c>
      <c r="E158" s="19" t="s">
        <v>334</v>
      </c>
      <c r="F158" s="19">
        <v>170</v>
      </c>
      <c r="G158" s="19">
        <v>50570</v>
      </c>
      <c r="H158" s="19">
        <v>31660</v>
      </c>
      <c r="I158" s="19">
        <v>0</v>
      </c>
    </row>
    <row r="159" spans="1:9">
      <c r="A159" s="3" t="s">
        <v>461</v>
      </c>
      <c r="B159" s="3" t="s">
        <v>773</v>
      </c>
      <c r="C159" s="19">
        <v>4980</v>
      </c>
      <c r="D159" s="19">
        <v>468870</v>
      </c>
      <c r="E159" s="19">
        <v>59950</v>
      </c>
      <c r="F159" s="19">
        <v>81810</v>
      </c>
      <c r="G159" s="19">
        <v>81220</v>
      </c>
      <c r="H159" s="19">
        <v>75010</v>
      </c>
      <c r="I159" s="19">
        <v>86590</v>
      </c>
    </row>
    <row r="160" spans="1:9">
      <c r="A160" s="3" t="s">
        <v>341</v>
      </c>
      <c r="B160" s="3" t="s">
        <v>774</v>
      </c>
      <c r="C160" s="19" t="s">
        <v>334</v>
      </c>
      <c r="D160" s="19">
        <v>74120</v>
      </c>
      <c r="E160" s="19">
        <v>74120</v>
      </c>
      <c r="F160" s="19">
        <v>74120</v>
      </c>
      <c r="G160" s="19">
        <v>74120</v>
      </c>
      <c r="H160" s="19">
        <v>74120</v>
      </c>
      <c r="I160" s="19">
        <v>74120</v>
      </c>
    </row>
    <row r="161" spans="1:9">
      <c r="A161" s="3" t="s">
        <v>462</v>
      </c>
      <c r="B161" s="3" t="s">
        <v>775</v>
      </c>
      <c r="C161" s="19">
        <v>248380</v>
      </c>
      <c r="D161" s="19">
        <v>209050</v>
      </c>
      <c r="E161" s="19">
        <v>284410</v>
      </c>
      <c r="F161" s="19">
        <v>294240</v>
      </c>
      <c r="G161" s="19">
        <v>344160</v>
      </c>
      <c r="H161" s="19">
        <v>366530</v>
      </c>
      <c r="I161" s="19">
        <v>296110</v>
      </c>
    </row>
    <row r="162" spans="1:9">
      <c r="A162" s="3" t="s">
        <v>463</v>
      </c>
      <c r="B162" s="3" t="s">
        <v>776</v>
      </c>
      <c r="C162" s="19">
        <v>1000</v>
      </c>
      <c r="D162" s="19">
        <v>230</v>
      </c>
      <c r="E162" s="19">
        <v>230</v>
      </c>
      <c r="F162" s="19">
        <v>230</v>
      </c>
      <c r="G162" s="19">
        <v>230</v>
      </c>
      <c r="H162" s="19">
        <v>1590</v>
      </c>
      <c r="I162" s="19">
        <v>230</v>
      </c>
    </row>
    <row r="163" spans="1:9">
      <c r="A163" s="3" t="s">
        <v>464</v>
      </c>
      <c r="B163" s="3" t="s">
        <v>777</v>
      </c>
      <c r="C163" s="19">
        <v>190290</v>
      </c>
      <c r="D163" s="19">
        <v>189640</v>
      </c>
      <c r="E163" s="19">
        <v>187680</v>
      </c>
      <c r="F163" s="19">
        <v>185520</v>
      </c>
      <c r="G163" s="19">
        <v>185120</v>
      </c>
      <c r="H163" s="19">
        <v>186100</v>
      </c>
      <c r="I163" s="19">
        <v>185830</v>
      </c>
    </row>
    <row r="164" spans="1:9">
      <c r="A164" s="3" t="s">
        <v>465</v>
      </c>
      <c r="B164" s="3" t="s">
        <v>778</v>
      </c>
      <c r="C164" s="19">
        <v>369285.4</v>
      </c>
      <c r="D164" s="19">
        <v>238160</v>
      </c>
      <c r="E164" s="19">
        <v>366500</v>
      </c>
      <c r="F164" s="19">
        <v>358800</v>
      </c>
      <c r="G164" s="19">
        <v>28460</v>
      </c>
      <c r="H164" s="19">
        <v>36260</v>
      </c>
      <c r="I164" s="19">
        <v>33910</v>
      </c>
    </row>
    <row r="165" spans="1:9">
      <c r="A165" s="3" t="s">
        <v>465</v>
      </c>
      <c r="B165" s="3" t="s">
        <v>778</v>
      </c>
      <c r="C165" s="19">
        <v>369285.4</v>
      </c>
      <c r="D165" s="19">
        <v>238160</v>
      </c>
      <c r="E165" s="19">
        <v>366500</v>
      </c>
      <c r="F165" s="19">
        <v>358800</v>
      </c>
      <c r="G165" s="19">
        <v>28460</v>
      </c>
      <c r="H165" s="19">
        <v>36260</v>
      </c>
      <c r="I165" s="19">
        <v>33910</v>
      </c>
    </row>
    <row r="166" spans="1:9">
      <c r="A166" s="3" t="s">
        <v>466</v>
      </c>
      <c r="B166" s="3" t="s">
        <v>779</v>
      </c>
      <c r="C166" s="19">
        <v>54080</v>
      </c>
      <c r="D166" s="19">
        <v>7160</v>
      </c>
      <c r="E166" s="19">
        <v>-10090</v>
      </c>
      <c r="F166" s="19" t="s">
        <v>334</v>
      </c>
      <c r="G166" s="19" t="s">
        <v>334</v>
      </c>
      <c r="H166" s="19" t="s">
        <v>334</v>
      </c>
      <c r="I166" s="19" t="s">
        <v>334</v>
      </c>
    </row>
    <row r="167" spans="1:9">
      <c r="A167" s="3" t="s">
        <v>467</v>
      </c>
      <c r="B167" s="3" t="s">
        <v>780</v>
      </c>
      <c r="C167" s="19">
        <v>14190</v>
      </c>
      <c r="D167" s="19">
        <v>637510</v>
      </c>
      <c r="E167" s="19">
        <v>96000</v>
      </c>
      <c r="F167" s="19">
        <v>108110</v>
      </c>
      <c r="G167" s="19">
        <v>115970</v>
      </c>
      <c r="H167" s="19">
        <v>106260</v>
      </c>
      <c r="I167" s="19">
        <v>128910</v>
      </c>
    </row>
    <row r="168" spans="1:9">
      <c r="A168" s="3" t="s">
        <v>468</v>
      </c>
      <c r="B168" s="3" t="s">
        <v>781</v>
      </c>
      <c r="C168" s="19" t="s">
        <v>334</v>
      </c>
      <c r="D168" s="19">
        <v>40</v>
      </c>
      <c r="E168" s="19">
        <v>40</v>
      </c>
      <c r="F168" s="19" t="s">
        <v>334</v>
      </c>
      <c r="G168" s="19" t="s">
        <v>334</v>
      </c>
      <c r="H168" s="19" t="s">
        <v>334</v>
      </c>
      <c r="I168" s="19" t="s">
        <v>334</v>
      </c>
    </row>
    <row r="169" spans="1:9">
      <c r="A169" s="3" t="s">
        <v>469</v>
      </c>
      <c r="B169" s="3" t="s">
        <v>782</v>
      </c>
      <c r="C169" s="19" t="s">
        <v>334</v>
      </c>
      <c r="D169" s="19" t="s">
        <v>334</v>
      </c>
      <c r="E169" s="19" t="s">
        <v>334</v>
      </c>
      <c r="F169" s="19" t="s">
        <v>334</v>
      </c>
      <c r="G169" s="19" t="s">
        <v>334</v>
      </c>
      <c r="H169" s="19" t="s">
        <v>334</v>
      </c>
      <c r="I169" s="19">
        <v>8480</v>
      </c>
    </row>
    <row r="170" spans="1:9">
      <c r="A170" s="3" t="s">
        <v>391</v>
      </c>
      <c r="B170" s="3" t="s">
        <v>783</v>
      </c>
      <c r="C170" s="19">
        <v>790</v>
      </c>
      <c r="D170" s="19">
        <v>820</v>
      </c>
      <c r="E170" s="19">
        <v>820</v>
      </c>
      <c r="F170" s="19">
        <v>850</v>
      </c>
      <c r="G170" s="19">
        <v>20190</v>
      </c>
      <c r="H170" s="19">
        <v>23040</v>
      </c>
      <c r="I170" s="19">
        <v>37600</v>
      </c>
    </row>
    <row r="171" spans="1:9">
      <c r="A171" s="3" t="s">
        <v>470</v>
      </c>
      <c r="B171" s="3" t="s">
        <v>784</v>
      </c>
      <c r="C171" s="19" t="s">
        <v>334</v>
      </c>
      <c r="D171" s="19">
        <v>0</v>
      </c>
      <c r="E171" s="19">
        <v>0</v>
      </c>
      <c r="F171" s="19">
        <v>0</v>
      </c>
      <c r="G171" s="19" t="s">
        <v>334</v>
      </c>
      <c r="H171" s="19" t="s">
        <v>334</v>
      </c>
      <c r="I171" s="19">
        <v>0</v>
      </c>
    </row>
    <row r="172" spans="1:9">
      <c r="A172" s="3" t="s">
        <v>471</v>
      </c>
      <c r="B172" s="3" t="s">
        <v>785</v>
      </c>
      <c r="C172" s="19" t="s">
        <v>334</v>
      </c>
      <c r="D172" s="19">
        <v>7.1306000000000003</v>
      </c>
      <c r="E172" s="19">
        <v>6.4771000000000001</v>
      </c>
      <c r="F172" s="19">
        <v>5.3417000000000003</v>
      </c>
      <c r="G172" s="19">
        <v>3.3151999999999999</v>
      </c>
      <c r="H172" s="19">
        <v>1.0376000000000001</v>
      </c>
      <c r="I172" s="19">
        <v>0</v>
      </c>
    </row>
    <row r="173" spans="1:9">
      <c r="A173" s="3" t="s">
        <v>472</v>
      </c>
      <c r="B173" s="3" t="s">
        <v>786</v>
      </c>
      <c r="C173" s="19" t="s">
        <v>334</v>
      </c>
      <c r="D173" s="19" t="s">
        <v>334</v>
      </c>
      <c r="E173" s="19" t="s">
        <v>334</v>
      </c>
      <c r="F173" s="19" t="s">
        <v>334</v>
      </c>
      <c r="G173" s="19" t="s">
        <v>334</v>
      </c>
      <c r="H173" s="19" t="s">
        <v>334</v>
      </c>
      <c r="I173" s="19" t="s">
        <v>334</v>
      </c>
    </row>
    <row r="174" spans="1:9">
      <c r="A174" s="3" t="s">
        <v>473</v>
      </c>
      <c r="B174" s="3" t="s">
        <v>787</v>
      </c>
      <c r="C174" s="19">
        <v>-82580</v>
      </c>
      <c r="D174" s="19">
        <v>-56910</v>
      </c>
      <c r="E174" s="19">
        <v>-77920</v>
      </c>
      <c r="F174" s="19">
        <v>-90870</v>
      </c>
      <c r="G174" s="19">
        <v>-95300</v>
      </c>
      <c r="H174" s="19">
        <v>-55710</v>
      </c>
      <c r="I174" s="19">
        <v>37830</v>
      </c>
    </row>
    <row r="175" spans="1:9">
      <c r="A175" s="3" t="s">
        <v>474</v>
      </c>
      <c r="B175" s="3" t="s">
        <v>788</v>
      </c>
      <c r="C175" s="19" t="s">
        <v>334</v>
      </c>
      <c r="D175" s="19">
        <v>21510</v>
      </c>
      <c r="E175" s="19">
        <v>24410</v>
      </c>
      <c r="F175" s="19" t="s">
        <v>334</v>
      </c>
      <c r="G175" s="19" t="s">
        <v>334</v>
      </c>
      <c r="H175" s="19" t="s">
        <v>334</v>
      </c>
      <c r="I175" s="19">
        <v>31940</v>
      </c>
    </row>
    <row r="176" spans="1:9">
      <c r="A176" s="3" t="s">
        <v>475</v>
      </c>
      <c r="B176" s="3" t="s">
        <v>789</v>
      </c>
      <c r="C176" s="19">
        <v>17680</v>
      </c>
      <c r="D176" s="19">
        <v>15830</v>
      </c>
      <c r="E176" s="19">
        <v>42040</v>
      </c>
      <c r="F176" s="19">
        <v>40750</v>
      </c>
      <c r="G176" s="19">
        <v>35060</v>
      </c>
      <c r="H176" s="19">
        <v>29350</v>
      </c>
      <c r="I176" s="19">
        <v>31120</v>
      </c>
    </row>
    <row r="177" spans="1:9">
      <c r="A177" s="3" t="s">
        <v>476</v>
      </c>
      <c r="B177" s="3" t="s">
        <v>790</v>
      </c>
      <c r="C177" s="19">
        <v>98720</v>
      </c>
      <c r="D177" s="19">
        <v>102020</v>
      </c>
      <c r="E177" s="19">
        <v>99870</v>
      </c>
      <c r="F177" s="19">
        <v>20020</v>
      </c>
      <c r="G177" s="19" t="s">
        <v>334</v>
      </c>
      <c r="H177" s="19" t="s">
        <v>334</v>
      </c>
      <c r="I177" s="19">
        <v>102700</v>
      </c>
    </row>
    <row r="178" spans="1:9">
      <c r="A178" s="3" t="s">
        <v>477</v>
      </c>
      <c r="B178" s="3" t="s">
        <v>791</v>
      </c>
      <c r="C178" s="19">
        <v>27860</v>
      </c>
      <c r="D178" s="19">
        <v>43090</v>
      </c>
      <c r="E178" s="19">
        <v>40200</v>
      </c>
      <c r="F178" s="19">
        <v>27200</v>
      </c>
      <c r="G178" s="19">
        <v>35150</v>
      </c>
      <c r="H178" s="19">
        <v>49740</v>
      </c>
      <c r="I178" s="19">
        <v>40370</v>
      </c>
    </row>
    <row r="179" spans="1:9">
      <c r="A179" s="3" t="s">
        <v>478</v>
      </c>
      <c r="B179" s="3" t="s">
        <v>792</v>
      </c>
      <c r="C179" s="20">
        <v>335473</v>
      </c>
      <c r="D179" s="20">
        <v>494993</v>
      </c>
      <c r="E179" s="20">
        <v>607162</v>
      </c>
      <c r="F179" s="20">
        <v>757077</v>
      </c>
      <c r="G179" s="20">
        <v>605825</v>
      </c>
      <c r="H179" s="20">
        <v>766260</v>
      </c>
      <c r="I179" s="20">
        <v>1458318</v>
      </c>
    </row>
    <row r="180" spans="1:9">
      <c r="A180" s="3" t="s">
        <v>479</v>
      </c>
      <c r="B180" s="3" t="s">
        <v>793</v>
      </c>
      <c r="C180" s="19">
        <v>18710</v>
      </c>
      <c r="D180" s="19" t="s">
        <v>334</v>
      </c>
      <c r="E180" s="19" t="s">
        <v>334</v>
      </c>
      <c r="F180" s="19">
        <v>28280</v>
      </c>
      <c r="G180" s="19">
        <v>31320</v>
      </c>
      <c r="H180" s="19">
        <v>33860</v>
      </c>
      <c r="I180" s="19">
        <v>34260</v>
      </c>
    </row>
    <row r="181" spans="1:9">
      <c r="A181" s="3" t="s">
        <v>480</v>
      </c>
      <c r="B181" s="3" t="s">
        <v>794</v>
      </c>
      <c r="C181" s="19">
        <v>47030</v>
      </c>
      <c r="D181" s="19">
        <v>47030</v>
      </c>
      <c r="E181" s="19">
        <v>47030</v>
      </c>
      <c r="F181" s="19">
        <v>47030</v>
      </c>
      <c r="G181" s="19">
        <v>47030</v>
      </c>
      <c r="H181" s="19">
        <v>47030</v>
      </c>
      <c r="I181" s="19">
        <v>47030</v>
      </c>
    </row>
    <row r="182" spans="1:9">
      <c r="A182" s="3" t="s">
        <v>481</v>
      </c>
      <c r="B182" s="3" t="s">
        <v>795</v>
      </c>
      <c r="C182" s="19" t="s">
        <v>334</v>
      </c>
      <c r="D182" s="19" t="s">
        <v>334</v>
      </c>
      <c r="E182" s="19" t="s">
        <v>334</v>
      </c>
      <c r="F182" s="19" t="s">
        <v>334</v>
      </c>
      <c r="G182" s="19" t="s">
        <v>334</v>
      </c>
      <c r="H182" s="19" t="s">
        <v>334</v>
      </c>
      <c r="I182" s="19" t="s">
        <v>334</v>
      </c>
    </row>
    <row r="183" spans="1:9">
      <c r="A183" s="3" t="s">
        <v>482</v>
      </c>
      <c r="B183" s="3" t="s">
        <v>796</v>
      </c>
      <c r="C183" s="19">
        <v>13010</v>
      </c>
      <c r="D183" s="19" t="s">
        <v>334</v>
      </c>
      <c r="E183" s="19" t="s">
        <v>334</v>
      </c>
      <c r="F183" s="19" t="s">
        <v>334</v>
      </c>
      <c r="G183" s="19" t="s">
        <v>334</v>
      </c>
      <c r="H183" s="19" t="s">
        <v>334</v>
      </c>
      <c r="I183" s="19">
        <v>8590</v>
      </c>
    </row>
    <row r="184" spans="1:9">
      <c r="A184" s="3" t="s">
        <v>392</v>
      </c>
      <c r="B184" s="3" t="s">
        <v>797</v>
      </c>
      <c r="C184" s="19">
        <v>110</v>
      </c>
      <c r="D184" s="19">
        <v>11600</v>
      </c>
      <c r="E184" s="19">
        <v>2460</v>
      </c>
      <c r="F184" s="19">
        <v>24060</v>
      </c>
      <c r="G184" s="19">
        <v>3360</v>
      </c>
      <c r="H184" s="19">
        <v>5470</v>
      </c>
      <c r="I184" s="19">
        <v>1700</v>
      </c>
    </row>
    <row r="185" spans="1:9">
      <c r="A185" s="3" t="s">
        <v>483</v>
      </c>
      <c r="B185" s="3" t="s">
        <v>798</v>
      </c>
      <c r="C185" s="19">
        <v>25360</v>
      </c>
      <c r="D185" s="19">
        <v>23140</v>
      </c>
      <c r="E185" s="19">
        <v>42500</v>
      </c>
      <c r="F185" s="19" t="s">
        <v>334</v>
      </c>
      <c r="G185" s="19">
        <v>54210</v>
      </c>
      <c r="H185" s="19">
        <v>110400</v>
      </c>
      <c r="I185" s="19">
        <v>113000</v>
      </c>
    </row>
    <row r="186" spans="1:9">
      <c r="A186" s="3" t="s">
        <v>484</v>
      </c>
      <c r="B186" s="3" t="s">
        <v>799</v>
      </c>
      <c r="C186" s="19">
        <v>44020</v>
      </c>
      <c r="D186" s="19">
        <v>44020</v>
      </c>
      <c r="E186" s="19">
        <v>44020</v>
      </c>
      <c r="F186" s="19">
        <v>4.4000000000000003E-3</v>
      </c>
      <c r="G186" s="19">
        <v>44020</v>
      </c>
      <c r="H186" s="19">
        <v>44020</v>
      </c>
      <c r="I186" s="19">
        <v>44020</v>
      </c>
    </row>
    <row r="187" spans="1:9">
      <c r="A187" s="3" t="s">
        <v>485</v>
      </c>
      <c r="B187" s="3" t="s">
        <v>800</v>
      </c>
      <c r="C187" s="19">
        <v>44020</v>
      </c>
      <c r="D187" s="19">
        <v>44020</v>
      </c>
      <c r="E187" s="19">
        <v>44020</v>
      </c>
      <c r="F187" s="19">
        <v>44020</v>
      </c>
      <c r="G187" s="19">
        <v>44020</v>
      </c>
      <c r="H187" s="19">
        <v>44020</v>
      </c>
      <c r="I187" s="19">
        <v>44020</v>
      </c>
    </row>
    <row r="188" spans="1:9">
      <c r="A188" s="3" t="s">
        <v>486</v>
      </c>
      <c r="B188" s="3" t="s">
        <v>801</v>
      </c>
      <c r="C188" s="19">
        <v>136750</v>
      </c>
      <c r="D188" s="19">
        <v>115750</v>
      </c>
      <c r="E188" s="19">
        <v>140720</v>
      </c>
      <c r="F188" s="19">
        <v>163870</v>
      </c>
      <c r="G188" s="19">
        <v>130760</v>
      </c>
      <c r="H188" s="19">
        <v>51230</v>
      </c>
      <c r="I188" s="19">
        <v>100800</v>
      </c>
    </row>
    <row r="189" spans="1:9">
      <c r="A189" s="3" t="s">
        <v>487</v>
      </c>
      <c r="B189" s="3" t="s">
        <v>802</v>
      </c>
      <c r="C189" s="19" t="s">
        <v>334</v>
      </c>
      <c r="D189" s="19">
        <v>907520</v>
      </c>
      <c r="E189" s="19">
        <v>998530</v>
      </c>
      <c r="F189" s="19" t="s">
        <v>334</v>
      </c>
      <c r="G189" s="19" t="s">
        <v>334</v>
      </c>
      <c r="H189" s="19" t="s">
        <v>334</v>
      </c>
      <c r="I189" s="19">
        <v>1210130</v>
      </c>
    </row>
    <row r="190" spans="1:9">
      <c r="A190" s="3" t="s">
        <v>488</v>
      </c>
      <c r="B190" s="3" t="s">
        <v>803</v>
      </c>
      <c r="C190" s="19" t="s">
        <v>334</v>
      </c>
      <c r="D190" s="19" t="s">
        <v>334</v>
      </c>
      <c r="E190" s="19" t="s">
        <v>334</v>
      </c>
      <c r="F190" s="19" t="s">
        <v>334</v>
      </c>
      <c r="G190" s="19" t="s">
        <v>334</v>
      </c>
      <c r="H190" s="19" t="s">
        <v>334</v>
      </c>
      <c r="I190" s="19">
        <v>78360</v>
      </c>
    </row>
    <row r="191" spans="1:9">
      <c r="A191" s="3" t="s">
        <v>489</v>
      </c>
      <c r="B191" s="3" t="s">
        <v>804</v>
      </c>
      <c r="C191" s="19">
        <v>71310</v>
      </c>
      <c r="D191" s="19">
        <v>129850</v>
      </c>
      <c r="E191" s="19">
        <v>174980</v>
      </c>
      <c r="F191" s="19">
        <v>166330</v>
      </c>
      <c r="G191" s="19">
        <v>141540</v>
      </c>
      <c r="H191" s="19">
        <v>244720</v>
      </c>
      <c r="I191" s="19">
        <v>276100</v>
      </c>
    </row>
    <row r="192" spans="1:9">
      <c r="A192" s="3" t="s">
        <v>490</v>
      </c>
      <c r="B192" s="3" t="s">
        <v>805</v>
      </c>
      <c r="C192" s="19">
        <v>0</v>
      </c>
      <c r="D192" s="19">
        <v>10</v>
      </c>
      <c r="E192" s="19">
        <v>10</v>
      </c>
      <c r="F192" s="19">
        <v>0</v>
      </c>
      <c r="G192" s="19">
        <v>0</v>
      </c>
      <c r="H192" s="19">
        <v>0</v>
      </c>
      <c r="I192" s="19">
        <v>0</v>
      </c>
    </row>
    <row r="193" spans="1:9">
      <c r="A193" s="3" t="s">
        <v>491</v>
      </c>
      <c r="B193" s="3" t="s">
        <v>806</v>
      </c>
      <c r="C193" s="19">
        <v>149090</v>
      </c>
      <c r="D193" s="19">
        <v>177910</v>
      </c>
      <c r="E193" s="19">
        <v>207940</v>
      </c>
      <c r="F193" s="19">
        <v>193240</v>
      </c>
      <c r="G193" s="19">
        <v>87990</v>
      </c>
      <c r="H193" s="19">
        <v>77210</v>
      </c>
      <c r="I193" s="19">
        <v>101730</v>
      </c>
    </row>
    <row r="194" spans="1:9">
      <c r="A194" s="3" t="s">
        <v>492</v>
      </c>
      <c r="B194" s="3" t="s">
        <v>807</v>
      </c>
      <c r="C194" s="19">
        <v>176710</v>
      </c>
      <c r="D194" s="19">
        <v>161400</v>
      </c>
      <c r="E194" s="19">
        <v>222360</v>
      </c>
      <c r="F194" s="19">
        <v>168370</v>
      </c>
      <c r="G194" s="19">
        <v>591100</v>
      </c>
      <c r="H194" s="19">
        <v>142300</v>
      </c>
      <c r="I194" s="19">
        <v>174340</v>
      </c>
    </row>
    <row r="195" spans="1:9">
      <c r="A195" s="3" t="s">
        <v>493</v>
      </c>
      <c r="B195" s="3" t="s">
        <v>808</v>
      </c>
      <c r="C195" s="19">
        <v>11810</v>
      </c>
      <c r="D195" s="19">
        <v>14650</v>
      </c>
      <c r="E195" s="19">
        <v>18380</v>
      </c>
      <c r="F195" s="19">
        <v>19550</v>
      </c>
      <c r="G195" s="19">
        <v>16680</v>
      </c>
      <c r="H195" s="19">
        <v>19090</v>
      </c>
      <c r="I195" s="19">
        <v>19150</v>
      </c>
    </row>
    <row r="196" spans="1:9">
      <c r="A196" s="3" t="s">
        <v>494</v>
      </c>
      <c r="B196" s="3" t="s">
        <v>809</v>
      </c>
      <c r="C196" s="19" t="s">
        <v>334</v>
      </c>
      <c r="D196" s="19" t="s">
        <v>334</v>
      </c>
      <c r="E196" s="19" t="s">
        <v>334</v>
      </c>
      <c r="F196" s="19" t="s">
        <v>334</v>
      </c>
      <c r="G196" s="19" t="s">
        <v>334</v>
      </c>
      <c r="H196" s="19" t="s">
        <v>334</v>
      </c>
      <c r="I196" s="19" t="s">
        <v>334</v>
      </c>
    </row>
    <row r="197" spans="1:9">
      <c r="A197" s="3" t="s">
        <v>495</v>
      </c>
      <c r="B197" s="3" t="s">
        <v>810</v>
      </c>
      <c r="C197" s="19">
        <v>191050</v>
      </c>
      <c r="D197" s="19">
        <v>191050</v>
      </c>
      <c r="E197" s="19">
        <v>160950</v>
      </c>
      <c r="F197" s="19">
        <v>160950</v>
      </c>
      <c r="G197" s="19">
        <v>160950</v>
      </c>
      <c r="H197" s="19">
        <v>160950</v>
      </c>
      <c r="I197" s="19">
        <v>160950</v>
      </c>
    </row>
    <row r="198" spans="1:9">
      <c r="A198" s="3" t="s">
        <v>496</v>
      </c>
      <c r="B198" s="3" t="s">
        <v>811</v>
      </c>
      <c r="C198" s="19">
        <v>25200</v>
      </c>
      <c r="D198" s="19">
        <v>33140</v>
      </c>
      <c r="E198" s="19">
        <v>26100</v>
      </c>
      <c r="F198" s="19">
        <v>14400</v>
      </c>
      <c r="G198" s="19">
        <v>15520</v>
      </c>
      <c r="H198" s="19">
        <v>23970</v>
      </c>
      <c r="I198" s="19">
        <v>25260</v>
      </c>
    </row>
    <row r="199" spans="1:9">
      <c r="A199" s="3" t="s">
        <v>497</v>
      </c>
      <c r="B199" s="3" t="s">
        <v>812</v>
      </c>
      <c r="C199" s="19" t="s">
        <v>334</v>
      </c>
      <c r="D199" s="19" t="s">
        <v>334</v>
      </c>
      <c r="E199" s="19" t="s">
        <v>334</v>
      </c>
      <c r="F199" s="19" t="s">
        <v>334</v>
      </c>
      <c r="G199" s="19" t="s">
        <v>334</v>
      </c>
      <c r="H199" s="19" t="s">
        <v>334</v>
      </c>
      <c r="I199" s="19" t="s">
        <v>334</v>
      </c>
    </row>
    <row r="200" spans="1:9">
      <c r="A200" s="3" t="s">
        <v>498</v>
      </c>
      <c r="B200" s="3" t="s">
        <v>813</v>
      </c>
      <c r="C200" s="19" t="s">
        <v>334</v>
      </c>
      <c r="D200" s="19" t="s">
        <v>334</v>
      </c>
      <c r="E200" s="19" t="s">
        <v>334</v>
      </c>
      <c r="F200" s="19" t="s">
        <v>334</v>
      </c>
      <c r="G200" s="19" t="s">
        <v>334</v>
      </c>
      <c r="H200" s="19" t="s">
        <v>334</v>
      </c>
      <c r="I200" s="19">
        <v>18750</v>
      </c>
    </row>
    <row r="201" spans="1:9">
      <c r="A201" s="3" t="s">
        <v>499</v>
      </c>
      <c r="B201" s="3" t="s">
        <v>814</v>
      </c>
      <c r="C201" s="19" t="s">
        <v>334</v>
      </c>
      <c r="D201" s="19" t="s">
        <v>334</v>
      </c>
      <c r="E201" s="19" t="s">
        <v>334</v>
      </c>
      <c r="F201" s="19" t="s">
        <v>334</v>
      </c>
      <c r="G201" s="19" t="s">
        <v>334</v>
      </c>
      <c r="H201" s="19" t="s">
        <v>334</v>
      </c>
      <c r="I201" s="19" t="s">
        <v>334</v>
      </c>
    </row>
    <row r="202" spans="1:9">
      <c r="A202" s="3" t="s">
        <v>500</v>
      </c>
      <c r="B202" s="3" t="s">
        <v>815</v>
      </c>
      <c r="C202" s="19">
        <v>50</v>
      </c>
      <c r="D202" s="19">
        <v>50</v>
      </c>
      <c r="E202" s="19">
        <v>200</v>
      </c>
      <c r="F202" s="19" t="s">
        <v>334</v>
      </c>
      <c r="G202" s="19" t="s">
        <v>334</v>
      </c>
      <c r="H202" s="19" t="s">
        <v>334</v>
      </c>
      <c r="I202" s="19" t="s">
        <v>334</v>
      </c>
    </row>
    <row r="203" spans="1:9">
      <c r="A203" s="3" t="s">
        <v>377</v>
      </c>
      <c r="B203" s="3" t="s">
        <v>816</v>
      </c>
      <c r="C203" s="19">
        <v>29850</v>
      </c>
      <c r="D203" s="19">
        <v>4940</v>
      </c>
      <c r="E203" s="19">
        <v>8530</v>
      </c>
      <c r="F203" s="19">
        <v>25230</v>
      </c>
      <c r="G203" s="19">
        <v>25320</v>
      </c>
      <c r="H203" s="19">
        <v>28550</v>
      </c>
      <c r="I203" s="19">
        <v>27080</v>
      </c>
    </row>
    <row r="204" spans="1:9">
      <c r="A204" s="3" t="s">
        <v>501</v>
      </c>
      <c r="B204" s="3" t="s">
        <v>817</v>
      </c>
      <c r="C204" s="19" t="s">
        <v>334</v>
      </c>
      <c r="D204" s="19" t="s">
        <v>334</v>
      </c>
      <c r="E204" s="19" t="s">
        <v>334</v>
      </c>
      <c r="F204" s="19" t="s">
        <v>334</v>
      </c>
      <c r="G204" s="19" t="s">
        <v>334</v>
      </c>
      <c r="H204" s="19" t="s">
        <v>334</v>
      </c>
      <c r="I204" s="19">
        <v>0</v>
      </c>
    </row>
    <row r="205" spans="1:9">
      <c r="A205" s="3" t="s">
        <v>502</v>
      </c>
      <c r="B205" s="3" t="s">
        <v>818</v>
      </c>
      <c r="C205" s="19">
        <v>3010</v>
      </c>
      <c r="D205" s="19">
        <v>3010</v>
      </c>
      <c r="E205" s="19">
        <v>3010</v>
      </c>
      <c r="F205" s="19">
        <v>2.9999999999999997E-4</v>
      </c>
      <c r="G205" s="19">
        <v>3010</v>
      </c>
      <c r="H205" s="19">
        <v>3010</v>
      </c>
      <c r="I205" s="19">
        <v>3010</v>
      </c>
    </row>
    <row r="206" spans="1:9">
      <c r="A206" s="3" t="s">
        <v>401</v>
      </c>
      <c r="B206" s="3" t="s">
        <v>819</v>
      </c>
      <c r="C206" s="19" t="s">
        <v>334</v>
      </c>
      <c r="D206" s="19" t="s">
        <v>334</v>
      </c>
      <c r="E206" s="19" t="s">
        <v>334</v>
      </c>
      <c r="F206" s="19">
        <v>3550</v>
      </c>
      <c r="G206" s="19">
        <v>3530</v>
      </c>
      <c r="H206" s="19">
        <v>4170</v>
      </c>
      <c r="I206" s="19">
        <v>3810</v>
      </c>
    </row>
    <row r="207" spans="1:9">
      <c r="A207" s="3" t="s">
        <v>503</v>
      </c>
      <c r="B207" s="3" t="s">
        <v>820</v>
      </c>
      <c r="C207" s="19" t="s">
        <v>334</v>
      </c>
      <c r="D207" s="19" t="s">
        <v>334</v>
      </c>
      <c r="E207" s="19" t="s">
        <v>334</v>
      </c>
      <c r="F207" s="19" t="s">
        <v>334</v>
      </c>
      <c r="G207" s="19" t="s">
        <v>334</v>
      </c>
      <c r="H207" s="19" t="s">
        <v>334</v>
      </c>
      <c r="I207" s="19" t="s">
        <v>334</v>
      </c>
    </row>
    <row r="208" spans="1:9">
      <c r="A208" s="3" t="s">
        <v>504</v>
      </c>
      <c r="B208" s="3" t="s">
        <v>821</v>
      </c>
      <c r="C208" s="19" t="s">
        <v>334</v>
      </c>
      <c r="D208" s="19" t="s">
        <v>334</v>
      </c>
      <c r="E208" s="19" t="s">
        <v>334</v>
      </c>
      <c r="F208" s="19" t="s">
        <v>334</v>
      </c>
      <c r="G208" s="19" t="s">
        <v>334</v>
      </c>
      <c r="H208" s="19" t="s">
        <v>334</v>
      </c>
      <c r="I208" s="19" t="s">
        <v>334</v>
      </c>
    </row>
    <row r="209" spans="1:9">
      <c r="A209" s="3" t="s">
        <v>505</v>
      </c>
      <c r="B209" s="3" t="s">
        <v>822</v>
      </c>
      <c r="C209" s="19" t="s">
        <v>334</v>
      </c>
      <c r="D209" s="19" t="s">
        <v>334</v>
      </c>
      <c r="E209" s="19" t="s">
        <v>334</v>
      </c>
      <c r="F209" s="19" t="s">
        <v>334</v>
      </c>
      <c r="G209" s="19" t="s">
        <v>334</v>
      </c>
      <c r="H209" s="19" t="s">
        <v>334</v>
      </c>
      <c r="I209" s="19" t="s">
        <v>334</v>
      </c>
    </row>
    <row r="210" spans="1:9">
      <c r="A210" s="3" t="s">
        <v>506</v>
      </c>
      <c r="B210" s="3" t="s">
        <v>823</v>
      </c>
      <c r="C210" s="19">
        <v>30100</v>
      </c>
      <c r="D210" s="19">
        <v>30100</v>
      </c>
      <c r="E210" s="19">
        <v>30100</v>
      </c>
      <c r="F210" s="19">
        <v>30100</v>
      </c>
      <c r="G210" s="19">
        <v>30100</v>
      </c>
      <c r="H210" s="19">
        <v>30100</v>
      </c>
      <c r="I210" s="19">
        <v>30100</v>
      </c>
    </row>
    <row r="211" spans="1:9">
      <c r="A211" s="3" t="s">
        <v>378</v>
      </c>
      <c r="B211" s="3" t="s">
        <v>824</v>
      </c>
      <c r="C211" s="19" t="s">
        <v>334</v>
      </c>
      <c r="D211" s="19" t="s">
        <v>334</v>
      </c>
      <c r="E211" s="19" t="s">
        <v>334</v>
      </c>
      <c r="F211" s="19" t="s">
        <v>334</v>
      </c>
      <c r="G211" s="19" t="s">
        <v>334</v>
      </c>
      <c r="H211" s="19" t="s">
        <v>334</v>
      </c>
      <c r="I211" s="19">
        <v>1110410</v>
      </c>
    </row>
    <row r="212" spans="1:9">
      <c r="A212" s="3" t="s">
        <v>507</v>
      </c>
      <c r="B212" s="3" t="s">
        <v>825</v>
      </c>
      <c r="C212" s="19">
        <v>818130</v>
      </c>
      <c r="D212" s="19" t="s">
        <v>334</v>
      </c>
      <c r="E212" s="19" t="s">
        <v>334</v>
      </c>
      <c r="F212" s="19" t="s">
        <v>334</v>
      </c>
      <c r="G212" s="19" t="s">
        <v>334</v>
      </c>
      <c r="H212" s="19" t="s">
        <v>334</v>
      </c>
      <c r="I212" s="19" t="s">
        <v>334</v>
      </c>
    </row>
    <row r="213" spans="1:9">
      <c r="A213" s="3" t="s">
        <v>508</v>
      </c>
      <c r="B213" s="3" t="s">
        <v>826</v>
      </c>
      <c r="C213" s="19">
        <v>80240</v>
      </c>
      <c r="D213" s="19">
        <v>34810</v>
      </c>
      <c r="E213" s="19">
        <v>30620</v>
      </c>
      <c r="F213" s="19">
        <v>35500</v>
      </c>
      <c r="G213" s="19">
        <v>169040</v>
      </c>
      <c r="H213" s="19">
        <v>119180</v>
      </c>
      <c r="I213" s="19">
        <v>77220</v>
      </c>
    </row>
    <row r="214" spans="1:9">
      <c r="A214" s="3" t="s">
        <v>509</v>
      </c>
      <c r="B214" s="3" t="s">
        <v>827</v>
      </c>
      <c r="C214" s="19">
        <v>1130</v>
      </c>
      <c r="D214" s="19">
        <v>1010</v>
      </c>
      <c r="E214" s="19">
        <v>650</v>
      </c>
      <c r="F214" s="19" t="s">
        <v>334</v>
      </c>
      <c r="G214" s="19" t="s">
        <v>334</v>
      </c>
      <c r="H214" s="19" t="s">
        <v>334</v>
      </c>
      <c r="I214" s="19">
        <v>1440</v>
      </c>
    </row>
    <row r="215" spans="1:9">
      <c r="A215" s="3" t="s">
        <v>510</v>
      </c>
      <c r="B215" s="3" t="s">
        <v>828</v>
      </c>
      <c r="C215" s="19">
        <v>601280</v>
      </c>
      <c r="D215" s="19" t="s">
        <v>334</v>
      </c>
      <c r="E215" s="19" t="s">
        <v>334</v>
      </c>
      <c r="F215" s="19">
        <v>546350</v>
      </c>
      <c r="G215" s="19">
        <v>619060</v>
      </c>
      <c r="H215" s="19">
        <v>650110</v>
      </c>
      <c r="I215" s="19">
        <v>394230</v>
      </c>
    </row>
    <row r="216" spans="1:9">
      <c r="A216" s="3" t="s">
        <v>393</v>
      </c>
      <c r="B216" s="3" t="s">
        <v>829</v>
      </c>
      <c r="C216" s="19" t="s">
        <v>334</v>
      </c>
      <c r="D216" s="19" t="s">
        <v>334</v>
      </c>
      <c r="E216" s="19" t="s">
        <v>334</v>
      </c>
      <c r="F216" s="19" t="s">
        <v>334</v>
      </c>
      <c r="G216" s="19" t="s">
        <v>334</v>
      </c>
      <c r="H216" s="19" t="s">
        <v>334</v>
      </c>
      <c r="I216" s="19">
        <v>12560</v>
      </c>
    </row>
    <row r="217" spans="1:9">
      <c r="A217" s="3" t="s">
        <v>511</v>
      </c>
      <c r="B217" s="3" t="s">
        <v>830</v>
      </c>
      <c r="C217" s="19" t="s">
        <v>334</v>
      </c>
      <c r="D217" s="19" t="s">
        <v>334</v>
      </c>
      <c r="E217" s="19" t="s">
        <v>334</v>
      </c>
      <c r="F217" s="19" t="s">
        <v>334</v>
      </c>
      <c r="G217" s="19" t="s">
        <v>334</v>
      </c>
      <c r="H217" s="19" t="s">
        <v>334</v>
      </c>
      <c r="I217" s="19" t="s">
        <v>334</v>
      </c>
    </row>
    <row r="218" spans="1:9">
      <c r="A218" s="3" t="s">
        <v>512</v>
      </c>
      <c r="B218" s="3" t="s">
        <v>831</v>
      </c>
      <c r="C218" s="19">
        <v>461610</v>
      </c>
      <c r="D218" s="19">
        <v>349370</v>
      </c>
      <c r="E218" s="19">
        <v>445060</v>
      </c>
      <c r="F218" s="19">
        <v>405410</v>
      </c>
      <c r="G218" s="19">
        <v>494500</v>
      </c>
      <c r="H218" s="19">
        <v>432780</v>
      </c>
      <c r="I218" s="19">
        <v>507860</v>
      </c>
    </row>
    <row r="219" spans="1:9">
      <c r="A219" s="3" t="s">
        <v>359</v>
      </c>
      <c r="B219" s="3" t="s">
        <v>832</v>
      </c>
      <c r="C219" s="19" t="s">
        <v>334</v>
      </c>
      <c r="D219" s="19" t="s">
        <v>334</v>
      </c>
      <c r="E219" s="19" t="s">
        <v>334</v>
      </c>
      <c r="F219" s="19" t="s">
        <v>334</v>
      </c>
      <c r="G219" s="19" t="s">
        <v>334</v>
      </c>
      <c r="H219" s="19" t="s">
        <v>334</v>
      </c>
      <c r="I219" s="19" t="s">
        <v>334</v>
      </c>
    </row>
    <row r="220" spans="1:9">
      <c r="A220" s="3" t="s">
        <v>513</v>
      </c>
      <c r="B220" s="3" t="s">
        <v>833</v>
      </c>
      <c r="C220" s="19" t="s">
        <v>334</v>
      </c>
      <c r="D220" s="19">
        <v>1.5928</v>
      </c>
      <c r="E220" s="19">
        <v>0.23519999999999999</v>
      </c>
      <c r="F220" s="19">
        <v>0</v>
      </c>
      <c r="G220" s="19" t="s">
        <v>334</v>
      </c>
      <c r="H220" s="19">
        <v>0.48309999999999997</v>
      </c>
      <c r="I220" s="19">
        <v>0.26690000000000003</v>
      </c>
    </row>
    <row r="221" spans="1:9">
      <c r="A221" s="3" t="s">
        <v>514</v>
      </c>
      <c r="B221" s="3" t="s">
        <v>834</v>
      </c>
      <c r="C221" s="19" t="s">
        <v>334</v>
      </c>
      <c r="D221" s="19">
        <v>0</v>
      </c>
      <c r="E221" s="19">
        <v>9.0899999999999995E-2</v>
      </c>
      <c r="F221" s="19">
        <v>0.65869999999999995</v>
      </c>
      <c r="G221" s="19">
        <v>1.0822000000000001</v>
      </c>
      <c r="H221" s="19" t="s">
        <v>334</v>
      </c>
      <c r="I221" s="19">
        <v>0</v>
      </c>
    </row>
    <row r="222" spans="1:9">
      <c r="A222" s="3" t="s">
        <v>515</v>
      </c>
      <c r="B222" s="3" t="s">
        <v>835</v>
      </c>
      <c r="C222" s="19">
        <v>460710</v>
      </c>
      <c r="D222" s="19">
        <v>467150</v>
      </c>
      <c r="E222" s="19">
        <v>824340</v>
      </c>
      <c r="F222" s="19">
        <v>908180</v>
      </c>
      <c r="G222" s="19">
        <v>899680</v>
      </c>
      <c r="H222" s="19">
        <v>935890</v>
      </c>
      <c r="I222" s="19">
        <v>1043560</v>
      </c>
    </row>
    <row r="223" spans="1:9">
      <c r="A223" s="3" t="s">
        <v>516</v>
      </c>
      <c r="B223" s="3" t="s">
        <v>836</v>
      </c>
      <c r="C223" s="19" t="s">
        <v>334</v>
      </c>
      <c r="D223" s="19" t="s">
        <v>334</v>
      </c>
      <c r="E223" s="19" t="s">
        <v>334</v>
      </c>
      <c r="F223" s="19" t="s">
        <v>334</v>
      </c>
      <c r="G223" s="19" t="s">
        <v>334</v>
      </c>
      <c r="H223" s="19" t="s">
        <v>334</v>
      </c>
      <c r="I223" s="19">
        <v>82630</v>
      </c>
    </row>
    <row r="224" spans="1:9">
      <c r="A224" s="3" t="s">
        <v>517</v>
      </c>
      <c r="B224" s="3" t="s">
        <v>837</v>
      </c>
      <c r="C224" s="19">
        <v>1830</v>
      </c>
      <c r="D224" s="19">
        <v>2100</v>
      </c>
      <c r="E224" s="19">
        <v>1550</v>
      </c>
      <c r="F224" s="19" t="s">
        <v>334</v>
      </c>
      <c r="G224" s="19" t="s">
        <v>334</v>
      </c>
      <c r="H224" s="19" t="s">
        <v>334</v>
      </c>
      <c r="I224" s="19">
        <v>2320</v>
      </c>
    </row>
    <row r="225" spans="1:9">
      <c r="A225" s="3" t="s">
        <v>345</v>
      </c>
      <c r="B225" s="3" t="s">
        <v>838</v>
      </c>
      <c r="C225" s="19">
        <v>3720</v>
      </c>
      <c r="D225" s="19">
        <v>3720</v>
      </c>
      <c r="E225" s="19">
        <v>3720</v>
      </c>
      <c r="F225" s="19">
        <v>3720</v>
      </c>
      <c r="G225" s="19">
        <v>3720</v>
      </c>
      <c r="H225" s="19">
        <v>3720</v>
      </c>
      <c r="I225" s="19">
        <v>3720</v>
      </c>
    </row>
    <row r="226" spans="1:9">
      <c r="A226" s="3" t="s">
        <v>518</v>
      </c>
      <c r="B226" s="3" t="s">
        <v>839</v>
      </c>
      <c r="C226" s="19" t="s">
        <v>334</v>
      </c>
      <c r="D226" s="19">
        <v>48200</v>
      </c>
      <c r="E226" s="19">
        <v>81120</v>
      </c>
      <c r="F226" s="19">
        <v>207050</v>
      </c>
      <c r="G226" s="19">
        <v>129710</v>
      </c>
      <c r="H226" s="19">
        <v>173120</v>
      </c>
      <c r="I226" s="19">
        <v>130780</v>
      </c>
    </row>
    <row r="227" spans="1:9">
      <c r="A227" s="3" t="s">
        <v>519</v>
      </c>
      <c r="B227" s="3" t="s">
        <v>840</v>
      </c>
      <c r="C227" s="19">
        <v>20880</v>
      </c>
      <c r="D227" s="19">
        <v>21560</v>
      </c>
      <c r="E227" s="19">
        <v>25580</v>
      </c>
      <c r="F227" s="19">
        <v>22780</v>
      </c>
      <c r="G227" s="19">
        <v>21380</v>
      </c>
      <c r="H227" s="19">
        <v>21800</v>
      </c>
      <c r="I227" s="19">
        <v>22380</v>
      </c>
    </row>
    <row r="228" spans="1:9">
      <c r="A228" s="3" t="s">
        <v>520</v>
      </c>
      <c r="B228" s="3" t="s">
        <v>841</v>
      </c>
      <c r="C228" s="19" t="s">
        <v>334</v>
      </c>
      <c r="D228" s="19" t="s">
        <v>334</v>
      </c>
      <c r="E228" s="19" t="s">
        <v>334</v>
      </c>
      <c r="F228" s="19" t="s">
        <v>334</v>
      </c>
      <c r="G228" s="19" t="s">
        <v>334</v>
      </c>
      <c r="H228" s="19" t="s">
        <v>334</v>
      </c>
      <c r="I228" s="19" t="s">
        <v>334</v>
      </c>
    </row>
    <row r="229" spans="1:9">
      <c r="A229" s="3" t="s">
        <v>521</v>
      </c>
      <c r="B229" s="3" t="s">
        <v>842</v>
      </c>
      <c r="C229" s="19" t="s">
        <v>334</v>
      </c>
      <c r="D229" s="19" t="s">
        <v>334</v>
      </c>
      <c r="E229" s="19" t="s">
        <v>334</v>
      </c>
      <c r="F229" s="19" t="s">
        <v>334</v>
      </c>
      <c r="G229" s="19" t="s">
        <v>334</v>
      </c>
      <c r="H229" s="19" t="s">
        <v>334</v>
      </c>
      <c r="I229" s="19" t="s">
        <v>334</v>
      </c>
    </row>
    <row r="230" spans="1:9">
      <c r="A230" s="3" t="s">
        <v>522</v>
      </c>
      <c r="B230" s="3" t="s">
        <v>843</v>
      </c>
      <c r="C230" s="19">
        <v>50</v>
      </c>
      <c r="D230" s="19" t="s">
        <v>334</v>
      </c>
      <c r="E230" s="19" t="s">
        <v>334</v>
      </c>
      <c r="F230" s="19" t="s">
        <v>334</v>
      </c>
      <c r="G230" s="19" t="s">
        <v>334</v>
      </c>
      <c r="H230" s="19" t="s">
        <v>334</v>
      </c>
      <c r="I230" s="19">
        <v>180</v>
      </c>
    </row>
    <row r="231" spans="1:9">
      <c r="A231" s="3" t="s">
        <v>358</v>
      </c>
      <c r="B231" s="3" t="s">
        <v>844</v>
      </c>
      <c r="C231" s="19">
        <v>33200</v>
      </c>
      <c r="D231" s="19">
        <v>2660</v>
      </c>
      <c r="E231" s="19">
        <v>14960</v>
      </c>
      <c r="F231" s="19">
        <v>12980</v>
      </c>
      <c r="G231" s="19">
        <v>12850</v>
      </c>
      <c r="H231" s="19">
        <v>13270</v>
      </c>
      <c r="I231" s="19">
        <v>16060</v>
      </c>
    </row>
    <row r="232" spans="1:9">
      <c r="A232" s="3" t="s">
        <v>523</v>
      </c>
      <c r="B232" s="3" t="s">
        <v>845</v>
      </c>
      <c r="C232" s="19">
        <v>118100</v>
      </c>
      <c r="D232" s="19">
        <v>49840</v>
      </c>
      <c r="E232" s="19">
        <v>82640</v>
      </c>
      <c r="F232" s="19">
        <v>124060</v>
      </c>
      <c r="G232" s="19">
        <v>165270</v>
      </c>
      <c r="H232" s="19">
        <v>151240</v>
      </c>
      <c r="I232" s="19">
        <v>14690</v>
      </c>
    </row>
    <row r="233" spans="1:9">
      <c r="A233" s="3" t="s">
        <v>524</v>
      </c>
      <c r="B233" s="3" t="s">
        <v>846</v>
      </c>
      <c r="C233" s="19" t="s">
        <v>334</v>
      </c>
      <c r="D233" s="19" t="s">
        <v>334</v>
      </c>
      <c r="E233" s="19" t="s">
        <v>334</v>
      </c>
      <c r="F233" s="19" t="s">
        <v>334</v>
      </c>
      <c r="G233" s="19" t="s">
        <v>334</v>
      </c>
      <c r="H233" s="19" t="s">
        <v>334</v>
      </c>
      <c r="I233" s="19">
        <v>1680</v>
      </c>
    </row>
    <row r="234" spans="1:9">
      <c r="A234" s="3" t="s">
        <v>525</v>
      </c>
      <c r="B234" s="3" t="s">
        <v>847</v>
      </c>
      <c r="C234" s="19">
        <v>3060</v>
      </c>
      <c r="D234" s="19">
        <v>3360</v>
      </c>
      <c r="E234" s="19">
        <v>3840</v>
      </c>
      <c r="F234" s="19" t="s">
        <v>334</v>
      </c>
      <c r="G234" s="19" t="s">
        <v>334</v>
      </c>
      <c r="H234" s="19" t="s">
        <v>334</v>
      </c>
      <c r="I234" s="19" t="s">
        <v>334</v>
      </c>
    </row>
    <row r="235" spans="1:9">
      <c r="A235" s="3" t="s">
        <v>526</v>
      </c>
      <c r="B235" s="3" t="s">
        <v>848</v>
      </c>
      <c r="C235" s="19">
        <v>234180</v>
      </c>
      <c r="D235" s="19">
        <v>176870</v>
      </c>
      <c r="E235" s="19">
        <v>184560</v>
      </c>
      <c r="F235" s="19">
        <v>75240</v>
      </c>
      <c r="G235" s="19">
        <v>21620</v>
      </c>
      <c r="H235" s="19">
        <v>49860</v>
      </c>
      <c r="I235" s="19">
        <v>47140</v>
      </c>
    </row>
    <row r="236" spans="1:9">
      <c r="A236" s="3" t="s">
        <v>527</v>
      </c>
      <c r="B236" s="3" t="s">
        <v>849</v>
      </c>
      <c r="C236" s="19">
        <v>1060</v>
      </c>
      <c r="D236" s="19">
        <v>1260</v>
      </c>
      <c r="E236" s="19">
        <v>3590</v>
      </c>
      <c r="F236" s="19">
        <v>3940</v>
      </c>
      <c r="G236" s="19">
        <v>3760</v>
      </c>
      <c r="H236" s="19">
        <v>4020</v>
      </c>
      <c r="I236" s="19">
        <v>3960</v>
      </c>
    </row>
    <row r="237" spans="1:9">
      <c r="A237" s="3" t="s">
        <v>528</v>
      </c>
      <c r="B237" s="3" t="s">
        <v>850</v>
      </c>
      <c r="C237" s="19" t="s">
        <v>334</v>
      </c>
      <c r="D237" s="19" t="s">
        <v>334</v>
      </c>
      <c r="E237" s="19" t="s">
        <v>334</v>
      </c>
      <c r="F237" s="19" t="s">
        <v>334</v>
      </c>
      <c r="G237" s="19" t="s">
        <v>334</v>
      </c>
      <c r="H237" s="19" t="s">
        <v>334</v>
      </c>
      <c r="I237" s="19">
        <v>689970</v>
      </c>
    </row>
    <row r="238" spans="1:9">
      <c r="A238" s="3" t="s">
        <v>529</v>
      </c>
      <c r="B238" s="3" t="s">
        <v>851</v>
      </c>
      <c r="C238" s="19" t="s">
        <v>334</v>
      </c>
      <c r="D238" s="19" t="s">
        <v>334</v>
      </c>
      <c r="E238" s="19" t="s">
        <v>334</v>
      </c>
      <c r="F238" s="19" t="s">
        <v>334</v>
      </c>
      <c r="G238" s="19" t="s">
        <v>334</v>
      </c>
      <c r="H238" s="19" t="s">
        <v>334</v>
      </c>
      <c r="I238" s="19" t="s">
        <v>334</v>
      </c>
    </row>
    <row r="239" spans="1:9">
      <c r="A239" s="3" t="s">
        <v>530</v>
      </c>
      <c r="B239" s="3" t="s">
        <v>852</v>
      </c>
      <c r="C239" s="19" t="s">
        <v>334</v>
      </c>
      <c r="D239" s="19" t="s">
        <v>334</v>
      </c>
      <c r="E239" s="19" t="s">
        <v>334</v>
      </c>
      <c r="F239" s="19" t="s">
        <v>334</v>
      </c>
      <c r="G239" s="19" t="s">
        <v>334</v>
      </c>
      <c r="H239" s="19" t="s">
        <v>334</v>
      </c>
      <c r="I239" s="19" t="s">
        <v>334</v>
      </c>
    </row>
    <row r="240" spans="1:9">
      <c r="A240" s="3" t="s">
        <v>531</v>
      </c>
      <c r="B240" s="3" t="s">
        <v>853</v>
      </c>
      <c r="C240" s="19" t="s">
        <v>334</v>
      </c>
      <c r="D240" s="19" t="s">
        <v>334</v>
      </c>
      <c r="E240" s="19" t="s">
        <v>334</v>
      </c>
      <c r="F240" s="19" t="s">
        <v>334</v>
      </c>
      <c r="G240" s="19" t="s">
        <v>334</v>
      </c>
      <c r="H240" s="19" t="s">
        <v>334</v>
      </c>
      <c r="I240" s="19" t="s">
        <v>334</v>
      </c>
    </row>
    <row r="241" spans="1:9">
      <c r="A241" s="3" t="s">
        <v>532</v>
      </c>
      <c r="B241" s="3" t="s">
        <v>854</v>
      </c>
      <c r="C241" s="19" t="s">
        <v>334</v>
      </c>
      <c r="D241" s="19" t="s">
        <v>334</v>
      </c>
      <c r="E241" s="19" t="s">
        <v>334</v>
      </c>
      <c r="F241" s="19" t="s">
        <v>334</v>
      </c>
      <c r="G241" s="19" t="s">
        <v>334</v>
      </c>
      <c r="H241" s="19" t="s">
        <v>334</v>
      </c>
      <c r="I241" s="19" t="s">
        <v>334</v>
      </c>
    </row>
    <row r="242" spans="1:9">
      <c r="A242" s="3" t="s">
        <v>533</v>
      </c>
      <c r="B242" s="3" t="s">
        <v>855</v>
      </c>
      <c r="C242" s="19" t="s">
        <v>334</v>
      </c>
      <c r="D242" s="19" t="s">
        <v>334</v>
      </c>
      <c r="E242" s="19" t="s">
        <v>334</v>
      </c>
      <c r="F242" s="19">
        <v>254950</v>
      </c>
      <c r="G242" s="19">
        <v>168910</v>
      </c>
      <c r="H242" s="19">
        <v>180670</v>
      </c>
      <c r="I242" s="19">
        <v>137480</v>
      </c>
    </row>
    <row r="243" spans="1:9">
      <c r="A243" s="3" t="s">
        <v>534</v>
      </c>
      <c r="B243" s="3" t="s">
        <v>856</v>
      </c>
      <c r="C243" s="19" t="s">
        <v>334</v>
      </c>
      <c r="D243" s="19" t="s">
        <v>334</v>
      </c>
      <c r="E243" s="19" t="s">
        <v>334</v>
      </c>
      <c r="F243" s="19">
        <v>601970</v>
      </c>
      <c r="G243" s="19">
        <v>13250</v>
      </c>
      <c r="H243" s="19">
        <v>18150</v>
      </c>
      <c r="I243" s="19">
        <v>14610</v>
      </c>
    </row>
    <row r="244" spans="1:9">
      <c r="A244" s="3" t="s">
        <v>535</v>
      </c>
      <c r="B244" s="3" t="s">
        <v>857</v>
      </c>
      <c r="C244" s="19" t="s">
        <v>334</v>
      </c>
      <c r="D244" s="19">
        <v>0.23930000000000001</v>
      </c>
      <c r="E244" s="19">
        <v>0.32750000000000001</v>
      </c>
      <c r="F244" s="19">
        <v>0.47670000000000001</v>
      </c>
      <c r="G244" s="19">
        <v>0.94430000000000003</v>
      </c>
      <c r="H244" s="19">
        <v>1.7944</v>
      </c>
      <c r="I244" s="19">
        <v>0.77070000000000005</v>
      </c>
    </row>
    <row r="245" spans="1:9">
      <c r="A245" s="3" t="s">
        <v>536</v>
      </c>
      <c r="B245" s="3" t="s">
        <v>858</v>
      </c>
      <c r="C245" s="19" t="s">
        <v>334</v>
      </c>
      <c r="D245" s="19" t="s">
        <v>334</v>
      </c>
      <c r="E245" s="19" t="s">
        <v>334</v>
      </c>
      <c r="F245" s="19">
        <v>548090</v>
      </c>
      <c r="G245" s="19">
        <v>521930</v>
      </c>
      <c r="H245" s="19">
        <v>586450</v>
      </c>
      <c r="I245" s="19">
        <v>756950</v>
      </c>
    </row>
    <row r="246" spans="1:9">
      <c r="A246" s="3" t="s">
        <v>537</v>
      </c>
      <c r="B246" s="3" t="s">
        <v>859</v>
      </c>
      <c r="C246" s="19" t="s">
        <v>334</v>
      </c>
      <c r="D246" s="19" t="s">
        <v>334</v>
      </c>
      <c r="E246" s="19" t="s">
        <v>334</v>
      </c>
      <c r="F246" s="19">
        <v>257540</v>
      </c>
      <c r="G246" s="19">
        <v>233380</v>
      </c>
      <c r="H246" s="19">
        <v>193970</v>
      </c>
      <c r="I246" s="19">
        <v>244420</v>
      </c>
    </row>
    <row r="247" spans="1:9">
      <c r="A247" s="3" t="s">
        <v>538</v>
      </c>
      <c r="B247" s="3" t="s">
        <v>860</v>
      </c>
      <c r="C247" s="19" t="s">
        <v>334</v>
      </c>
      <c r="D247" s="19" t="s">
        <v>334</v>
      </c>
      <c r="E247" s="19" t="s">
        <v>334</v>
      </c>
      <c r="F247" s="19">
        <v>95870</v>
      </c>
      <c r="G247" s="19">
        <v>116950</v>
      </c>
      <c r="H247" s="19">
        <v>131120</v>
      </c>
      <c r="I247" s="19">
        <v>195280</v>
      </c>
    </row>
    <row r="248" spans="1:9">
      <c r="A248" s="3" t="s">
        <v>539</v>
      </c>
      <c r="B248" s="3" t="s">
        <v>861</v>
      </c>
      <c r="C248" s="19" t="s">
        <v>334</v>
      </c>
      <c r="D248" s="19" t="s">
        <v>334</v>
      </c>
      <c r="E248" s="19" t="s">
        <v>334</v>
      </c>
      <c r="F248" s="19">
        <v>116040</v>
      </c>
      <c r="G248" s="19">
        <v>155810</v>
      </c>
      <c r="H248" s="19">
        <v>116830</v>
      </c>
      <c r="I248" s="19">
        <v>141910</v>
      </c>
    </row>
    <row r="249" spans="1:9">
      <c r="A249" s="3" t="s">
        <v>540</v>
      </c>
      <c r="B249" s="3" t="s">
        <v>862</v>
      </c>
      <c r="C249" s="19" t="s">
        <v>334</v>
      </c>
      <c r="D249" s="19" t="s">
        <v>334</v>
      </c>
      <c r="E249" s="19" t="s">
        <v>334</v>
      </c>
      <c r="F249" s="19">
        <v>1017540</v>
      </c>
      <c r="G249" s="19">
        <v>1028070</v>
      </c>
      <c r="H249" s="19">
        <v>1028360</v>
      </c>
      <c r="I249" s="19">
        <v>1338560</v>
      </c>
    </row>
    <row r="250" spans="1:9">
      <c r="A250" s="3" t="s">
        <v>541</v>
      </c>
      <c r="B250" s="3" t="s">
        <v>863</v>
      </c>
      <c r="C250" s="19">
        <v>353260</v>
      </c>
      <c r="D250" s="19">
        <v>189800</v>
      </c>
      <c r="E250" s="19">
        <v>147920</v>
      </c>
      <c r="F250" s="19">
        <v>127460</v>
      </c>
      <c r="G250" s="19">
        <v>117370</v>
      </c>
      <c r="H250" s="19">
        <v>84030</v>
      </c>
      <c r="I250" s="19">
        <v>45630</v>
      </c>
    </row>
    <row r="251" spans="1:9">
      <c r="A251" s="3" t="s">
        <v>542</v>
      </c>
      <c r="B251" s="3" t="s">
        <v>864</v>
      </c>
      <c r="C251" s="19">
        <v>79150</v>
      </c>
      <c r="D251" s="19">
        <v>100340</v>
      </c>
      <c r="E251" s="19">
        <v>127370</v>
      </c>
      <c r="F251" s="19">
        <v>142690</v>
      </c>
      <c r="G251" s="19">
        <v>167690</v>
      </c>
      <c r="H251" s="19">
        <v>196870</v>
      </c>
      <c r="I251" s="19">
        <v>222250</v>
      </c>
    </row>
    <row r="252" spans="1:9">
      <c r="A252" s="3" t="s">
        <v>543</v>
      </c>
      <c r="B252" s="3" t="s">
        <v>865</v>
      </c>
      <c r="C252" s="20" t="s">
        <v>334</v>
      </c>
      <c r="D252" s="20" t="s">
        <v>334</v>
      </c>
      <c r="E252" s="20" t="s">
        <v>334</v>
      </c>
      <c r="F252" s="20" t="s">
        <v>334</v>
      </c>
      <c r="G252" s="20" t="s">
        <v>334</v>
      </c>
      <c r="H252" s="20" t="s">
        <v>334</v>
      </c>
      <c r="I252" s="20">
        <v>182.46</v>
      </c>
    </row>
    <row r="253" spans="1:9">
      <c r="A253" s="3" t="s">
        <v>544</v>
      </c>
      <c r="B253" s="3" t="s">
        <v>866</v>
      </c>
      <c r="C253" s="20" t="s">
        <v>334</v>
      </c>
      <c r="D253" s="20">
        <v>6.5</v>
      </c>
      <c r="E253" s="20">
        <v>7.7</v>
      </c>
      <c r="F253" s="20">
        <v>5.68</v>
      </c>
      <c r="G253" s="20">
        <v>4.84</v>
      </c>
      <c r="H253" s="20">
        <v>5.0199999999999996</v>
      </c>
      <c r="I253" s="20">
        <v>7.07</v>
      </c>
    </row>
    <row r="254" spans="1:9">
      <c r="A254" s="3" t="s">
        <v>545</v>
      </c>
      <c r="B254" s="3" t="s">
        <v>867</v>
      </c>
      <c r="C254" s="20" t="s">
        <v>334</v>
      </c>
      <c r="D254" s="20">
        <v>3</v>
      </c>
      <c r="E254" s="20">
        <v>3</v>
      </c>
      <c r="F254" s="20">
        <v>3</v>
      </c>
      <c r="G254" s="20">
        <v>2.7</v>
      </c>
      <c r="H254" s="20">
        <v>3</v>
      </c>
      <c r="I254" s="20">
        <v>3</v>
      </c>
    </row>
    <row r="255" spans="1:9">
      <c r="A255" s="3" t="s">
        <v>546</v>
      </c>
      <c r="B255" s="3" t="s">
        <v>868</v>
      </c>
      <c r="C255" s="20" t="s">
        <v>334</v>
      </c>
      <c r="D255" s="20">
        <v>48</v>
      </c>
      <c r="E255" s="20">
        <v>44.3</v>
      </c>
      <c r="F255" s="20">
        <v>36.64</v>
      </c>
      <c r="G255" s="20">
        <v>49.28</v>
      </c>
      <c r="H255" s="20">
        <v>49.67</v>
      </c>
      <c r="I255" s="20">
        <v>50.95</v>
      </c>
    </row>
    <row r="256" spans="1:9">
      <c r="A256" s="3" t="s">
        <v>547</v>
      </c>
      <c r="B256" s="3" t="s">
        <v>869</v>
      </c>
      <c r="C256" s="20" t="s">
        <v>334</v>
      </c>
      <c r="D256" s="20">
        <v>3.7</v>
      </c>
      <c r="E256" s="20">
        <v>6.5</v>
      </c>
      <c r="F256" s="20">
        <v>7.96</v>
      </c>
      <c r="G256" s="20">
        <v>6.8</v>
      </c>
      <c r="H256" s="20">
        <v>6.8</v>
      </c>
      <c r="I256" s="20">
        <v>7.11</v>
      </c>
    </row>
    <row r="257" spans="1:9">
      <c r="A257" s="3" t="s">
        <v>548</v>
      </c>
      <c r="B257" s="3" t="s">
        <v>870</v>
      </c>
      <c r="C257" s="20" t="s">
        <v>334</v>
      </c>
      <c r="D257" s="20">
        <v>275.5</v>
      </c>
      <c r="E257" s="20">
        <v>279.2</v>
      </c>
      <c r="F257" s="20">
        <v>288.2</v>
      </c>
      <c r="G257" s="20">
        <v>287.3</v>
      </c>
      <c r="H257" s="20">
        <v>286.85000000000002</v>
      </c>
      <c r="I257" s="20">
        <v>0</v>
      </c>
    </row>
    <row r="258" spans="1:9">
      <c r="A258" s="3" t="s">
        <v>549</v>
      </c>
      <c r="B258" s="3" t="s">
        <v>871</v>
      </c>
      <c r="C258" s="20" t="s">
        <v>334</v>
      </c>
      <c r="D258" s="20">
        <v>275.5</v>
      </c>
      <c r="E258" s="20">
        <v>279.2</v>
      </c>
      <c r="F258" s="20">
        <v>288.2</v>
      </c>
      <c r="G258" s="20">
        <v>287.3</v>
      </c>
      <c r="H258" s="20">
        <v>286.85000000000002</v>
      </c>
      <c r="I258" s="20">
        <v>0</v>
      </c>
    </row>
    <row r="259" spans="1:9">
      <c r="A259" s="3" t="s">
        <v>550</v>
      </c>
      <c r="B259" s="3" t="s">
        <v>872</v>
      </c>
      <c r="C259" s="19" t="s">
        <v>334</v>
      </c>
      <c r="D259" s="19">
        <v>7.1306000000000003</v>
      </c>
      <c r="E259" s="19">
        <v>6.4771000000000001</v>
      </c>
      <c r="F259" s="19">
        <v>5.3417000000000003</v>
      </c>
      <c r="G259" s="19">
        <v>3.3151999999999999</v>
      </c>
      <c r="H259" s="19">
        <v>1.0376000000000001</v>
      </c>
      <c r="I259" s="19">
        <v>0</v>
      </c>
    </row>
    <row r="260" spans="1:9">
      <c r="A260" s="3" t="s">
        <v>551</v>
      </c>
      <c r="B260" s="3" t="s">
        <v>873</v>
      </c>
      <c r="C260" s="19" t="s">
        <v>334</v>
      </c>
      <c r="D260" s="19">
        <v>8.9626999999999999</v>
      </c>
      <c r="E260" s="19">
        <v>7.1306000000000003</v>
      </c>
      <c r="F260" s="19">
        <v>6.4771000000000001</v>
      </c>
      <c r="G260" s="19">
        <v>5.3417000000000003</v>
      </c>
      <c r="H260" s="19">
        <v>3.3151999999999999</v>
      </c>
      <c r="I260" s="19">
        <v>1.0376000000000001</v>
      </c>
    </row>
    <row r="261" spans="1:9">
      <c r="A261" s="3" t="s">
        <v>552</v>
      </c>
      <c r="B261" s="3" t="s">
        <v>874</v>
      </c>
      <c r="C261" s="19" t="s">
        <v>334</v>
      </c>
      <c r="D261" s="19" t="s">
        <v>334</v>
      </c>
      <c r="E261" s="19" t="s">
        <v>334</v>
      </c>
      <c r="F261" s="19" t="s">
        <v>334</v>
      </c>
      <c r="G261" s="19" t="s">
        <v>334</v>
      </c>
      <c r="H261" s="19" t="s">
        <v>334</v>
      </c>
      <c r="I261" s="19" t="s">
        <v>334</v>
      </c>
    </row>
    <row r="262" spans="1:9">
      <c r="A262" s="3" t="s">
        <v>553</v>
      </c>
      <c r="B262" s="3" t="s">
        <v>875</v>
      </c>
      <c r="C262" s="19" t="s">
        <v>334</v>
      </c>
      <c r="D262" s="19" t="s">
        <v>334</v>
      </c>
      <c r="E262" s="19" t="s">
        <v>334</v>
      </c>
      <c r="F262" s="19" t="s">
        <v>334</v>
      </c>
      <c r="G262" s="19" t="s">
        <v>334</v>
      </c>
      <c r="H262" s="19" t="s">
        <v>334</v>
      </c>
      <c r="I262" s="19" t="s">
        <v>334</v>
      </c>
    </row>
    <row r="263" spans="1:9">
      <c r="A263" s="3" t="s">
        <v>554</v>
      </c>
      <c r="B263" s="3" t="s">
        <v>876</v>
      </c>
      <c r="C263" s="19" t="s">
        <v>334</v>
      </c>
      <c r="D263" s="19" t="s">
        <v>334</v>
      </c>
      <c r="E263" s="19" t="s">
        <v>334</v>
      </c>
      <c r="F263" s="19" t="s">
        <v>334</v>
      </c>
      <c r="G263" s="19" t="s">
        <v>334</v>
      </c>
      <c r="H263" s="19" t="s">
        <v>334</v>
      </c>
      <c r="I263" s="19" t="s">
        <v>334</v>
      </c>
    </row>
    <row r="264" spans="1:9">
      <c r="A264" s="3" t="s">
        <v>555</v>
      </c>
      <c r="B264" s="3" t="s">
        <v>877</v>
      </c>
      <c r="C264" s="19" t="s">
        <v>334</v>
      </c>
      <c r="D264" s="19" t="s">
        <v>334</v>
      </c>
      <c r="E264" s="19" t="s">
        <v>334</v>
      </c>
      <c r="F264" s="19" t="s">
        <v>334</v>
      </c>
      <c r="G264" s="19" t="s">
        <v>334</v>
      </c>
      <c r="H264" s="19" t="s">
        <v>334</v>
      </c>
      <c r="I264" s="19" t="s">
        <v>334</v>
      </c>
    </row>
    <row r="265" spans="1:9">
      <c r="A265" s="14" t="s">
        <v>333</v>
      </c>
      <c r="B265" s="14"/>
      <c r="C265" s="14" t="s">
        <v>2</v>
      </c>
      <c r="D265" s="14"/>
      <c r="E265" s="14"/>
      <c r="F265" s="14"/>
      <c r="G265" s="14"/>
      <c r="H265" s="14"/>
      <c r="I265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0"/>
  <sheetViews>
    <sheetView topLeftCell="A172" workbookViewId="0">
      <selection activeCell="B1" sqref="B1:B1048576"/>
    </sheetView>
  </sheetViews>
  <sheetFormatPr defaultRowHeight="14.4"/>
  <cols>
    <col min="1" max="1" width="41" customWidth="1"/>
    <col min="2" max="2" width="41.33203125" hidden="1" customWidth="1"/>
    <col min="3" max="3" width="16.6640625" customWidth="1"/>
    <col min="4" max="4" width="14.6640625" customWidth="1"/>
    <col min="5" max="5" width="14.5546875" customWidth="1"/>
    <col min="6" max="6" width="14.6640625" customWidth="1"/>
    <col min="7" max="7" width="12.21875" customWidth="1"/>
    <col min="8" max="8" width="12" customWidth="1"/>
    <col min="9" max="9" width="12.33203125" customWidth="1"/>
  </cols>
  <sheetData>
    <row r="1" spans="1:9">
      <c r="A1" s="8"/>
      <c r="B1" s="8"/>
      <c r="C1" s="8"/>
      <c r="D1" s="8"/>
      <c r="E1" s="8"/>
      <c r="F1" s="8"/>
      <c r="G1" s="8"/>
      <c r="H1" s="8"/>
      <c r="I1" s="8"/>
    </row>
    <row r="2" spans="1:9" ht="21">
      <c r="A2" s="15" t="s">
        <v>335</v>
      </c>
      <c r="B2" s="15"/>
      <c r="C2" s="15"/>
      <c r="D2" s="15"/>
      <c r="E2" s="15"/>
      <c r="F2" s="15"/>
      <c r="G2" s="15"/>
      <c r="H2" s="15"/>
      <c r="I2" s="15"/>
    </row>
    <row r="3" spans="1:9">
      <c r="A3" s="9"/>
      <c r="B3" s="9"/>
      <c r="C3" s="9"/>
      <c r="D3" s="9"/>
      <c r="E3" s="9"/>
      <c r="F3" s="9"/>
      <c r="G3" s="9"/>
      <c r="H3" s="9"/>
      <c r="I3" s="9"/>
    </row>
    <row r="4" spans="1:9">
      <c r="A4" s="7" t="s">
        <v>4</v>
      </c>
      <c r="B4" s="7"/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</row>
    <row r="5" spans="1:9">
      <c r="A5" s="16" t="s">
        <v>12</v>
      </c>
      <c r="B5" s="16"/>
      <c r="C5" s="5" t="s">
        <v>13</v>
      </c>
      <c r="D5" s="5" t="s">
        <v>14</v>
      </c>
      <c r="E5" s="5" t="s">
        <v>15</v>
      </c>
      <c r="F5" s="5" t="s">
        <v>16</v>
      </c>
      <c r="G5" s="5" t="s">
        <v>17</v>
      </c>
      <c r="H5" s="5" t="s">
        <v>18</v>
      </c>
      <c r="I5" s="5" t="s">
        <v>19</v>
      </c>
    </row>
    <row r="6" spans="1:9">
      <c r="A6" s="4" t="s">
        <v>20</v>
      </c>
      <c r="B6" s="21"/>
      <c r="C6" s="21"/>
      <c r="D6" s="21"/>
      <c r="E6" s="21"/>
      <c r="F6" s="21"/>
      <c r="G6" s="21"/>
      <c r="H6" s="21"/>
      <c r="I6" s="21"/>
    </row>
    <row r="7" spans="1:9">
      <c r="A7" s="3" t="s">
        <v>21</v>
      </c>
      <c r="B7" s="18"/>
      <c r="C7" s="18"/>
      <c r="D7" s="18"/>
      <c r="E7" s="18"/>
      <c r="F7" s="18"/>
      <c r="G7" s="18"/>
      <c r="H7" s="18"/>
      <c r="I7" s="18"/>
    </row>
    <row r="8" spans="1:9">
      <c r="A8" s="3" t="s">
        <v>22</v>
      </c>
      <c r="B8" s="3" t="s">
        <v>23</v>
      </c>
      <c r="C8" s="19">
        <v>722250</v>
      </c>
      <c r="D8" s="19">
        <v>909540</v>
      </c>
      <c r="E8" s="19">
        <v>909010</v>
      </c>
      <c r="F8" s="19">
        <v>835450</v>
      </c>
      <c r="G8" s="19">
        <v>868630</v>
      </c>
      <c r="H8" s="19">
        <v>1311920</v>
      </c>
      <c r="I8" s="19">
        <v>1454040</v>
      </c>
    </row>
    <row r="9" spans="1:9">
      <c r="A9" s="3" t="s">
        <v>24</v>
      </c>
      <c r="B9" s="3" t="s">
        <v>25</v>
      </c>
      <c r="C9" s="19">
        <v>39460</v>
      </c>
      <c r="D9" s="19">
        <v>10570</v>
      </c>
      <c r="E9" s="19">
        <v>0</v>
      </c>
      <c r="F9" s="19" t="s">
        <v>334</v>
      </c>
      <c r="G9" s="19" t="s">
        <v>334</v>
      </c>
      <c r="H9" s="19" t="s">
        <v>334</v>
      </c>
      <c r="I9" s="19" t="s">
        <v>334</v>
      </c>
    </row>
    <row r="10" spans="1:9">
      <c r="A10" s="3" t="s">
        <v>32</v>
      </c>
      <c r="B10" s="3" t="s">
        <v>33</v>
      </c>
      <c r="C10" s="19">
        <v>761710</v>
      </c>
      <c r="D10" s="19">
        <v>920110</v>
      </c>
      <c r="E10" s="19">
        <v>909010</v>
      </c>
      <c r="F10" s="19" t="s">
        <v>334</v>
      </c>
      <c r="G10" s="19" t="s">
        <v>334</v>
      </c>
      <c r="H10" s="19" t="s">
        <v>334</v>
      </c>
      <c r="I10" s="19" t="s">
        <v>334</v>
      </c>
    </row>
    <row r="11" spans="1:9">
      <c r="A11" s="3" t="s">
        <v>34</v>
      </c>
      <c r="B11" s="3" t="s">
        <v>35</v>
      </c>
      <c r="C11" s="19" t="s">
        <v>334</v>
      </c>
      <c r="D11" s="19" t="s">
        <v>334</v>
      </c>
      <c r="E11" s="19" t="s">
        <v>334</v>
      </c>
      <c r="F11" s="19" t="s">
        <v>334</v>
      </c>
      <c r="G11" s="19" t="s">
        <v>334</v>
      </c>
      <c r="H11" s="19" t="s">
        <v>334</v>
      </c>
      <c r="I11" s="19" t="s">
        <v>334</v>
      </c>
    </row>
    <row r="12" spans="1:9">
      <c r="A12" s="4" t="s">
        <v>0</v>
      </c>
      <c r="B12" s="4" t="s">
        <v>36</v>
      </c>
      <c r="C12" s="22">
        <f>SUM(C6:C11)</f>
        <v>1523420</v>
      </c>
      <c r="D12" s="22">
        <f t="shared" ref="D12:E12" si="0">SUM(D6:D11)</f>
        <v>1840220</v>
      </c>
      <c r="E12" s="22">
        <f t="shared" si="0"/>
        <v>1818020</v>
      </c>
      <c r="F12" s="22">
        <v>835450</v>
      </c>
      <c r="G12" s="22">
        <v>868630</v>
      </c>
      <c r="H12" s="22">
        <v>1311920</v>
      </c>
      <c r="I12" s="22">
        <v>1454040</v>
      </c>
    </row>
    <row r="13" spans="1:9">
      <c r="A13" s="3" t="s">
        <v>37</v>
      </c>
      <c r="B13" s="18"/>
      <c r="C13" s="18"/>
      <c r="D13" s="18"/>
      <c r="E13" s="18"/>
      <c r="F13" s="18"/>
      <c r="G13" s="18"/>
      <c r="H13" s="18"/>
      <c r="I13" s="18"/>
    </row>
    <row r="14" spans="1:9">
      <c r="A14" s="3" t="s">
        <v>40</v>
      </c>
      <c r="B14" s="3" t="s">
        <v>41</v>
      </c>
      <c r="C14" s="19">
        <v>23390</v>
      </c>
      <c r="D14" s="19">
        <v>24960</v>
      </c>
      <c r="E14" s="19">
        <v>30230</v>
      </c>
      <c r="F14" s="19">
        <v>26720</v>
      </c>
      <c r="G14" s="19">
        <v>28610</v>
      </c>
      <c r="H14" s="19">
        <v>28110</v>
      </c>
      <c r="I14" s="19">
        <v>30980</v>
      </c>
    </row>
    <row r="15" spans="1:9">
      <c r="A15" s="3" t="s">
        <v>70</v>
      </c>
      <c r="B15" s="3" t="s">
        <v>71</v>
      </c>
      <c r="C15" s="19" t="s">
        <v>334</v>
      </c>
      <c r="D15" s="19" t="s">
        <v>334</v>
      </c>
      <c r="E15" s="19" t="s">
        <v>334</v>
      </c>
      <c r="F15" s="19" t="s">
        <v>334</v>
      </c>
      <c r="G15" s="19" t="s">
        <v>334</v>
      </c>
      <c r="H15" s="19" t="s">
        <v>334</v>
      </c>
      <c r="I15" s="19" t="s">
        <v>334</v>
      </c>
    </row>
    <row r="16" spans="1:9">
      <c r="A16" s="3" t="s">
        <v>556</v>
      </c>
      <c r="B16" s="3" t="s">
        <v>557</v>
      </c>
      <c r="C16" s="19" t="s">
        <v>334</v>
      </c>
      <c r="D16" s="19" t="s">
        <v>334</v>
      </c>
      <c r="E16" s="19" t="s">
        <v>334</v>
      </c>
      <c r="F16" s="19" t="s">
        <v>334</v>
      </c>
      <c r="G16" s="19" t="s">
        <v>334</v>
      </c>
      <c r="H16" s="19" t="s">
        <v>334</v>
      </c>
      <c r="I16" s="19" t="s">
        <v>334</v>
      </c>
    </row>
    <row r="17" spans="1:9">
      <c r="A17" s="3" t="s">
        <v>42</v>
      </c>
      <c r="B17" s="3" t="s">
        <v>43</v>
      </c>
      <c r="C17" s="19">
        <v>62920</v>
      </c>
      <c r="D17" s="19">
        <v>62830</v>
      </c>
      <c r="E17" s="19">
        <v>81920</v>
      </c>
      <c r="F17" s="19">
        <v>90930</v>
      </c>
      <c r="G17" s="19">
        <v>76380</v>
      </c>
      <c r="H17" s="19">
        <v>88950</v>
      </c>
      <c r="I17" s="19">
        <v>105550</v>
      </c>
    </row>
    <row r="18" spans="1:9">
      <c r="A18" s="3" t="s">
        <v>44</v>
      </c>
      <c r="B18" s="3" t="s">
        <v>45</v>
      </c>
      <c r="C18" s="19">
        <v>164410</v>
      </c>
      <c r="D18" s="19">
        <v>182300</v>
      </c>
      <c r="E18" s="19">
        <v>216280</v>
      </c>
      <c r="F18" s="19">
        <v>221930</v>
      </c>
      <c r="G18" s="19">
        <v>204860</v>
      </c>
      <c r="H18" s="19">
        <v>286770</v>
      </c>
      <c r="I18" s="19">
        <v>346880</v>
      </c>
    </row>
    <row r="19" spans="1:9">
      <c r="A19" s="3" t="s">
        <v>558</v>
      </c>
      <c r="B19" s="3" t="s">
        <v>559</v>
      </c>
      <c r="C19" s="19" t="s">
        <v>334</v>
      </c>
      <c r="D19" s="19" t="s">
        <v>334</v>
      </c>
      <c r="E19" s="19" t="s">
        <v>334</v>
      </c>
      <c r="F19" s="19" t="s">
        <v>334</v>
      </c>
      <c r="G19" s="19" t="s">
        <v>334</v>
      </c>
      <c r="H19" s="19" t="s">
        <v>334</v>
      </c>
      <c r="I19" s="19" t="s">
        <v>334</v>
      </c>
    </row>
    <row r="20" spans="1:9">
      <c r="A20" s="3" t="s">
        <v>46</v>
      </c>
      <c r="B20" s="3" t="s">
        <v>47</v>
      </c>
      <c r="C20" s="19" t="s">
        <v>334</v>
      </c>
      <c r="D20" s="19">
        <v>9120</v>
      </c>
      <c r="E20" s="19">
        <v>11470</v>
      </c>
      <c r="F20" s="19">
        <v>9020</v>
      </c>
      <c r="G20" s="19">
        <v>11580</v>
      </c>
      <c r="H20" s="19">
        <v>15400</v>
      </c>
      <c r="I20" s="19">
        <v>19040</v>
      </c>
    </row>
    <row r="21" spans="1:9">
      <c r="A21" s="3" t="s">
        <v>203</v>
      </c>
      <c r="B21" s="3" t="s">
        <v>560</v>
      </c>
      <c r="C21" s="19">
        <v>102330</v>
      </c>
      <c r="D21" s="19">
        <v>140260</v>
      </c>
      <c r="E21" s="19">
        <v>181440</v>
      </c>
      <c r="F21" s="19">
        <v>163920</v>
      </c>
      <c r="G21" s="19">
        <v>136740</v>
      </c>
      <c r="H21" s="19">
        <v>209390</v>
      </c>
      <c r="I21" s="19">
        <v>309500</v>
      </c>
    </row>
    <row r="22" spans="1:9">
      <c r="A22" s="3" t="s">
        <v>48</v>
      </c>
      <c r="B22" s="3" t="s">
        <v>49</v>
      </c>
      <c r="C22" s="19">
        <v>-12290</v>
      </c>
      <c r="D22" s="19">
        <v>4500</v>
      </c>
      <c r="E22" s="19">
        <v>720</v>
      </c>
      <c r="F22" s="19">
        <v>10170</v>
      </c>
      <c r="G22" s="19">
        <v>7920</v>
      </c>
      <c r="H22" s="19">
        <v>-20490</v>
      </c>
      <c r="I22" s="19">
        <v>-3770</v>
      </c>
    </row>
    <row r="23" spans="1:9">
      <c r="A23" s="3" t="s">
        <v>50</v>
      </c>
      <c r="B23" s="3" t="s">
        <v>51</v>
      </c>
      <c r="C23" s="19">
        <v>224600</v>
      </c>
      <c r="D23" s="19">
        <v>315820</v>
      </c>
      <c r="E23" s="19">
        <v>254900</v>
      </c>
      <c r="F23" s="19">
        <v>212610</v>
      </c>
      <c r="G23" s="19">
        <v>228490</v>
      </c>
      <c r="H23" s="19">
        <v>373970</v>
      </c>
      <c r="I23" s="19">
        <v>444700</v>
      </c>
    </row>
    <row r="24" spans="1:9">
      <c r="A24" s="3" t="s">
        <v>52</v>
      </c>
      <c r="B24" s="3" t="s">
        <v>53</v>
      </c>
      <c r="C24" s="19">
        <v>6490</v>
      </c>
      <c r="D24" s="19">
        <v>2200</v>
      </c>
      <c r="E24" s="19">
        <v>5880</v>
      </c>
      <c r="F24" s="19">
        <v>2250</v>
      </c>
      <c r="G24" s="19">
        <v>410</v>
      </c>
      <c r="H24" s="19">
        <v>1330</v>
      </c>
      <c r="I24" s="19">
        <v>570</v>
      </c>
    </row>
    <row r="25" spans="1:9">
      <c r="A25" s="3" t="s">
        <v>247</v>
      </c>
      <c r="B25" s="3" t="s">
        <v>561</v>
      </c>
      <c r="C25" s="19" t="s">
        <v>334</v>
      </c>
      <c r="D25" s="19" t="s">
        <v>334</v>
      </c>
      <c r="E25" s="19" t="s">
        <v>334</v>
      </c>
      <c r="F25" s="19" t="s">
        <v>334</v>
      </c>
      <c r="G25" s="19" t="s">
        <v>334</v>
      </c>
      <c r="H25" s="19" t="s">
        <v>334</v>
      </c>
      <c r="I25" s="19" t="s">
        <v>334</v>
      </c>
    </row>
    <row r="26" spans="1:9">
      <c r="A26" s="3" t="s">
        <v>56</v>
      </c>
      <c r="B26" s="3" t="s">
        <v>57</v>
      </c>
      <c r="C26" s="19">
        <v>-8120</v>
      </c>
      <c r="D26" s="19">
        <v>-12940</v>
      </c>
      <c r="E26" s="19">
        <v>-14160</v>
      </c>
      <c r="F26" s="19">
        <v>-15730</v>
      </c>
      <c r="G26" s="19">
        <v>-20230</v>
      </c>
      <c r="H26" s="19">
        <v>-18830</v>
      </c>
      <c r="I26" s="19">
        <v>-22620</v>
      </c>
    </row>
    <row r="27" spans="1:9">
      <c r="A27" s="3" t="s">
        <v>58</v>
      </c>
      <c r="B27" s="3" t="s">
        <v>59</v>
      </c>
      <c r="C27" s="19">
        <v>-20</v>
      </c>
      <c r="D27" s="19">
        <v>-100</v>
      </c>
      <c r="E27" s="19">
        <v>-310</v>
      </c>
      <c r="F27" s="19">
        <v>-520</v>
      </c>
      <c r="G27" s="19">
        <v>-30</v>
      </c>
      <c r="H27" s="19">
        <v>-20</v>
      </c>
      <c r="I27" s="19">
        <v>-210</v>
      </c>
    </row>
    <row r="28" spans="1:9">
      <c r="A28" s="3" t="s">
        <v>62</v>
      </c>
      <c r="B28" s="3" t="s">
        <v>63</v>
      </c>
      <c r="C28" s="19">
        <v>48590</v>
      </c>
      <c r="D28" s="19">
        <v>48190</v>
      </c>
      <c r="E28" s="19">
        <v>52590</v>
      </c>
      <c r="F28" s="19">
        <v>46210</v>
      </c>
      <c r="G28" s="19">
        <v>48880</v>
      </c>
      <c r="H28" s="19">
        <v>44200</v>
      </c>
      <c r="I28" s="19">
        <v>57360</v>
      </c>
    </row>
    <row r="29" spans="1:9">
      <c r="A29" s="3" t="s">
        <v>64</v>
      </c>
      <c r="B29" s="3" t="s">
        <v>65</v>
      </c>
      <c r="C29" s="19">
        <v>58550</v>
      </c>
      <c r="D29" s="19" t="s">
        <v>334</v>
      </c>
      <c r="E29" s="19" t="s">
        <v>334</v>
      </c>
      <c r="F29" s="19">
        <v>49770</v>
      </c>
      <c r="G29" s="19">
        <v>52100</v>
      </c>
      <c r="H29" s="19">
        <v>47970</v>
      </c>
      <c r="I29" s="19">
        <v>62250</v>
      </c>
    </row>
    <row r="30" spans="1:9">
      <c r="A30" s="3" t="s">
        <v>66</v>
      </c>
      <c r="B30" s="3" t="s">
        <v>67</v>
      </c>
      <c r="C30" s="19">
        <v>8620</v>
      </c>
      <c r="D30" s="19">
        <v>2610</v>
      </c>
      <c r="E30" s="19">
        <v>4270</v>
      </c>
      <c r="F30" s="19">
        <v>3560</v>
      </c>
      <c r="G30" s="19">
        <v>3220</v>
      </c>
      <c r="H30" s="19">
        <v>3770</v>
      </c>
      <c r="I30" s="19">
        <v>4750</v>
      </c>
    </row>
    <row r="31" spans="1:9">
      <c r="A31" s="3" t="s">
        <v>38</v>
      </c>
      <c r="B31" s="3" t="s">
        <v>39</v>
      </c>
      <c r="C31" s="19" t="s">
        <v>334</v>
      </c>
      <c r="D31" s="19" t="s">
        <v>334</v>
      </c>
      <c r="E31" s="19" t="s">
        <v>334</v>
      </c>
      <c r="F31" s="19" t="s">
        <v>334</v>
      </c>
      <c r="G31" s="19" t="s">
        <v>334</v>
      </c>
      <c r="H31" s="19" t="s">
        <v>334</v>
      </c>
      <c r="I31" s="19" t="s">
        <v>334</v>
      </c>
    </row>
    <row r="32" spans="1:9">
      <c r="A32" s="3" t="s">
        <v>68</v>
      </c>
      <c r="B32" s="3" t="s">
        <v>69</v>
      </c>
      <c r="C32" s="19" t="s">
        <v>334</v>
      </c>
      <c r="D32" s="19" t="s">
        <v>334</v>
      </c>
      <c r="E32" s="19" t="s">
        <v>334</v>
      </c>
      <c r="F32" s="19" t="s">
        <v>334</v>
      </c>
      <c r="G32" s="19" t="s">
        <v>334</v>
      </c>
      <c r="H32" s="19" t="s">
        <v>334</v>
      </c>
      <c r="I32" s="19" t="s">
        <v>334</v>
      </c>
    </row>
    <row r="33" spans="1:9">
      <c r="A33" s="3" t="s">
        <v>72</v>
      </c>
      <c r="B33" s="18"/>
      <c r="C33" s="18"/>
      <c r="D33" s="18"/>
      <c r="E33" s="18"/>
      <c r="F33" s="18"/>
      <c r="G33" s="18"/>
      <c r="H33" s="18"/>
      <c r="I33" s="18"/>
    </row>
    <row r="34" spans="1:9">
      <c r="A34" s="3" t="s">
        <v>166</v>
      </c>
      <c r="B34" s="3" t="s">
        <v>562</v>
      </c>
      <c r="C34" s="19" t="s">
        <v>334</v>
      </c>
      <c r="D34" s="19" t="s">
        <v>334</v>
      </c>
      <c r="E34" s="19" t="s">
        <v>334</v>
      </c>
      <c r="F34" s="19" t="s">
        <v>334</v>
      </c>
      <c r="G34" s="19" t="s">
        <v>334</v>
      </c>
      <c r="H34" s="19" t="s">
        <v>334</v>
      </c>
      <c r="I34" s="19" t="s">
        <v>334</v>
      </c>
    </row>
    <row r="35" spans="1:9">
      <c r="A35" s="3" t="s">
        <v>563</v>
      </c>
      <c r="B35" s="3" t="s">
        <v>564</v>
      </c>
      <c r="C35" s="19" t="s">
        <v>334</v>
      </c>
      <c r="D35" s="19" t="s">
        <v>334</v>
      </c>
      <c r="E35" s="19" t="s">
        <v>334</v>
      </c>
      <c r="F35" s="19">
        <v>10</v>
      </c>
      <c r="G35" s="19">
        <v>10</v>
      </c>
      <c r="H35" s="19" t="s">
        <v>334</v>
      </c>
      <c r="I35" s="19" t="s">
        <v>334</v>
      </c>
    </row>
    <row r="36" spans="1:9">
      <c r="A36" s="3" t="s">
        <v>90</v>
      </c>
      <c r="B36" s="3" t="s">
        <v>91</v>
      </c>
      <c r="C36" s="19" t="s">
        <v>334</v>
      </c>
      <c r="D36" s="19" t="s">
        <v>334</v>
      </c>
      <c r="E36" s="19" t="s">
        <v>334</v>
      </c>
      <c r="F36" s="19" t="s">
        <v>334</v>
      </c>
      <c r="G36" s="19" t="s">
        <v>334</v>
      </c>
      <c r="H36" s="19" t="s">
        <v>334</v>
      </c>
      <c r="I36" s="19" t="s">
        <v>334</v>
      </c>
    </row>
    <row r="37" spans="1:9">
      <c r="A37" s="3" t="s">
        <v>73</v>
      </c>
      <c r="B37" s="3" t="s">
        <v>74</v>
      </c>
      <c r="C37" s="19">
        <v>-45810</v>
      </c>
      <c r="D37" s="19">
        <v>-32050</v>
      </c>
      <c r="E37" s="19">
        <v>-40180</v>
      </c>
      <c r="F37" s="19">
        <v>-25100</v>
      </c>
      <c r="G37" s="19">
        <v>-34210</v>
      </c>
      <c r="H37" s="19">
        <v>-26000</v>
      </c>
      <c r="I37" s="19">
        <v>-28510</v>
      </c>
    </row>
    <row r="38" spans="1:9">
      <c r="A38" s="3" t="s">
        <v>75</v>
      </c>
      <c r="B38" s="3" t="s">
        <v>76</v>
      </c>
      <c r="C38" s="19" t="s">
        <v>334</v>
      </c>
      <c r="D38" s="19">
        <v>58770</v>
      </c>
      <c r="E38" s="19">
        <v>38620</v>
      </c>
      <c r="F38" s="19">
        <v>-35160</v>
      </c>
      <c r="G38" s="19">
        <v>21800</v>
      </c>
      <c r="H38" s="19">
        <v>92550</v>
      </c>
      <c r="I38" s="19">
        <v>57700</v>
      </c>
    </row>
    <row r="39" spans="1:9">
      <c r="A39" s="3" t="s">
        <v>77</v>
      </c>
      <c r="B39" s="3" t="s">
        <v>78</v>
      </c>
      <c r="C39" s="19">
        <v>136520</v>
      </c>
      <c r="D39" s="19">
        <v>195690</v>
      </c>
      <c r="E39" s="19">
        <v>135600</v>
      </c>
      <c r="F39" s="19">
        <v>-82600</v>
      </c>
      <c r="G39" s="19">
        <v>172120</v>
      </c>
      <c r="H39" s="19">
        <v>329640</v>
      </c>
      <c r="I39" s="19">
        <v>202760</v>
      </c>
    </row>
    <row r="40" spans="1:9">
      <c r="A40" s="3" t="s">
        <v>79</v>
      </c>
      <c r="B40" s="3" t="s">
        <v>80</v>
      </c>
      <c r="C40" s="19">
        <v>23020</v>
      </c>
      <c r="D40" s="19">
        <v>29180</v>
      </c>
      <c r="E40" s="19">
        <v>26770</v>
      </c>
      <c r="F40" s="19">
        <v>17880</v>
      </c>
      <c r="G40" s="19">
        <v>20660</v>
      </c>
      <c r="H40" s="19">
        <v>63090</v>
      </c>
      <c r="I40" s="19">
        <v>75020</v>
      </c>
    </row>
    <row r="41" spans="1:9">
      <c r="A41" s="3" t="s">
        <v>81</v>
      </c>
      <c r="B41" s="3" t="s">
        <v>82</v>
      </c>
      <c r="C41" s="19">
        <v>-1650</v>
      </c>
      <c r="D41" s="19">
        <v>44950</v>
      </c>
      <c r="E41" s="19">
        <v>11850</v>
      </c>
      <c r="F41" s="19">
        <v>12170</v>
      </c>
      <c r="G41" s="19">
        <v>2680</v>
      </c>
      <c r="H41" s="19">
        <v>29460</v>
      </c>
      <c r="I41" s="19">
        <v>-17320</v>
      </c>
    </row>
    <row r="42" spans="1:9">
      <c r="A42" s="3" t="s">
        <v>321</v>
      </c>
      <c r="B42" s="3" t="s">
        <v>565</v>
      </c>
      <c r="C42" s="19" t="s">
        <v>334</v>
      </c>
      <c r="D42" s="19" t="s">
        <v>334</v>
      </c>
      <c r="E42" s="19" t="s">
        <v>334</v>
      </c>
      <c r="F42" s="19" t="s">
        <v>334</v>
      </c>
      <c r="G42" s="19" t="s">
        <v>334</v>
      </c>
      <c r="H42" s="19" t="s">
        <v>334</v>
      </c>
      <c r="I42" s="19" t="s">
        <v>334</v>
      </c>
    </row>
    <row r="43" spans="1:9">
      <c r="A43" s="3" t="s">
        <v>83</v>
      </c>
      <c r="B43" s="3" t="s">
        <v>84</v>
      </c>
      <c r="C43" s="19">
        <v>1140</v>
      </c>
      <c r="D43" s="19">
        <v>-28970</v>
      </c>
      <c r="E43" s="19">
        <v>-3200</v>
      </c>
      <c r="F43" s="19">
        <v>173860</v>
      </c>
      <c r="G43" s="19">
        <v>6780</v>
      </c>
      <c r="H43" s="19">
        <v>7680</v>
      </c>
      <c r="I43" s="19">
        <v>2170</v>
      </c>
    </row>
    <row r="44" spans="1:9">
      <c r="A44" s="3" t="s">
        <v>64</v>
      </c>
      <c r="B44" s="3" t="s">
        <v>85</v>
      </c>
      <c r="C44" s="19">
        <v>58550</v>
      </c>
      <c r="D44" s="19">
        <v>51120</v>
      </c>
      <c r="E44" s="19">
        <v>56890</v>
      </c>
      <c r="F44" s="19">
        <v>49770</v>
      </c>
      <c r="G44" s="19">
        <v>52100</v>
      </c>
      <c r="H44" s="19">
        <v>47970</v>
      </c>
      <c r="I44" s="19">
        <v>62250</v>
      </c>
    </row>
    <row r="45" spans="1:9">
      <c r="A45" s="3" t="s">
        <v>566</v>
      </c>
      <c r="B45" s="3" t="s">
        <v>567</v>
      </c>
      <c r="C45" s="19">
        <v>1960</v>
      </c>
      <c r="D45" s="19">
        <v>-15360</v>
      </c>
      <c r="E45" s="19">
        <v>0</v>
      </c>
      <c r="F45" s="19">
        <v>-65210</v>
      </c>
      <c r="G45" s="19">
        <v>-1540</v>
      </c>
      <c r="H45" s="19" t="s">
        <v>334</v>
      </c>
      <c r="I45" s="19" t="s">
        <v>334</v>
      </c>
    </row>
    <row r="46" spans="1:9">
      <c r="A46" s="3" t="s">
        <v>66</v>
      </c>
      <c r="B46" s="3" t="s">
        <v>568</v>
      </c>
      <c r="C46" s="19" t="s">
        <v>334</v>
      </c>
      <c r="D46" s="19" t="s">
        <v>334</v>
      </c>
      <c r="E46" s="19" t="s">
        <v>334</v>
      </c>
      <c r="F46" s="19" t="s">
        <v>334</v>
      </c>
      <c r="G46" s="19" t="s">
        <v>334</v>
      </c>
      <c r="H46" s="19" t="s">
        <v>334</v>
      </c>
      <c r="I46" s="19" t="s">
        <v>334</v>
      </c>
    </row>
    <row r="47" spans="1:9">
      <c r="A47" s="3" t="s">
        <v>86</v>
      </c>
      <c r="B47" s="3" t="s">
        <v>87</v>
      </c>
      <c r="C47" s="19" t="s">
        <v>334</v>
      </c>
      <c r="D47" s="19" t="s">
        <v>334</v>
      </c>
      <c r="E47" s="19" t="s">
        <v>334</v>
      </c>
      <c r="F47" s="19" t="s">
        <v>334</v>
      </c>
      <c r="G47" s="19" t="s">
        <v>334</v>
      </c>
      <c r="H47" s="19" t="s">
        <v>334</v>
      </c>
      <c r="I47" s="19" t="s">
        <v>334</v>
      </c>
    </row>
    <row r="48" spans="1:9">
      <c r="A48" s="3" t="s">
        <v>569</v>
      </c>
      <c r="B48" s="3" t="s">
        <v>570</v>
      </c>
      <c r="C48" s="19">
        <v>30</v>
      </c>
      <c r="D48" s="19">
        <v>0</v>
      </c>
      <c r="E48" s="19">
        <v>0</v>
      </c>
      <c r="F48" s="19" t="s">
        <v>334</v>
      </c>
      <c r="G48" s="19" t="s">
        <v>334</v>
      </c>
      <c r="H48" s="19">
        <v>-10</v>
      </c>
      <c r="I48" s="19">
        <v>30</v>
      </c>
    </row>
    <row r="49" spans="1:9">
      <c r="A49" s="3" t="s">
        <v>92</v>
      </c>
      <c r="B49" s="3" t="s">
        <v>93</v>
      </c>
      <c r="C49" s="19" t="s">
        <v>334</v>
      </c>
      <c r="D49" s="19" t="s">
        <v>334</v>
      </c>
      <c r="E49" s="19" t="s">
        <v>334</v>
      </c>
      <c r="F49" s="19" t="s">
        <v>334</v>
      </c>
      <c r="G49" s="19" t="s">
        <v>334</v>
      </c>
      <c r="H49" s="19" t="s">
        <v>334</v>
      </c>
      <c r="I49" s="19" t="s">
        <v>334</v>
      </c>
    </row>
    <row r="50" spans="1:9">
      <c r="A50" s="3" t="s">
        <v>94</v>
      </c>
      <c r="B50" s="18"/>
      <c r="C50" s="18"/>
      <c r="D50" s="18"/>
      <c r="E50" s="18"/>
      <c r="F50" s="18"/>
      <c r="G50" s="18"/>
      <c r="H50" s="18"/>
      <c r="I50" s="18"/>
    </row>
    <row r="51" spans="1:9">
      <c r="A51" s="3" t="s">
        <v>571</v>
      </c>
      <c r="B51" s="3" t="s">
        <v>572</v>
      </c>
      <c r="C51" s="19">
        <v>43580</v>
      </c>
      <c r="D51" s="19">
        <v>33500</v>
      </c>
      <c r="E51" s="19">
        <v>26330</v>
      </c>
      <c r="F51" s="19">
        <v>19200</v>
      </c>
      <c r="G51" s="19">
        <v>34300</v>
      </c>
      <c r="H51" s="19">
        <v>49080</v>
      </c>
      <c r="I51" s="19">
        <v>39290</v>
      </c>
    </row>
    <row r="52" spans="1:9">
      <c r="A52" s="3" t="s">
        <v>95</v>
      </c>
      <c r="B52" s="3" t="s">
        <v>96</v>
      </c>
      <c r="C52" s="20" t="s">
        <v>334</v>
      </c>
      <c r="D52" s="20" t="s">
        <v>334</v>
      </c>
      <c r="E52" s="20" t="s">
        <v>334</v>
      </c>
      <c r="F52" s="20">
        <v>-18</v>
      </c>
      <c r="G52" s="20">
        <v>31.32</v>
      </c>
      <c r="H52" s="20">
        <v>50.73</v>
      </c>
      <c r="I52" s="20">
        <v>28.5</v>
      </c>
    </row>
    <row r="53" spans="1:9">
      <c r="A53" s="3" t="s">
        <v>99</v>
      </c>
      <c r="B53" s="3" t="s">
        <v>100</v>
      </c>
      <c r="C53" s="20" t="s">
        <v>334</v>
      </c>
      <c r="D53" s="20" t="s">
        <v>334</v>
      </c>
      <c r="E53" s="20" t="s">
        <v>334</v>
      </c>
      <c r="F53" s="20">
        <v>-18</v>
      </c>
      <c r="G53" s="20">
        <v>31.13</v>
      </c>
      <c r="H53" s="20">
        <v>50.38</v>
      </c>
      <c r="I53" s="20">
        <v>28.32</v>
      </c>
    </row>
    <row r="54" spans="1:9">
      <c r="A54" s="3" t="s">
        <v>125</v>
      </c>
      <c r="B54" s="3" t="s">
        <v>126</v>
      </c>
      <c r="C54" s="20" t="s">
        <v>334</v>
      </c>
      <c r="D54" s="20" t="s">
        <v>334</v>
      </c>
      <c r="E54" s="20" t="s">
        <v>334</v>
      </c>
      <c r="F54" s="20" t="s">
        <v>334</v>
      </c>
      <c r="G54" s="20" t="s">
        <v>334</v>
      </c>
      <c r="H54" s="20" t="s">
        <v>334</v>
      </c>
      <c r="I54" s="20" t="s">
        <v>334</v>
      </c>
    </row>
    <row r="55" spans="1:9">
      <c r="A55" s="3" t="s">
        <v>103</v>
      </c>
      <c r="B55" s="3" t="s">
        <v>104</v>
      </c>
      <c r="C55" s="19" t="s">
        <v>334</v>
      </c>
      <c r="D55" s="19" t="s">
        <v>334</v>
      </c>
      <c r="E55" s="19" t="s">
        <v>334</v>
      </c>
      <c r="F55" s="19">
        <v>-66640</v>
      </c>
      <c r="G55" s="19">
        <v>116020</v>
      </c>
      <c r="H55" s="19">
        <v>188020</v>
      </c>
      <c r="I55" s="19">
        <v>105740</v>
      </c>
    </row>
    <row r="56" spans="1:9">
      <c r="A56" s="3" t="s">
        <v>105</v>
      </c>
      <c r="B56" s="3" t="s">
        <v>106</v>
      </c>
      <c r="C56" s="19" t="s">
        <v>334</v>
      </c>
      <c r="D56" s="19">
        <v>136920</v>
      </c>
      <c r="E56" s="19">
        <v>96980</v>
      </c>
      <c r="F56" s="19">
        <v>-47440</v>
      </c>
      <c r="G56" s="19">
        <v>150320</v>
      </c>
      <c r="H56" s="19">
        <v>237100</v>
      </c>
      <c r="I56" s="19">
        <v>145030</v>
      </c>
    </row>
    <row r="57" spans="1:9">
      <c r="A57" s="3" t="s">
        <v>107</v>
      </c>
      <c r="B57" s="3" t="s">
        <v>108</v>
      </c>
      <c r="C57" s="19" t="s">
        <v>334</v>
      </c>
      <c r="D57" s="19" t="s">
        <v>334</v>
      </c>
      <c r="E57" s="19" t="s">
        <v>334</v>
      </c>
      <c r="F57" s="19" t="s">
        <v>334</v>
      </c>
      <c r="G57" s="19" t="s">
        <v>334</v>
      </c>
      <c r="H57" s="19" t="s">
        <v>334</v>
      </c>
      <c r="I57" s="19" t="s">
        <v>334</v>
      </c>
    </row>
    <row r="58" spans="1:9">
      <c r="A58" s="3" t="s">
        <v>119</v>
      </c>
      <c r="B58" s="3" t="s">
        <v>120</v>
      </c>
      <c r="C58" s="19" t="s">
        <v>334</v>
      </c>
      <c r="D58" s="19" t="s">
        <v>334</v>
      </c>
      <c r="E58" s="19" t="s">
        <v>334</v>
      </c>
      <c r="F58" s="19" t="s">
        <v>334</v>
      </c>
      <c r="G58" s="19" t="s">
        <v>334</v>
      </c>
      <c r="H58" s="19" t="s">
        <v>334</v>
      </c>
      <c r="I58" s="19" t="s">
        <v>334</v>
      </c>
    </row>
    <row r="59" spans="1:9">
      <c r="A59" s="3" t="s">
        <v>109</v>
      </c>
      <c r="B59" s="3" t="s">
        <v>110</v>
      </c>
      <c r="C59" s="20" t="s">
        <v>334</v>
      </c>
      <c r="D59" s="20" t="s">
        <v>334</v>
      </c>
      <c r="E59" s="20" t="s">
        <v>334</v>
      </c>
      <c r="F59" s="20" t="s">
        <v>334</v>
      </c>
      <c r="G59" s="20" t="s">
        <v>334</v>
      </c>
      <c r="H59" s="20">
        <v>50.73</v>
      </c>
      <c r="I59" s="20">
        <v>28.5</v>
      </c>
    </row>
    <row r="60" spans="1:9">
      <c r="A60" s="3" t="s">
        <v>111</v>
      </c>
      <c r="B60" s="3" t="s">
        <v>112</v>
      </c>
      <c r="C60" s="20" t="s">
        <v>334</v>
      </c>
      <c r="D60" s="20" t="s">
        <v>334</v>
      </c>
      <c r="E60" s="20" t="s">
        <v>334</v>
      </c>
      <c r="F60" s="20" t="s">
        <v>334</v>
      </c>
      <c r="G60" s="20" t="s">
        <v>334</v>
      </c>
      <c r="H60" s="20">
        <v>50.38</v>
      </c>
      <c r="I60" s="20">
        <v>28.32</v>
      </c>
    </row>
    <row r="61" spans="1:9">
      <c r="A61" s="3" t="s">
        <v>113</v>
      </c>
      <c r="B61" s="3" t="s">
        <v>114</v>
      </c>
      <c r="C61" s="19" t="s">
        <v>334</v>
      </c>
      <c r="D61" s="19" t="s">
        <v>334</v>
      </c>
      <c r="E61" s="19" t="s">
        <v>334</v>
      </c>
      <c r="F61" s="19">
        <v>-66640</v>
      </c>
      <c r="G61" s="19">
        <v>116020</v>
      </c>
      <c r="H61" s="19">
        <v>188020</v>
      </c>
      <c r="I61" s="19">
        <v>105740</v>
      </c>
    </row>
    <row r="62" spans="1:9">
      <c r="A62" s="3" t="s">
        <v>115</v>
      </c>
      <c r="B62" s="3" t="s">
        <v>116</v>
      </c>
      <c r="C62" s="19" t="s">
        <v>334</v>
      </c>
      <c r="D62" s="19" t="s">
        <v>334</v>
      </c>
      <c r="E62" s="19" t="s">
        <v>334</v>
      </c>
      <c r="F62" s="19" t="s">
        <v>334</v>
      </c>
      <c r="G62" s="19" t="s">
        <v>334</v>
      </c>
      <c r="H62" s="19" t="s">
        <v>334</v>
      </c>
      <c r="I62" s="19" t="s">
        <v>334</v>
      </c>
    </row>
    <row r="63" spans="1:9">
      <c r="A63" s="3" t="s">
        <v>117</v>
      </c>
      <c r="B63" s="3" t="s">
        <v>118</v>
      </c>
      <c r="C63" s="19" t="s">
        <v>334</v>
      </c>
      <c r="D63" s="19" t="s">
        <v>334</v>
      </c>
      <c r="E63" s="19" t="s">
        <v>334</v>
      </c>
      <c r="F63" s="19" t="s">
        <v>334</v>
      </c>
      <c r="G63" s="19" t="s">
        <v>334</v>
      </c>
      <c r="H63" s="19" t="s">
        <v>334</v>
      </c>
      <c r="I63" s="19" t="s">
        <v>334</v>
      </c>
    </row>
    <row r="64" spans="1:9">
      <c r="A64" s="3" t="s">
        <v>127</v>
      </c>
      <c r="B64" s="3" t="s">
        <v>128</v>
      </c>
      <c r="C64" s="19" t="s">
        <v>334</v>
      </c>
      <c r="D64" s="19" t="s">
        <v>334</v>
      </c>
      <c r="E64" s="19" t="s">
        <v>334</v>
      </c>
      <c r="F64" s="19" t="s">
        <v>334</v>
      </c>
      <c r="G64" s="19" t="s">
        <v>334</v>
      </c>
      <c r="H64" s="19" t="s">
        <v>334</v>
      </c>
      <c r="I64" s="19" t="s">
        <v>334</v>
      </c>
    </row>
    <row r="65" spans="1:9">
      <c r="A65" s="4" t="s">
        <v>131</v>
      </c>
      <c r="B65" s="4" t="s">
        <v>132</v>
      </c>
      <c r="C65" s="22">
        <v>69580</v>
      </c>
      <c r="D65" s="22">
        <v>103420</v>
      </c>
      <c r="E65" s="22">
        <v>70650</v>
      </c>
      <c r="F65" s="22">
        <v>-66640</v>
      </c>
      <c r="G65" s="22">
        <v>116020</v>
      </c>
      <c r="H65" s="22">
        <v>188020</v>
      </c>
      <c r="I65" s="22">
        <v>105740</v>
      </c>
    </row>
    <row r="66" spans="1:9">
      <c r="A66" s="3" t="s">
        <v>133</v>
      </c>
      <c r="B66" s="18"/>
      <c r="C66" s="18"/>
      <c r="D66" s="18"/>
      <c r="E66" s="18"/>
      <c r="F66" s="18"/>
      <c r="G66" s="18"/>
      <c r="H66" s="18"/>
      <c r="I66" s="18"/>
    </row>
    <row r="67" spans="1:9">
      <c r="A67" s="3" t="s">
        <v>134</v>
      </c>
      <c r="B67" s="18"/>
      <c r="C67" s="18"/>
      <c r="D67" s="18"/>
      <c r="E67" s="18"/>
      <c r="F67" s="18"/>
      <c r="G67" s="18"/>
      <c r="H67" s="18"/>
      <c r="I67" s="18"/>
    </row>
    <row r="68" spans="1:9">
      <c r="A68" s="4" t="s">
        <v>573</v>
      </c>
      <c r="B68" s="4" t="s">
        <v>574</v>
      </c>
      <c r="C68" s="22">
        <v>-3520</v>
      </c>
      <c r="D68" s="22">
        <v>21100</v>
      </c>
      <c r="E68" s="22">
        <v>7370</v>
      </c>
      <c r="F68" s="22">
        <v>8330</v>
      </c>
      <c r="G68" s="22">
        <v>2520</v>
      </c>
      <c r="H68" s="22">
        <v>7930</v>
      </c>
      <c r="I68" s="22">
        <v>8860</v>
      </c>
    </row>
    <row r="69" spans="1:9">
      <c r="A69" s="4" t="s">
        <v>135</v>
      </c>
      <c r="B69" s="4" t="s">
        <v>136</v>
      </c>
      <c r="C69" s="22">
        <v>850</v>
      </c>
      <c r="D69" s="22">
        <v>-230</v>
      </c>
      <c r="E69" s="22">
        <v>-1500</v>
      </c>
      <c r="F69" s="22">
        <v>0</v>
      </c>
      <c r="G69" s="22" t="s">
        <v>334</v>
      </c>
      <c r="H69" s="22">
        <v>150</v>
      </c>
      <c r="I69" s="22">
        <v>-710</v>
      </c>
    </row>
    <row r="70" spans="1:9">
      <c r="A70" s="4" t="s">
        <v>137</v>
      </c>
      <c r="B70" s="4" t="s">
        <v>138</v>
      </c>
      <c r="C70" s="22">
        <v>80</v>
      </c>
      <c r="D70" s="22">
        <v>-450</v>
      </c>
      <c r="E70" s="22">
        <v>-710</v>
      </c>
      <c r="F70" s="22">
        <v>940</v>
      </c>
      <c r="G70" s="22">
        <v>-650</v>
      </c>
      <c r="H70" s="22">
        <v>1000</v>
      </c>
      <c r="I70" s="22">
        <v>180</v>
      </c>
    </row>
    <row r="71" spans="1:9">
      <c r="A71" s="4" t="s">
        <v>139</v>
      </c>
      <c r="B71" s="4" t="s">
        <v>140</v>
      </c>
      <c r="C71" s="22">
        <v>30</v>
      </c>
      <c r="D71" s="22">
        <v>70</v>
      </c>
      <c r="E71" s="22">
        <v>-400</v>
      </c>
      <c r="F71" s="22">
        <v>-2100</v>
      </c>
      <c r="G71" s="22">
        <v>-10</v>
      </c>
      <c r="H71" s="22">
        <v>-180</v>
      </c>
      <c r="I71" s="22">
        <v>-110</v>
      </c>
    </row>
    <row r="72" spans="1:9">
      <c r="A72" s="4" t="s">
        <v>143</v>
      </c>
      <c r="B72" s="4" t="s">
        <v>144</v>
      </c>
      <c r="C72" s="22" t="s">
        <v>334</v>
      </c>
      <c r="D72" s="22">
        <v>900</v>
      </c>
      <c r="E72" s="22">
        <v>-450</v>
      </c>
      <c r="F72" s="22">
        <v>-740</v>
      </c>
      <c r="G72" s="22">
        <v>630</v>
      </c>
      <c r="H72" s="22" t="s">
        <v>334</v>
      </c>
      <c r="I72" s="22" t="s">
        <v>334</v>
      </c>
    </row>
    <row r="73" spans="1:9">
      <c r="A73" s="4" t="s">
        <v>145</v>
      </c>
      <c r="B73" s="4" t="s">
        <v>146</v>
      </c>
      <c r="C73" s="22">
        <v>69400</v>
      </c>
      <c r="D73" s="22">
        <v>124500</v>
      </c>
      <c r="E73" s="22">
        <v>76500</v>
      </c>
      <c r="F73" s="22">
        <v>-58250</v>
      </c>
      <c r="G73" s="22">
        <v>117120</v>
      </c>
      <c r="H73" s="22">
        <v>196250</v>
      </c>
      <c r="I73" s="22">
        <v>115610</v>
      </c>
    </row>
    <row r="74" spans="1:9">
      <c r="A74" s="4" t="s">
        <v>575</v>
      </c>
      <c r="B74" s="4" t="s">
        <v>576</v>
      </c>
      <c r="C74" s="22">
        <v>60</v>
      </c>
      <c r="D74" s="22">
        <v>-30</v>
      </c>
      <c r="E74" s="22">
        <v>-250</v>
      </c>
      <c r="F74" s="22">
        <v>340</v>
      </c>
      <c r="G74" s="22">
        <v>-610</v>
      </c>
      <c r="H74" s="22">
        <v>130</v>
      </c>
      <c r="I74" s="22">
        <v>840</v>
      </c>
    </row>
    <row r="75" spans="1:9">
      <c r="A75" s="4" t="s">
        <v>577</v>
      </c>
      <c r="B75" s="4" t="s">
        <v>578</v>
      </c>
      <c r="C75" s="22">
        <v>0</v>
      </c>
      <c r="D75" s="22">
        <v>20</v>
      </c>
      <c r="E75" s="22">
        <v>170</v>
      </c>
      <c r="F75" s="22">
        <v>0</v>
      </c>
      <c r="G75" s="22" t="s">
        <v>334</v>
      </c>
      <c r="H75" s="22">
        <v>0</v>
      </c>
      <c r="I75" s="22">
        <v>40</v>
      </c>
    </row>
    <row r="76" spans="1:9">
      <c r="A76" s="4" t="s">
        <v>147</v>
      </c>
      <c r="B76" s="4" t="s">
        <v>148</v>
      </c>
      <c r="C76" s="22">
        <v>-100</v>
      </c>
      <c r="D76" s="22">
        <v>350</v>
      </c>
      <c r="E76" s="22">
        <v>90</v>
      </c>
      <c r="F76" s="22">
        <v>-320</v>
      </c>
      <c r="G76" s="22">
        <v>260</v>
      </c>
      <c r="H76" s="22">
        <v>-410</v>
      </c>
      <c r="I76" s="22">
        <v>0</v>
      </c>
    </row>
    <row r="77" spans="1:9">
      <c r="A77" s="4" t="s">
        <v>149</v>
      </c>
      <c r="B77" s="4" t="s">
        <v>150</v>
      </c>
      <c r="C77" s="22">
        <v>-50</v>
      </c>
      <c r="D77" s="22">
        <v>30</v>
      </c>
      <c r="E77" s="22">
        <v>250</v>
      </c>
      <c r="F77" s="22">
        <v>710</v>
      </c>
      <c r="G77" s="22">
        <v>-110</v>
      </c>
      <c r="H77" s="22">
        <v>10</v>
      </c>
      <c r="I77" s="22">
        <v>110</v>
      </c>
    </row>
    <row r="78" spans="1:9">
      <c r="A78" s="4" t="s">
        <v>579</v>
      </c>
      <c r="B78" s="4" t="s">
        <v>580</v>
      </c>
      <c r="C78" s="22">
        <v>41110</v>
      </c>
      <c r="D78" s="22">
        <v>34180</v>
      </c>
      <c r="E78" s="22">
        <v>25050</v>
      </c>
      <c r="F78" s="22">
        <v>17970</v>
      </c>
      <c r="G78" s="22">
        <v>35230</v>
      </c>
      <c r="H78" s="22">
        <v>49480</v>
      </c>
      <c r="I78" s="22">
        <v>38630</v>
      </c>
    </row>
    <row r="79" spans="1:9">
      <c r="A79" s="4" t="s">
        <v>151</v>
      </c>
      <c r="B79" s="4" t="s">
        <v>152</v>
      </c>
      <c r="C79" s="22" t="s">
        <v>334</v>
      </c>
      <c r="D79" s="22" t="s">
        <v>334</v>
      </c>
      <c r="E79" s="22" t="s">
        <v>334</v>
      </c>
      <c r="F79" s="22">
        <v>-47440</v>
      </c>
      <c r="G79" s="22">
        <v>150320</v>
      </c>
      <c r="H79" s="22">
        <v>237100</v>
      </c>
      <c r="I79" s="22">
        <v>145030</v>
      </c>
    </row>
    <row r="80" spans="1:9">
      <c r="A80" s="4" t="s">
        <v>153</v>
      </c>
      <c r="B80" s="4" t="s">
        <v>154</v>
      </c>
      <c r="C80" s="22" t="s">
        <v>334</v>
      </c>
      <c r="D80" s="22" t="s">
        <v>334</v>
      </c>
      <c r="E80" s="22" t="s">
        <v>334</v>
      </c>
      <c r="F80" s="22" t="s">
        <v>334</v>
      </c>
      <c r="G80" s="22" t="s">
        <v>334</v>
      </c>
      <c r="H80" s="22">
        <v>8630</v>
      </c>
      <c r="I80" s="22">
        <v>9210</v>
      </c>
    </row>
    <row r="81" spans="1:9">
      <c r="A81" s="4" t="s">
        <v>155</v>
      </c>
      <c r="B81" s="4" t="s">
        <v>156</v>
      </c>
      <c r="C81" s="22" t="s">
        <v>334</v>
      </c>
      <c r="D81" s="22">
        <v>158680</v>
      </c>
      <c r="E81" s="22">
        <v>101550</v>
      </c>
      <c r="F81" s="22">
        <v>-40280</v>
      </c>
      <c r="G81" s="22">
        <v>152350</v>
      </c>
      <c r="H81" s="22">
        <v>245730</v>
      </c>
      <c r="I81" s="22">
        <v>154240</v>
      </c>
    </row>
    <row r="82" spans="1:9">
      <c r="A82" s="3" t="s">
        <v>157</v>
      </c>
      <c r="B82" s="18"/>
      <c r="C82" s="18"/>
      <c r="D82" s="18"/>
      <c r="E82" s="18"/>
      <c r="F82" s="18"/>
      <c r="G82" s="18"/>
      <c r="H82" s="18"/>
      <c r="I82" s="18"/>
    </row>
    <row r="83" spans="1:9">
      <c r="A83" s="3" t="s">
        <v>22</v>
      </c>
      <c r="B83" s="3" t="s">
        <v>581</v>
      </c>
      <c r="C83" s="19" t="s">
        <v>334</v>
      </c>
      <c r="D83" s="19" t="s">
        <v>334</v>
      </c>
      <c r="E83" s="19" t="s">
        <v>334</v>
      </c>
      <c r="F83" s="19" t="s">
        <v>334</v>
      </c>
      <c r="G83" s="19" t="s">
        <v>334</v>
      </c>
      <c r="H83" s="19" t="s">
        <v>334</v>
      </c>
      <c r="I83" s="19" t="s">
        <v>334</v>
      </c>
    </row>
    <row r="84" spans="1:9">
      <c r="A84" s="3" t="s">
        <v>158</v>
      </c>
      <c r="B84" s="3" t="s">
        <v>159</v>
      </c>
      <c r="C84" s="19" t="s">
        <v>334</v>
      </c>
      <c r="D84" s="19" t="s">
        <v>334</v>
      </c>
      <c r="E84" s="19" t="s">
        <v>334</v>
      </c>
      <c r="F84" s="19" t="s">
        <v>334</v>
      </c>
      <c r="G84" s="19" t="s">
        <v>334</v>
      </c>
      <c r="H84" s="19" t="s">
        <v>334</v>
      </c>
      <c r="I84" s="19" t="s">
        <v>334</v>
      </c>
    </row>
    <row r="85" spans="1:9">
      <c r="A85" s="3" t="s">
        <v>40</v>
      </c>
      <c r="B85" s="3" t="s">
        <v>160</v>
      </c>
      <c r="C85" s="19">
        <v>23390</v>
      </c>
      <c r="D85" s="19">
        <v>24960</v>
      </c>
      <c r="E85" s="19">
        <v>30230</v>
      </c>
      <c r="F85" s="19">
        <v>26720</v>
      </c>
      <c r="G85" s="19">
        <v>28610</v>
      </c>
      <c r="H85" s="19">
        <v>28110</v>
      </c>
      <c r="I85" s="19">
        <v>30980</v>
      </c>
    </row>
    <row r="86" spans="1:9">
      <c r="A86" s="3" t="s">
        <v>70</v>
      </c>
      <c r="B86" s="3" t="s">
        <v>161</v>
      </c>
      <c r="C86" s="19">
        <v>62270</v>
      </c>
      <c r="D86" s="19">
        <v>62040</v>
      </c>
      <c r="E86" s="19">
        <v>81030</v>
      </c>
      <c r="F86" s="19">
        <v>90040</v>
      </c>
      <c r="G86" s="19">
        <v>75360</v>
      </c>
      <c r="H86" s="19">
        <v>88360</v>
      </c>
      <c r="I86" s="19">
        <v>104010</v>
      </c>
    </row>
    <row r="87" spans="1:9">
      <c r="A87" s="3" t="s">
        <v>162</v>
      </c>
      <c r="B87" s="3" t="s">
        <v>163</v>
      </c>
      <c r="C87" s="19">
        <v>190</v>
      </c>
      <c r="D87" s="19" t="s">
        <v>334</v>
      </c>
      <c r="E87" s="19" t="s">
        <v>334</v>
      </c>
      <c r="F87" s="19" t="s">
        <v>334</v>
      </c>
      <c r="G87" s="19" t="s">
        <v>334</v>
      </c>
      <c r="H87" s="19" t="s">
        <v>334</v>
      </c>
      <c r="I87" s="19" t="s">
        <v>334</v>
      </c>
    </row>
    <row r="88" spans="1:9">
      <c r="A88" s="3" t="s">
        <v>42</v>
      </c>
      <c r="B88" s="3" t="s">
        <v>164</v>
      </c>
      <c r="C88" s="19">
        <v>62920</v>
      </c>
      <c r="D88" s="19">
        <v>62830</v>
      </c>
      <c r="E88" s="19">
        <v>81920</v>
      </c>
      <c r="F88" s="19">
        <v>90930</v>
      </c>
      <c r="G88" s="19">
        <v>76380</v>
      </c>
      <c r="H88" s="19">
        <v>88950</v>
      </c>
      <c r="I88" s="19">
        <v>105550</v>
      </c>
    </row>
    <row r="89" spans="1:9">
      <c r="A89" s="3" t="s">
        <v>44</v>
      </c>
      <c r="B89" s="3" t="s">
        <v>165</v>
      </c>
      <c r="C89" s="19">
        <v>118140</v>
      </c>
      <c r="D89" s="19">
        <v>129270</v>
      </c>
      <c r="E89" s="19">
        <v>154390</v>
      </c>
      <c r="F89" s="19">
        <v>154940</v>
      </c>
      <c r="G89" s="19">
        <v>147170</v>
      </c>
      <c r="H89" s="19">
        <v>212560</v>
      </c>
      <c r="I89" s="19">
        <v>256870</v>
      </c>
    </row>
    <row r="90" spans="1:9">
      <c r="A90" s="3" t="s">
        <v>166</v>
      </c>
      <c r="B90" s="3" t="s">
        <v>167</v>
      </c>
      <c r="C90" s="19" t="s">
        <v>334</v>
      </c>
      <c r="D90" s="19" t="s">
        <v>334</v>
      </c>
      <c r="E90" s="19" t="s">
        <v>334</v>
      </c>
      <c r="F90" s="19" t="s">
        <v>334</v>
      </c>
      <c r="G90" s="19" t="s">
        <v>334</v>
      </c>
      <c r="H90" s="19" t="s">
        <v>334</v>
      </c>
      <c r="I90" s="19" t="s">
        <v>334</v>
      </c>
    </row>
    <row r="91" spans="1:9">
      <c r="A91" s="3" t="s">
        <v>168</v>
      </c>
      <c r="B91" s="3" t="s">
        <v>169</v>
      </c>
      <c r="C91" s="19" t="s">
        <v>334</v>
      </c>
      <c r="D91" s="19">
        <v>320</v>
      </c>
      <c r="E91" s="19">
        <v>30</v>
      </c>
      <c r="F91" s="19" t="s">
        <v>334</v>
      </c>
      <c r="G91" s="19" t="s">
        <v>334</v>
      </c>
      <c r="H91" s="19" t="s">
        <v>334</v>
      </c>
      <c r="I91" s="19" t="s">
        <v>334</v>
      </c>
    </row>
    <row r="92" spans="1:9">
      <c r="A92" s="3" t="s">
        <v>170</v>
      </c>
      <c r="B92" s="3" t="s">
        <v>171</v>
      </c>
      <c r="C92" s="19">
        <v>440</v>
      </c>
      <c r="D92" s="19">
        <v>150</v>
      </c>
      <c r="E92" s="19">
        <v>680</v>
      </c>
      <c r="F92" s="19">
        <v>560</v>
      </c>
      <c r="G92" s="19" t="s">
        <v>334</v>
      </c>
      <c r="H92" s="19" t="s">
        <v>334</v>
      </c>
      <c r="I92" s="19">
        <v>90</v>
      </c>
    </row>
    <row r="93" spans="1:9">
      <c r="A93" s="3" t="s">
        <v>172</v>
      </c>
      <c r="B93" s="3" t="s">
        <v>173</v>
      </c>
      <c r="C93" s="19" t="s">
        <v>334</v>
      </c>
      <c r="D93" s="19" t="s">
        <v>334</v>
      </c>
      <c r="E93" s="19" t="s">
        <v>334</v>
      </c>
      <c r="F93" s="19" t="s">
        <v>334</v>
      </c>
      <c r="G93" s="19" t="s">
        <v>334</v>
      </c>
      <c r="H93" s="19" t="s">
        <v>334</v>
      </c>
      <c r="I93" s="19">
        <v>-7710</v>
      </c>
    </row>
    <row r="94" spans="1:9">
      <c r="A94" s="3" t="s">
        <v>56</v>
      </c>
      <c r="B94" s="3" t="s">
        <v>57</v>
      </c>
      <c r="C94" s="19">
        <v>-8120</v>
      </c>
      <c r="D94" s="19">
        <v>-12940</v>
      </c>
      <c r="E94" s="19">
        <v>-14160</v>
      </c>
      <c r="F94" s="19">
        <v>-15730</v>
      </c>
      <c r="G94" s="19">
        <v>-20230</v>
      </c>
      <c r="H94" s="19">
        <v>-18830</v>
      </c>
      <c r="I94" s="19">
        <v>-22620</v>
      </c>
    </row>
    <row r="95" spans="1:9">
      <c r="A95" s="3" t="s">
        <v>90</v>
      </c>
      <c r="B95" s="3" t="s">
        <v>323</v>
      </c>
      <c r="C95" s="19" t="s">
        <v>334</v>
      </c>
      <c r="D95" s="19" t="s">
        <v>334</v>
      </c>
      <c r="E95" s="19" t="s">
        <v>334</v>
      </c>
      <c r="F95" s="19" t="s">
        <v>334</v>
      </c>
      <c r="G95" s="19" t="s">
        <v>334</v>
      </c>
      <c r="H95" s="19" t="s">
        <v>334</v>
      </c>
      <c r="I95" s="19" t="s">
        <v>334</v>
      </c>
    </row>
    <row r="96" spans="1:9">
      <c r="A96" s="3" t="s">
        <v>73</v>
      </c>
      <c r="B96" s="3" t="s">
        <v>174</v>
      </c>
      <c r="C96" s="19" t="s">
        <v>334</v>
      </c>
      <c r="D96" s="19">
        <v>-2250</v>
      </c>
      <c r="E96" s="19">
        <v>-5830</v>
      </c>
      <c r="F96" s="19" t="s">
        <v>334</v>
      </c>
      <c r="G96" s="19">
        <v>-3860</v>
      </c>
      <c r="H96" s="19">
        <v>-26000</v>
      </c>
      <c r="I96" s="19">
        <v>-28510</v>
      </c>
    </row>
    <row r="97" spans="1:9">
      <c r="A97" s="3" t="s">
        <v>75</v>
      </c>
      <c r="B97" s="3" t="s">
        <v>175</v>
      </c>
      <c r="C97" s="19" t="s">
        <v>334</v>
      </c>
      <c r="D97" s="19" t="s">
        <v>334</v>
      </c>
      <c r="E97" s="19" t="s">
        <v>334</v>
      </c>
      <c r="F97" s="19">
        <v>-35160</v>
      </c>
      <c r="G97" s="19">
        <v>21800</v>
      </c>
      <c r="H97" s="19">
        <v>92550</v>
      </c>
      <c r="I97" s="19">
        <v>57700</v>
      </c>
    </row>
    <row r="98" spans="1:9">
      <c r="A98" s="3" t="s">
        <v>582</v>
      </c>
      <c r="B98" s="3" t="s">
        <v>583</v>
      </c>
      <c r="C98" s="19">
        <v>2570</v>
      </c>
      <c r="D98" s="19">
        <v>15560</v>
      </c>
      <c r="E98" s="19">
        <v>16720</v>
      </c>
      <c r="F98" s="19" t="s">
        <v>334</v>
      </c>
      <c r="G98" s="19" t="s">
        <v>334</v>
      </c>
      <c r="H98" s="19" t="s">
        <v>334</v>
      </c>
      <c r="I98" s="19">
        <v>15430</v>
      </c>
    </row>
    <row r="99" spans="1:9">
      <c r="A99" s="3" t="s">
        <v>46</v>
      </c>
      <c r="B99" s="3" t="s">
        <v>178</v>
      </c>
      <c r="C99" s="19" t="s">
        <v>334</v>
      </c>
      <c r="D99" s="19">
        <v>9120</v>
      </c>
      <c r="E99" s="19">
        <v>11470</v>
      </c>
      <c r="F99" s="19">
        <v>9020</v>
      </c>
      <c r="G99" s="19">
        <v>11580</v>
      </c>
      <c r="H99" s="19">
        <v>15400</v>
      </c>
      <c r="I99" s="19">
        <v>19040</v>
      </c>
    </row>
    <row r="100" spans="1:9">
      <c r="A100" s="3" t="s">
        <v>179</v>
      </c>
      <c r="B100" s="3" t="s">
        <v>180</v>
      </c>
      <c r="C100" s="19">
        <v>690</v>
      </c>
      <c r="D100" s="19">
        <v>500</v>
      </c>
      <c r="E100" s="19">
        <v>550</v>
      </c>
      <c r="F100" s="19">
        <v>800</v>
      </c>
      <c r="G100" s="19">
        <v>580</v>
      </c>
      <c r="H100" s="19">
        <v>780</v>
      </c>
      <c r="I100" s="19">
        <v>390</v>
      </c>
    </row>
    <row r="101" spans="1:9">
      <c r="A101" s="3" t="s">
        <v>123</v>
      </c>
      <c r="B101" s="3" t="s">
        <v>316</v>
      </c>
      <c r="C101" s="19" t="s">
        <v>334</v>
      </c>
      <c r="D101" s="19">
        <v>2090</v>
      </c>
      <c r="E101" s="19" t="s">
        <v>334</v>
      </c>
      <c r="F101" s="19" t="s">
        <v>334</v>
      </c>
      <c r="G101" s="19" t="s">
        <v>334</v>
      </c>
      <c r="H101" s="19" t="s">
        <v>334</v>
      </c>
      <c r="I101" s="19" t="s">
        <v>334</v>
      </c>
    </row>
    <row r="102" spans="1:9">
      <c r="A102" s="3" t="s">
        <v>584</v>
      </c>
      <c r="B102" s="3" t="s">
        <v>585</v>
      </c>
      <c r="C102" s="19" t="s">
        <v>334</v>
      </c>
      <c r="D102" s="19" t="s">
        <v>334</v>
      </c>
      <c r="E102" s="19" t="s">
        <v>334</v>
      </c>
      <c r="F102" s="19" t="s">
        <v>334</v>
      </c>
      <c r="G102" s="19" t="s">
        <v>334</v>
      </c>
      <c r="H102" s="19" t="s">
        <v>334</v>
      </c>
      <c r="I102" s="19" t="s">
        <v>334</v>
      </c>
    </row>
    <row r="103" spans="1:9">
      <c r="A103" s="3" t="s">
        <v>181</v>
      </c>
      <c r="B103" s="3" t="s">
        <v>182</v>
      </c>
      <c r="C103" s="20" t="s">
        <v>334</v>
      </c>
      <c r="D103" s="20" t="s">
        <v>334</v>
      </c>
      <c r="E103" s="20" t="s">
        <v>334</v>
      </c>
      <c r="F103" s="20" t="s">
        <v>334</v>
      </c>
      <c r="G103" s="20" t="s">
        <v>334</v>
      </c>
      <c r="H103" s="20" t="s">
        <v>334</v>
      </c>
      <c r="I103" s="20" t="s">
        <v>334</v>
      </c>
    </row>
    <row r="104" spans="1:9">
      <c r="A104" s="3" t="s">
        <v>95</v>
      </c>
      <c r="B104" s="3" t="s">
        <v>183</v>
      </c>
      <c r="C104" s="20">
        <v>23.47</v>
      </c>
      <c r="D104" s="20" t="s">
        <v>334</v>
      </c>
      <c r="E104" s="20" t="s">
        <v>334</v>
      </c>
      <c r="F104" s="20">
        <v>-18</v>
      </c>
      <c r="G104" s="20">
        <v>31.32</v>
      </c>
      <c r="H104" s="20">
        <v>50.73</v>
      </c>
      <c r="I104" s="20">
        <v>28.5</v>
      </c>
    </row>
    <row r="105" spans="1:9">
      <c r="A105" s="3" t="s">
        <v>97</v>
      </c>
      <c r="B105" s="3" t="s">
        <v>184</v>
      </c>
      <c r="C105" s="19">
        <v>2964.3</v>
      </c>
      <c r="D105" s="19">
        <v>3654.1</v>
      </c>
      <c r="E105" s="19">
        <v>3705.5</v>
      </c>
      <c r="F105" s="19">
        <v>3702.6</v>
      </c>
      <c r="G105" s="19">
        <v>3704.2</v>
      </c>
      <c r="H105" s="19">
        <v>3706.5</v>
      </c>
      <c r="I105" s="19">
        <v>3709.7</v>
      </c>
    </row>
    <row r="106" spans="1:9">
      <c r="A106" s="3" t="s">
        <v>99</v>
      </c>
      <c r="B106" s="3" t="s">
        <v>185</v>
      </c>
      <c r="C106" s="20">
        <v>23.46</v>
      </c>
      <c r="D106" s="20" t="s">
        <v>334</v>
      </c>
      <c r="E106" s="20" t="s">
        <v>334</v>
      </c>
      <c r="F106" s="20">
        <v>-18</v>
      </c>
      <c r="G106" s="20">
        <v>31.13</v>
      </c>
      <c r="H106" s="20">
        <v>50.38</v>
      </c>
      <c r="I106" s="20">
        <v>28.32</v>
      </c>
    </row>
    <row r="107" spans="1:9">
      <c r="A107" s="3" t="s">
        <v>101</v>
      </c>
      <c r="B107" s="3" t="s">
        <v>186</v>
      </c>
      <c r="C107" s="19">
        <v>2965.6</v>
      </c>
      <c r="D107" s="19">
        <v>3661.8</v>
      </c>
      <c r="E107" s="19">
        <v>3721.4</v>
      </c>
      <c r="F107" s="19">
        <v>3702.6</v>
      </c>
      <c r="G107" s="19">
        <v>3727.5</v>
      </c>
      <c r="H107" s="19">
        <v>3732.1</v>
      </c>
      <c r="I107" s="19">
        <v>3733.8</v>
      </c>
    </row>
    <row r="108" spans="1:9">
      <c r="A108" s="3" t="s">
        <v>586</v>
      </c>
      <c r="B108" s="3" t="s">
        <v>587</v>
      </c>
      <c r="C108" s="19" t="s">
        <v>334</v>
      </c>
      <c r="D108" s="19" t="s">
        <v>334</v>
      </c>
      <c r="E108" s="19" t="s">
        <v>334</v>
      </c>
      <c r="F108" s="19" t="s">
        <v>334</v>
      </c>
      <c r="G108" s="19" t="s">
        <v>334</v>
      </c>
      <c r="H108" s="19" t="s">
        <v>334</v>
      </c>
      <c r="I108" s="19" t="s">
        <v>334</v>
      </c>
    </row>
    <row r="109" spans="1:9">
      <c r="A109" s="3" t="s">
        <v>187</v>
      </c>
      <c r="B109" s="3" t="s">
        <v>188</v>
      </c>
      <c r="C109" s="19" t="s">
        <v>334</v>
      </c>
      <c r="D109" s="19">
        <v>-2070</v>
      </c>
      <c r="E109" s="19">
        <v>-2020</v>
      </c>
      <c r="F109" s="19">
        <v>-1890</v>
      </c>
      <c r="G109" s="19">
        <v>-1750</v>
      </c>
      <c r="H109" s="19">
        <v>-1580</v>
      </c>
      <c r="I109" s="19">
        <v>-1800</v>
      </c>
    </row>
    <row r="110" spans="1:9">
      <c r="A110" s="3" t="s">
        <v>588</v>
      </c>
      <c r="B110" s="3" t="s">
        <v>589</v>
      </c>
      <c r="C110" s="20" t="s">
        <v>334</v>
      </c>
      <c r="D110" s="20" t="s">
        <v>334</v>
      </c>
      <c r="E110" s="20" t="s">
        <v>334</v>
      </c>
      <c r="F110" s="20" t="s">
        <v>334</v>
      </c>
      <c r="G110" s="20" t="s">
        <v>334</v>
      </c>
      <c r="H110" s="20" t="s">
        <v>334</v>
      </c>
      <c r="I110" s="20" t="s">
        <v>334</v>
      </c>
    </row>
    <row r="111" spans="1:9">
      <c r="A111" s="3" t="s">
        <v>191</v>
      </c>
      <c r="B111" s="3" t="s">
        <v>192</v>
      </c>
      <c r="C111" s="20">
        <v>7.6</v>
      </c>
      <c r="D111" s="20">
        <v>7.7</v>
      </c>
      <c r="E111" s="20">
        <v>7.8</v>
      </c>
      <c r="F111" s="20">
        <v>6.8</v>
      </c>
      <c r="G111" s="20">
        <v>6.9</v>
      </c>
      <c r="H111" s="20">
        <v>7.16</v>
      </c>
      <c r="I111" s="20">
        <v>7.39</v>
      </c>
    </row>
    <row r="112" spans="1:9">
      <c r="A112" s="3" t="s">
        <v>125</v>
      </c>
      <c r="B112" s="3" t="s">
        <v>326</v>
      </c>
      <c r="C112" s="20" t="s">
        <v>334</v>
      </c>
      <c r="D112" s="20" t="s">
        <v>334</v>
      </c>
      <c r="E112" s="20" t="s">
        <v>334</v>
      </c>
      <c r="F112" s="20" t="s">
        <v>334</v>
      </c>
      <c r="G112" s="20" t="s">
        <v>334</v>
      </c>
      <c r="H112" s="20" t="s">
        <v>334</v>
      </c>
      <c r="I112" s="20" t="s">
        <v>334</v>
      </c>
    </row>
    <row r="113" spans="1:9">
      <c r="A113" s="3" t="s">
        <v>324</v>
      </c>
      <c r="B113" s="3" t="s">
        <v>325</v>
      </c>
      <c r="C113" s="19" t="s">
        <v>334</v>
      </c>
      <c r="D113" s="19" t="s">
        <v>334</v>
      </c>
      <c r="E113" s="19" t="s">
        <v>334</v>
      </c>
      <c r="F113" s="19" t="s">
        <v>334</v>
      </c>
      <c r="G113" s="19" t="s">
        <v>334</v>
      </c>
      <c r="H113" s="19" t="s">
        <v>334</v>
      </c>
      <c r="I113" s="19" t="s">
        <v>334</v>
      </c>
    </row>
    <row r="114" spans="1:9">
      <c r="A114" s="3" t="s">
        <v>590</v>
      </c>
      <c r="B114" s="3" t="s">
        <v>591</v>
      </c>
      <c r="C114" s="19" t="s">
        <v>334</v>
      </c>
      <c r="D114" s="19" t="s">
        <v>334</v>
      </c>
      <c r="E114" s="19" t="s">
        <v>334</v>
      </c>
      <c r="F114" s="19" t="s">
        <v>334</v>
      </c>
      <c r="G114" s="19" t="s">
        <v>334</v>
      </c>
      <c r="H114" s="19" t="s">
        <v>334</v>
      </c>
      <c r="I114" s="19" t="s">
        <v>334</v>
      </c>
    </row>
    <row r="115" spans="1:9">
      <c r="A115" s="3" t="s">
        <v>195</v>
      </c>
      <c r="B115" s="3" t="s">
        <v>196</v>
      </c>
      <c r="C115" s="19">
        <v>13340</v>
      </c>
      <c r="D115" s="19">
        <v>3390</v>
      </c>
      <c r="E115" s="19">
        <v>3870</v>
      </c>
      <c r="F115" s="19">
        <v>4420</v>
      </c>
      <c r="G115" s="19">
        <v>4010</v>
      </c>
      <c r="H115" s="19">
        <v>4410</v>
      </c>
      <c r="I115" s="19">
        <v>4430</v>
      </c>
    </row>
    <row r="116" spans="1:9">
      <c r="A116" s="3" t="s">
        <v>197</v>
      </c>
      <c r="B116" s="3" t="s">
        <v>198</v>
      </c>
      <c r="C116" s="19">
        <v>13110</v>
      </c>
      <c r="D116" s="19">
        <v>5460</v>
      </c>
      <c r="E116" s="19">
        <v>5890</v>
      </c>
      <c r="F116" s="19">
        <v>6310</v>
      </c>
      <c r="G116" s="19">
        <v>5760</v>
      </c>
      <c r="H116" s="19">
        <v>5990</v>
      </c>
      <c r="I116" s="19">
        <v>6230</v>
      </c>
    </row>
    <row r="117" spans="1:9">
      <c r="A117" s="3" t="s">
        <v>58</v>
      </c>
      <c r="B117" s="3" t="s">
        <v>59</v>
      </c>
      <c r="C117" s="19">
        <v>-20</v>
      </c>
      <c r="D117" s="19">
        <v>-100</v>
      </c>
      <c r="E117" s="19">
        <v>-310</v>
      </c>
      <c r="F117" s="19">
        <v>-520</v>
      </c>
      <c r="G117" s="19">
        <v>-30</v>
      </c>
      <c r="H117" s="19">
        <v>-20</v>
      </c>
      <c r="I117" s="19">
        <v>-210</v>
      </c>
    </row>
    <row r="118" spans="1:9">
      <c r="A118" s="3" t="s">
        <v>60</v>
      </c>
      <c r="B118" s="3" t="s">
        <v>61</v>
      </c>
      <c r="C118" s="19" t="s">
        <v>334</v>
      </c>
      <c r="D118" s="19" t="s">
        <v>334</v>
      </c>
      <c r="E118" s="19" t="s">
        <v>334</v>
      </c>
      <c r="F118" s="19" t="s">
        <v>334</v>
      </c>
      <c r="G118" s="19" t="s">
        <v>334</v>
      </c>
      <c r="H118" s="19" t="s">
        <v>334</v>
      </c>
      <c r="I118" s="19" t="s">
        <v>334</v>
      </c>
    </row>
    <row r="119" spans="1:9">
      <c r="A119" s="3" t="s">
        <v>62</v>
      </c>
      <c r="B119" s="3" t="s">
        <v>63</v>
      </c>
      <c r="C119" s="19">
        <v>48590</v>
      </c>
      <c r="D119" s="19">
        <v>48190</v>
      </c>
      <c r="E119" s="19">
        <v>52590</v>
      </c>
      <c r="F119" s="19">
        <v>46210</v>
      </c>
      <c r="G119" s="19">
        <v>48880</v>
      </c>
      <c r="H119" s="19">
        <v>44200</v>
      </c>
      <c r="I119" s="19">
        <v>57360</v>
      </c>
    </row>
    <row r="120" spans="1:9">
      <c r="A120" s="3" t="s">
        <v>201</v>
      </c>
      <c r="B120" s="3" t="s">
        <v>202</v>
      </c>
      <c r="C120" s="19">
        <v>660</v>
      </c>
      <c r="D120" s="19">
        <v>790</v>
      </c>
      <c r="E120" s="19">
        <v>890</v>
      </c>
      <c r="F120" s="19">
        <v>890</v>
      </c>
      <c r="G120" s="19">
        <v>1020</v>
      </c>
      <c r="H120" s="19">
        <v>1220</v>
      </c>
      <c r="I120" s="19">
        <v>2410</v>
      </c>
    </row>
    <row r="121" spans="1:9">
      <c r="A121" s="3" t="s">
        <v>203</v>
      </c>
      <c r="B121" s="3" t="s">
        <v>204</v>
      </c>
      <c r="C121" s="19" t="s">
        <v>334</v>
      </c>
      <c r="D121" s="19" t="s">
        <v>334</v>
      </c>
      <c r="E121" s="19" t="s">
        <v>334</v>
      </c>
      <c r="F121" s="19" t="s">
        <v>334</v>
      </c>
      <c r="G121" s="19" t="s">
        <v>334</v>
      </c>
      <c r="H121" s="19" t="s">
        <v>334</v>
      </c>
      <c r="I121" s="19">
        <v>309500</v>
      </c>
    </row>
    <row r="122" spans="1:9">
      <c r="A122" s="3" t="s">
        <v>0</v>
      </c>
      <c r="B122" s="3" t="s">
        <v>205</v>
      </c>
      <c r="C122" s="19" t="s">
        <v>334</v>
      </c>
      <c r="D122" s="19" t="s">
        <v>334</v>
      </c>
      <c r="E122" s="19" t="s">
        <v>334</v>
      </c>
      <c r="F122" s="19">
        <v>835450</v>
      </c>
      <c r="G122" s="19">
        <v>868630</v>
      </c>
      <c r="H122" s="19">
        <v>1311920</v>
      </c>
      <c r="I122" s="19">
        <v>1454040</v>
      </c>
    </row>
    <row r="123" spans="1:9">
      <c r="A123" s="3" t="s">
        <v>24</v>
      </c>
      <c r="B123" s="3" t="s">
        <v>206</v>
      </c>
      <c r="C123" s="19">
        <v>39460</v>
      </c>
      <c r="D123" s="19">
        <v>10570</v>
      </c>
      <c r="E123" s="19">
        <v>0</v>
      </c>
      <c r="F123" s="19" t="s">
        <v>334</v>
      </c>
      <c r="G123" s="19" t="s">
        <v>334</v>
      </c>
      <c r="H123" s="19" t="s">
        <v>334</v>
      </c>
      <c r="I123" s="19" t="s">
        <v>334</v>
      </c>
    </row>
    <row r="124" spans="1:9">
      <c r="A124" s="3" t="s">
        <v>26</v>
      </c>
      <c r="B124" s="3" t="s">
        <v>207</v>
      </c>
      <c r="C124" s="19">
        <v>709850</v>
      </c>
      <c r="D124" s="19">
        <v>901470</v>
      </c>
      <c r="E124" s="19">
        <v>890090</v>
      </c>
      <c r="F124" s="19">
        <v>818720</v>
      </c>
      <c r="G124" s="19">
        <v>853480</v>
      </c>
      <c r="H124" s="19">
        <v>1298110</v>
      </c>
      <c r="I124" s="19">
        <v>1435350</v>
      </c>
    </row>
    <row r="125" spans="1:9">
      <c r="A125" s="3" t="s">
        <v>28</v>
      </c>
      <c r="B125" s="3" t="s">
        <v>592</v>
      </c>
      <c r="C125" s="19">
        <v>4790</v>
      </c>
      <c r="D125" s="19">
        <v>3080</v>
      </c>
      <c r="E125" s="19">
        <v>2200</v>
      </c>
      <c r="F125" s="19">
        <v>16730</v>
      </c>
      <c r="G125" s="19">
        <v>15150</v>
      </c>
      <c r="H125" s="19">
        <v>13810</v>
      </c>
      <c r="I125" s="19">
        <v>3260</v>
      </c>
    </row>
    <row r="126" spans="1:9">
      <c r="A126" s="3" t="s">
        <v>208</v>
      </c>
      <c r="B126" s="3" t="s">
        <v>209</v>
      </c>
      <c r="C126" s="19">
        <v>1760</v>
      </c>
      <c r="D126" s="19">
        <v>1570</v>
      </c>
      <c r="E126" s="19">
        <v>1800</v>
      </c>
      <c r="F126" s="19">
        <v>1730</v>
      </c>
      <c r="G126" s="19">
        <v>2080</v>
      </c>
      <c r="H126" s="19">
        <v>2260</v>
      </c>
      <c r="I126" s="19">
        <v>2680</v>
      </c>
    </row>
    <row r="127" spans="1:9">
      <c r="A127" s="3" t="s">
        <v>210</v>
      </c>
      <c r="B127" s="3" t="s">
        <v>211</v>
      </c>
      <c r="C127" s="19" t="s">
        <v>334</v>
      </c>
      <c r="D127" s="19" t="s">
        <v>334</v>
      </c>
      <c r="E127" s="19" t="s">
        <v>334</v>
      </c>
      <c r="F127" s="19" t="s">
        <v>334</v>
      </c>
      <c r="G127" s="19" t="s">
        <v>334</v>
      </c>
      <c r="H127" s="19" t="s">
        <v>334</v>
      </c>
      <c r="I127" s="19" t="s">
        <v>334</v>
      </c>
    </row>
    <row r="128" spans="1:9">
      <c r="A128" s="3" t="s">
        <v>79</v>
      </c>
      <c r="B128" s="3" t="s">
        <v>212</v>
      </c>
      <c r="C128" s="19">
        <v>23020</v>
      </c>
      <c r="D128" s="19">
        <v>29180</v>
      </c>
      <c r="E128" s="19">
        <v>26770</v>
      </c>
      <c r="F128" s="19">
        <v>17880</v>
      </c>
      <c r="G128" s="19">
        <v>20660</v>
      </c>
      <c r="H128" s="19">
        <v>63090</v>
      </c>
      <c r="I128" s="19">
        <v>75020</v>
      </c>
    </row>
    <row r="129" spans="1:9">
      <c r="A129" s="3" t="s">
        <v>81</v>
      </c>
      <c r="B129" s="3" t="s">
        <v>213</v>
      </c>
      <c r="C129" s="19">
        <v>-1650</v>
      </c>
      <c r="D129" s="19">
        <v>44950</v>
      </c>
      <c r="E129" s="19">
        <v>11850</v>
      </c>
      <c r="F129" s="19">
        <v>-53040</v>
      </c>
      <c r="G129" s="19">
        <v>1140</v>
      </c>
      <c r="H129" s="19">
        <v>29460</v>
      </c>
      <c r="I129" s="19">
        <v>-17320</v>
      </c>
    </row>
    <row r="130" spans="1:9">
      <c r="A130" s="3" t="s">
        <v>593</v>
      </c>
      <c r="B130" s="3" t="s">
        <v>594</v>
      </c>
      <c r="C130" s="19" t="s">
        <v>334</v>
      </c>
      <c r="D130" s="19" t="s">
        <v>334</v>
      </c>
      <c r="E130" s="19" t="s">
        <v>334</v>
      </c>
      <c r="F130" s="19">
        <v>-66640</v>
      </c>
      <c r="G130" s="19">
        <v>116020</v>
      </c>
      <c r="H130" s="19">
        <v>188020</v>
      </c>
      <c r="I130" s="19">
        <v>105740</v>
      </c>
    </row>
    <row r="131" spans="1:9">
      <c r="A131" s="3" t="s">
        <v>595</v>
      </c>
      <c r="B131" s="3" t="s">
        <v>596</v>
      </c>
      <c r="C131" s="20" t="s">
        <v>334</v>
      </c>
      <c r="D131" s="20" t="s">
        <v>334</v>
      </c>
      <c r="E131" s="20" t="s">
        <v>334</v>
      </c>
      <c r="F131" s="20">
        <v>43</v>
      </c>
      <c r="G131" s="20">
        <v>13</v>
      </c>
      <c r="H131" s="20">
        <v>28</v>
      </c>
      <c r="I131" s="20">
        <v>28</v>
      </c>
    </row>
    <row r="132" spans="1:9">
      <c r="A132" s="3" t="s">
        <v>216</v>
      </c>
      <c r="B132" s="3" t="s">
        <v>217</v>
      </c>
      <c r="C132" s="19">
        <v>450</v>
      </c>
      <c r="D132" s="19">
        <v>320</v>
      </c>
      <c r="E132" s="19">
        <v>820</v>
      </c>
      <c r="F132" s="19">
        <v>860</v>
      </c>
      <c r="G132" s="19">
        <v>180</v>
      </c>
      <c r="H132" s="19">
        <v>690</v>
      </c>
      <c r="I132" s="19">
        <v>280</v>
      </c>
    </row>
    <row r="133" spans="1:9">
      <c r="A133" s="3" t="s">
        <v>218</v>
      </c>
      <c r="B133" s="3" t="s">
        <v>219</v>
      </c>
      <c r="C133" s="19">
        <v>-400</v>
      </c>
      <c r="D133" s="19">
        <v>-490</v>
      </c>
      <c r="E133" s="19">
        <v>-900</v>
      </c>
      <c r="F133" s="19">
        <v>-870</v>
      </c>
      <c r="G133" s="19">
        <v>-1480</v>
      </c>
      <c r="H133" s="19">
        <v>-640</v>
      </c>
      <c r="I133" s="19">
        <v>-710</v>
      </c>
    </row>
    <row r="134" spans="1:9">
      <c r="A134" s="3" t="s">
        <v>597</v>
      </c>
      <c r="B134" s="3" t="s">
        <v>598</v>
      </c>
      <c r="C134" s="19" t="s">
        <v>334</v>
      </c>
      <c r="D134" s="19" t="s">
        <v>334</v>
      </c>
      <c r="E134" s="19" t="s">
        <v>334</v>
      </c>
      <c r="F134" s="19" t="s">
        <v>334</v>
      </c>
      <c r="G134" s="19" t="s">
        <v>334</v>
      </c>
      <c r="H134" s="19" t="s">
        <v>334</v>
      </c>
      <c r="I134" s="19" t="s">
        <v>334</v>
      </c>
    </row>
    <row r="135" spans="1:9">
      <c r="A135" s="3" t="s">
        <v>599</v>
      </c>
      <c r="B135" s="3" t="s">
        <v>600</v>
      </c>
      <c r="C135" s="20">
        <v>24</v>
      </c>
      <c r="D135" s="20">
        <v>26.17</v>
      </c>
      <c r="E135" s="20">
        <v>18.5</v>
      </c>
      <c r="F135" s="20">
        <v>10.79</v>
      </c>
      <c r="G135" s="20">
        <v>32.799999999999997</v>
      </c>
      <c r="H135" s="20">
        <v>52.02</v>
      </c>
      <c r="I135" s="20">
        <v>28.36</v>
      </c>
    </row>
    <row r="136" spans="1:9">
      <c r="A136" s="3" t="s">
        <v>220</v>
      </c>
      <c r="B136" s="3" t="s">
        <v>221</v>
      </c>
      <c r="C136" s="19">
        <v>100</v>
      </c>
      <c r="D136" s="19">
        <v>100</v>
      </c>
      <c r="E136" s="19">
        <v>110</v>
      </c>
      <c r="F136" s="19">
        <v>120</v>
      </c>
      <c r="G136" s="19">
        <v>150</v>
      </c>
      <c r="H136" s="19">
        <v>100</v>
      </c>
      <c r="I136" s="19">
        <v>80</v>
      </c>
    </row>
    <row r="137" spans="1:9">
      <c r="A137" s="3" t="s">
        <v>48</v>
      </c>
      <c r="B137" s="3" t="s">
        <v>222</v>
      </c>
      <c r="C137" s="19">
        <v>0</v>
      </c>
      <c r="D137" s="19">
        <v>4500</v>
      </c>
      <c r="E137" s="19">
        <v>720</v>
      </c>
      <c r="F137" s="19">
        <v>10170</v>
      </c>
      <c r="G137" s="19">
        <v>7920</v>
      </c>
      <c r="H137" s="19">
        <v>-20490</v>
      </c>
      <c r="I137" s="19">
        <v>-3770</v>
      </c>
    </row>
    <row r="138" spans="1:9">
      <c r="A138" s="3" t="s">
        <v>50</v>
      </c>
      <c r="B138" s="3" t="s">
        <v>223</v>
      </c>
      <c r="C138" s="19" t="s">
        <v>334</v>
      </c>
      <c r="D138" s="19" t="s">
        <v>334</v>
      </c>
      <c r="E138" s="19" t="s">
        <v>334</v>
      </c>
      <c r="F138" s="19" t="s">
        <v>334</v>
      </c>
      <c r="G138" s="19" t="s">
        <v>334</v>
      </c>
      <c r="H138" s="19" t="s">
        <v>334</v>
      </c>
      <c r="I138" s="19">
        <v>444700</v>
      </c>
    </row>
    <row r="139" spans="1:9">
      <c r="A139" s="3" t="s">
        <v>224</v>
      </c>
      <c r="B139" s="3" t="s">
        <v>225</v>
      </c>
      <c r="C139" s="19" t="s">
        <v>334</v>
      </c>
      <c r="D139" s="19" t="s">
        <v>334</v>
      </c>
      <c r="E139" s="19" t="s">
        <v>334</v>
      </c>
      <c r="F139" s="19" t="s">
        <v>334</v>
      </c>
      <c r="G139" s="19" t="s">
        <v>334</v>
      </c>
      <c r="H139" s="19" t="s">
        <v>334</v>
      </c>
      <c r="I139" s="19" t="s">
        <v>334</v>
      </c>
    </row>
    <row r="140" spans="1:9">
      <c r="A140" s="3" t="s">
        <v>226</v>
      </c>
      <c r="B140" s="3" t="s">
        <v>227</v>
      </c>
      <c r="C140" s="19" t="s">
        <v>334</v>
      </c>
      <c r="D140" s="19" t="s">
        <v>334</v>
      </c>
      <c r="E140" s="19" t="s">
        <v>334</v>
      </c>
      <c r="F140" s="19" t="s">
        <v>334</v>
      </c>
      <c r="G140" s="19" t="s">
        <v>334</v>
      </c>
      <c r="H140" s="19" t="s">
        <v>334</v>
      </c>
      <c r="I140" s="19" t="s">
        <v>334</v>
      </c>
    </row>
    <row r="141" spans="1:9">
      <c r="A141" s="3" t="s">
        <v>601</v>
      </c>
      <c r="B141" s="3" t="s">
        <v>602</v>
      </c>
      <c r="C141" s="20" t="s">
        <v>334</v>
      </c>
      <c r="D141" s="20" t="s">
        <v>334</v>
      </c>
      <c r="E141" s="20" t="s">
        <v>334</v>
      </c>
      <c r="F141" s="20" t="s">
        <v>334</v>
      </c>
      <c r="G141" s="20" t="s">
        <v>334</v>
      </c>
      <c r="H141" s="20" t="s">
        <v>334</v>
      </c>
      <c r="I141" s="20" t="s">
        <v>334</v>
      </c>
    </row>
    <row r="142" spans="1:9">
      <c r="A142" s="3" t="s">
        <v>603</v>
      </c>
      <c r="B142" s="3" t="s">
        <v>604</v>
      </c>
      <c r="C142" s="19" t="s">
        <v>334</v>
      </c>
      <c r="D142" s="19" t="s">
        <v>334</v>
      </c>
      <c r="E142" s="19" t="s">
        <v>334</v>
      </c>
      <c r="F142" s="19" t="s">
        <v>334</v>
      </c>
      <c r="G142" s="19" t="s">
        <v>334</v>
      </c>
      <c r="H142" s="19" t="s">
        <v>334</v>
      </c>
      <c r="I142" s="19" t="s">
        <v>334</v>
      </c>
    </row>
    <row r="143" spans="1:9">
      <c r="A143" s="3" t="s">
        <v>228</v>
      </c>
      <c r="B143" s="3" t="s">
        <v>229</v>
      </c>
      <c r="C143" s="19" t="s">
        <v>334</v>
      </c>
      <c r="D143" s="19" t="s">
        <v>334</v>
      </c>
      <c r="E143" s="19" t="s">
        <v>334</v>
      </c>
      <c r="F143" s="19" t="s">
        <v>334</v>
      </c>
      <c r="G143" s="19" t="s">
        <v>334</v>
      </c>
      <c r="H143" s="19" t="s">
        <v>334</v>
      </c>
      <c r="I143" s="19" t="s">
        <v>334</v>
      </c>
    </row>
    <row r="144" spans="1:9">
      <c r="A144" s="3" t="s">
        <v>64</v>
      </c>
      <c r="B144" s="3" t="s">
        <v>65</v>
      </c>
      <c r="C144" s="19">
        <v>58550</v>
      </c>
      <c r="D144" s="19" t="s">
        <v>334</v>
      </c>
      <c r="E144" s="19" t="s">
        <v>334</v>
      </c>
      <c r="F144" s="19">
        <v>49770</v>
      </c>
      <c r="G144" s="19">
        <v>52100</v>
      </c>
      <c r="H144" s="19">
        <v>47970</v>
      </c>
      <c r="I144" s="19">
        <v>62250</v>
      </c>
    </row>
    <row r="145" spans="1:9">
      <c r="A145" s="3" t="s">
        <v>230</v>
      </c>
      <c r="B145" s="3" t="s">
        <v>231</v>
      </c>
      <c r="C145" s="20">
        <v>19.45</v>
      </c>
      <c r="D145" s="20">
        <v>21.2</v>
      </c>
      <c r="E145" s="20">
        <v>18.850000000000001</v>
      </c>
      <c r="F145" s="20">
        <v>3.9</v>
      </c>
      <c r="G145" s="20">
        <v>9.5</v>
      </c>
      <c r="H145" s="20">
        <v>45</v>
      </c>
      <c r="I145" s="20">
        <v>101.5</v>
      </c>
    </row>
    <row r="146" spans="1:9">
      <c r="A146" s="3" t="s">
        <v>605</v>
      </c>
      <c r="B146" s="3" t="s">
        <v>606</v>
      </c>
      <c r="C146" s="19" t="s">
        <v>334</v>
      </c>
      <c r="D146" s="19">
        <v>0</v>
      </c>
      <c r="E146" s="19">
        <v>10</v>
      </c>
      <c r="F146" s="19">
        <v>0</v>
      </c>
      <c r="G146" s="19">
        <v>0</v>
      </c>
      <c r="H146" s="19">
        <v>0</v>
      </c>
      <c r="I146" s="19">
        <v>10</v>
      </c>
    </row>
    <row r="147" spans="1:9">
      <c r="A147" s="3" t="s">
        <v>232</v>
      </c>
      <c r="B147" s="3" t="s">
        <v>233</v>
      </c>
      <c r="C147" s="19">
        <v>18680</v>
      </c>
      <c r="D147" s="19">
        <v>19940</v>
      </c>
      <c r="E147" s="19">
        <v>24800</v>
      </c>
      <c r="F147" s="19">
        <v>21840</v>
      </c>
      <c r="G147" s="19">
        <v>23650</v>
      </c>
      <c r="H147" s="19">
        <v>22200</v>
      </c>
      <c r="I147" s="19">
        <v>24190</v>
      </c>
    </row>
    <row r="148" spans="1:9">
      <c r="A148" s="3" t="s">
        <v>607</v>
      </c>
      <c r="B148" s="3" t="s">
        <v>608</v>
      </c>
      <c r="C148" s="19">
        <v>2050</v>
      </c>
      <c r="D148" s="19">
        <v>2270</v>
      </c>
      <c r="E148" s="19">
        <v>2450</v>
      </c>
      <c r="F148" s="19">
        <v>2420</v>
      </c>
      <c r="G148" s="19">
        <v>2280</v>
      </c>
      <c r="H148" s="19">
        <v>2860</v>
      </c>
      <c r="I148" s="19">
        <v>3340</v>
      </c>
    </row>
    <row r="149" spans="1:9">
      <c r="A149" s="3" t="s">
        <v>235</v>
      </c>
      <c r="B149" s="3" t="s">
        <v>236</v>
      </c>
      <c r="C149" s="19">
        <v>900</v>
      </c>
      <c r="D149" s="19">
        <v>1180</v>
      </c>
      <c r="E149" s="19">
        <v>1180</v>
      </c>
      <c r="F149" s="19">
        <v>730</v>
      </c>
      <c r="G149" s="19">
        <v>600</v>
      </c>
      <c r="H149" s="19">
        <v>790</v>
      </c>
      <c r="I149" s="19">
        <v>770</v>
      </c>
    </row>
    <row r="150" spans="1:9">
      <c r="A150" s="3" t="s">
        <v>237</v>
      </c>
      <c r="B150" s="3" t="s">
        <v>238</v>
      </c>
      <c r="C150" s="19">
        <v>60</v>
      </c>
      <c r="D150" s="19">
        <v>50</v>
      </c>
      <c r="E150" s="19">
        <v>70</v>
      </c>
      <c r="F150" s="19" t="s">
        <v>334</v>
      </c>
      <c r="G150" s="19" t="s">
        <v>334</v>
      </c>
      <c r="H150" s="19" t="s">
        <v>334</v>
      </c>
      <c r="I150" s="19" t="s">
        <v>334</v>
      </c>
    </row>
    <row r="151" spans="1:9">
      <c r="A151" s="3" t="s">
        <v>609</v>
      </c>
      <c r="B151" s="3" t="s">
        <v>610</v>
      </c>
      <c r="C151" s="19" t="s">
        <v>334</v>
      </c>
      <c r="D151" s="19" t="s">
        <v>334</v>
      </c>
      <c r="E151" s="19" t="s">
        <v>334</v>
      </c>
      <c r="F151" s="19" t="s">
        <v>334</v>
      </c>
      <c r="G151" s="19" t="s">
        <v>334</v>
      </c>
      <c r="H151" s="19" t="s">
        <v>334</v>
      </c>
      <c r="I151" s="19">
        <v>110</v>
      </c>
    </row>
    <row r="152" spans="1:9">
      <c r="A152" s="3" t="s">
        <v>239</v>
      </c>
      <c r="B152" s="3" t="s">
        <v>240</v>
      </c>
      <c r="C152" s="19">
        <v>110</v>
      </c>
      <c r="D152" s="19">
        <v>110</v>
      </c>
      <c r="E152" s="19">
        <v>120</v>
      </c>
      <c r="F152" s="19">
        <v>120</v>
      </c>
      <c r="G152" s="19">
        <v>150</v>
      </c>
      <c r="H152" s="19">
        <v>110</v>
      </c>
      <c r="I152" s="19">
        <v>90</v>
      </c>
    </row>
    <row r="153" spans="1:9">
      <c r="A153" s="3" t="s">
        <v>52</v>
      </c>
      <c r="B153" s="3" t="s">
        <v>241</v>
      </c>
      <c r="C153" s="19" t="s">
        <v>334</v>
      </c>
      <c r="D153" s="19" t="s">
        <v>334</v>
      </c>
      <c r="E153" s="19" t="s">
        <v>334</v>
      </c>
      <c r="F153" s="19" t="s">
        <v>334</v>
      </c>
      <c r="G153" s="19" t="s">
        <v>334</v>
      </c>
      <c r="H153" s="19" t="s">
        <v>334</v>
      </c>
      <c r="I153" s="19">
        <v>570</v>
      </c>
    </row>
    <row r="154" spans="1:9">
      <c r="A154" s="3" t="s">
        <v>242</v>
      </c>
      <c r="B154" s="3" t="s">
        <v>243</v>
      </c>
      <c r="C154" s="19" t="s">
        <v>334</v>
      </c>
      <c r="D154" s="19" t="s">
        <v>334</v>
      </c>
      <c r="E154" s="19" t="s">
        <v>334</v>
      </c>
      <c r="F154" s="19" t="s">
        <v>334</v>
      </c>
      <c r="G154" s="19" t="s">
        <v>334</v>
      </c>
      <c r="H154" s="19" t="s">
        <v>334</v>
      </c>
      <c r="I154" s="19" t="s">
        <v>334</v>
      </c>
    </row>
    <row r="155" spans="1:9">
      <c r="A155" s="3" t="s">
        <v>611</v>
      </c>
      <c r="B155" s="3" t="s">
        <v>612</v>
      </c>
      <c r="C155" s="19" t="s">
        <v>334</v>
      </c>
      <c r="D155" s="19" t="s">
        <v>334</v>
      </c>
      <c r="E155" s="19" t="s">
        <v>334</v>
      </c>
      <c r="F155" s="19" t="s">
        <v>334</v>
      </c>
      <c r="G155" s="19" t="s">
        <v>334</v>
      </c>
      <c r="H155" s="19">
        <v>87730</v>
      </c>
      <c r="I155" s="19">
        <v>103140</v>
      </c>
    </row>
    <row r="156" spans="1:9">
      <c r="A156" s="3" t="s">
        <v>244</v>
      </c>
      <c r="B156" s="3" t="s">
        <v>245</v>
      </c>
      <c r="C156" s="19" t="s">
        <v>334</v>
      </c>
      <c r="D156" s="19" t="s">
        <v>334</v>
      </c>
      <c r="E156" s="19" t="s">
        <v>334</v>
      </c>
      <c r="F156" s="19" t="s">
        <v>334</v>
      </c>
      <c r="G156" s="19" t="s">
        <v>334</v>
      </c>
      <c r="H156" s="19" t="s">
        <v>334</v>
      </c>
      <c r="I156" s="19" t="s">
        <v>334</v>
      </c>
    </row>
    <row r="157" spans="1:9">
      <c r="A157" s="3" t="s">
        <v>107</v>
      </c>
      <c r="B157" s="3" t="s">
        <v>246</v>
      </c>
      <c r="C157" s="19">
        <v>70990</v>
      </c>
      <c r="D157" s="19">
        <v>78810</v>
      </c>
      <c r="E157" s="19">
        <v>70050</v>
      </c>
      <c r="F157" s="19">
        <v>14440</v>
      </c>
      <c r="G157" s="19">
        <v>35190</v>
      </c>
      <c r="H157" s="19">
        <v>166810</v>
      </c>
      <c r="I157" s="19" t="s">
        <v>334</v>
      </c>
    </row>
    <row r="158" spans="1:9">
      <c r="A158" s="3" t="s">
        <v>613</v>
      </c>
      <c r="B158" s="3" t="s">
        <v>614</v>
      </c>
      <c r="C158" s="19" t="s">
        <v>334</v>
      </c>
      <c r="D158" s="19">
        <v>3020</v>
      </c>
      <c r="E158" s="19">
        <v>8090</v>
      </c>
      <c r="F158" s="19">
        <v>7330</v>
      </c>
      <c r="G158" s="19">
        <v>650</v>
      </c>
      <c r="H158" s="19">
        <v>1560</v>
      </c>
      <c r="I158" s="19">
        <v>5540</v>
      </c>
    </row>
    <row r="159" spans="1:9">
      <c r="A159" s="3" t="s">
        <v>247</v>
      </c>
      <c r="B159" s="3" t="s">
        <v>248</v>
      </c>
      <c r="C159" s="19">
        <v>660</v>
      </c>
      <c r="D159" s="19">
        <v>810</v>
      </c>
      <c r="E159" s="19">
        <v>930</v>
      </c>
      <c r="F159" s="19">
        <v>420</v>
      </c>
      <c r="G159" s="19">
        <v>470</v>
      </c>
      <c r="H159" s="19">
        <v>380</v>
      </c>
      <c r="I159" s="19">
        <v>610</v>
      </c>
    </row>
    <row r="160" spans="1:9">
      <c r="A160" s="3" t="s">
        <v>66</v>
      </c>
      <c r="B160" s="3" t="s">
        <v>67</v>
      </c>
      <c r="C160" s="19">
        <v>8620</v>
      </c>
      <c r="D160" s="19">
        <v>2610</v>
      </c>
      <c r="E160" s="19">
        <v>4270</v>
      </c>
      <c r="F160" s="19">
        <v>3560</v>
      </c>
      <c r="G160" s="19">
        <v>3220</v>
      </c>
      <c r="H160" s="19">
        <v>3770</v>
      </c>
      <c r="I160" s="19">
        <v>4750</v>
      </c>
    </row>
    <row r="161" spans="1:9">
      <c r="A161" s="3" t="s">
        <v>119</v>
      </c>
      <c r="B161" s="3" t="s">
        <v>249</v>
      </c>
      <c r="C161" s="19" t="s">
        <v>334</v>
      </c>
      <c r="D161" s="19" t="s">
        <v>334</v>
      </c>
      <c r="E161" s="19" t="s">
        <v>334</v>
      </c>
      <c r="F161" s="19" t="s">
        <v>334</v>
      </c>
      <c r="G161" s="19" t="s">
        <v>334</v>
      </c>
      <c r="H161" s="19" t="s">
        <v>334</v>
      </c>
      <c r="I161" s="19" t="s">
        <v>334</v>
      </c>
    </row>
    <row r="162" spans="1:9">
      <c r="A162" s="3" t="s">
        <v>615</v>
      </c>
      <c r="B162" s="3" t="s">
        <v>616</v>
      </c>
      <c r="C162" s="19" t="s">
        <v>334</v>
      </c>
      <c r="D162" s="19">
        <v>640</v>
      </c>
      <c r="E162" s="19">
        <v>-330</v>
      </c>
      <c r="F162" s="19">
        <v>1040</v>
      </c>
      <c r="G162" s="19">
        <v>2960</v>
      </c>
      <c r="H162" s="19">
        <v>2330</v>
      </c>
      <c r="I162" s="19">
        <v>4150</v>
      </c>
    </row>
    <row r="163" spans="1:9">
      <c r="A163" s="3" t="s">
        <v>617</v>
      </c>
      <c r="B163" s="3" t="s">
        <v>618</v>
      </c>
      <c r="C163" s="19" t="s">
        <v>334</v>
      </c>
      <c r="D163" s="19" t="s">
        <v>334</v>
      </c>
      <c r="E163" s="19" t="s">
        <v>334</v>
      </c>
      <c r="F163" s="19" t="s">
        <v>334</v>
      </c>
      <c r="G163" s="19" t="s">
        <v>334</v>
      </c>
      <c r="H163" s="19" t="s">
        <v>334</v>
      </c>
      <c r="I163" s="19" t="s">
        <v>334</v>
      </c>
    </row>
    <row r="164" spans="1:9">
      <c r="A164" s="3" t="s">
        <v>255</v>
      </c>
      <c r="B164" s="3" t="s">
        <v>256</v>
      </c>
      <c r="C164" s="19">
        <v>1110</v>
      </c>
      <c r="D164" s="19" t="s">
        <v>334</v>
      </c>
      <c r="E164" s="19" t="s">
        <v>334</v>
      </c>
      <c r="F164" s="19" t="s">
        <v>334</v>
      </c>
      <c r="G164" s="19" t="s">
        <v>334</v>
      </c>
      <c r="H164" s="19" t="s">
        <v>334</v>
      </c>
      <c r="I164" s="19" t="s">
        <v>334</v>
      </c>
    </row>
    <row r="165" spans="1:9">
      <c r="A165" s="3" t="s">
        <v>257</v>
      </c>
      <c r="B165" s="3" t="s">
        <v>258</v>
      </c>
      <c r="C165" s="19">
        <v>-31850</v>
      </c>
      <c r="D165" s="19">
        <v>-16760</v>
      </c>
      <c r="E165" s="19">
        <v>-19880</v>
      </c>
      <c r="F165" s="19">
        <v>-5580</v>
      </c>
      <c r="G165" s="19">
        <v>-9340</v>
      </c>
      <c r="H165" s="19">
        <v>-2090</v>
      </c>
      <c r="I165" s="19">
        <v>-740</v>
      </c>
    </row>
    <row r="166" spans="1:9">
      <c r="A166" s="3" t="s">
        <v>260</v>
      </c>
      <c r="B166" s="3" t="s">
        <v>261</v>
      </c>
      <c r="C166" s="19" t="s">
        <v>334</v>
      </c>
      <c r="D166" s="19" t="s">
        <v>334</v>
      </c>
      <c r="E166" s="19" t="s">
        <v>334</v>
      </c>
      <c r="F166" s="19" t="s">
        <v>334</v>
      </c>
      <c r="G166" s="19" t="s">
        <v>334</v>
      </c>
      <c r="H166" s="19" t="s">
        <v>334</v>
      </c>
      <c r="I166" s="19" t="s">
        <v>334</v>
      </c>
    </row>
    <row r="167" spans="1:9">
      <c r="A167" s="3" t="s">
        <v>262</v>
      </c>
      <c r="B167" s="3" t="s">
        <v>263</v>
      </c>
      <c r="C167" s="19">
        <v>10</v>
      </c>
      <c r="D167" s="19">
        <v>10</v>
      </c>
      <c r="E167" s="19">
        <v>0</v>
      </c>
      <c r="F167" s="19">
        <v>0</v>
      </c>
      <c r="G167" s="19">
        <v>0</v>
      </c>
      <c r="H167" s="19">
        <v>10</v>
      </c>
      <c r="I167" s="19">
        <v>0</v>
      </c>
    </row>
    <row r="168" spans="1:9">
      <c r="A168" s="3" t="s">
        <v>264</v>
      </c>
      <c r="B168" s="3" t="s">
        <v>265</v>
      </c>
      <c r="C168" s="19">
        <v>1170</v>
      </c>
      <c r="D168" s="19">
        <v>1500</v>
      </c>
      <c r="E168" s="19">
        <v>1850</v>
      </c>
      <c r="F168" s="19">
        <v>1930</v>
      </c>
      <c r="G168" s="19">
        <v>2190</v>
      </c>
      <c r="H168" s="19">
        <v>2690</v>
      </c>
      <c r="I168" s="19">
        <v>2920</v>
      </c>
    </row>
    <row r="169" spans="1:9">
      <c r="A169" s="3" t="s">
        <v>270</v>
      </c>
      <c r="B169" s="3" t="s">
        <v>271</v>
      </c>
      <c r="C169" s="19">
        <v>-5040</v>
      </c>
      <c r="D169" s="19" t="s">
        <v>334</v>
      </c>
      <c r="E169" s="19" t="s">
        <v>334</v>
      </c>
      <c r="F169" s="19" t="s">
        <v>334</v>
      </c>
      <c r="G169" s="19" t="s">
        <v>334</v>
      </c>
      <c r="H169" s="19" t="s">
        <v>334</v>
      </c>
      <c r="I169" s="19" t="s">
        <v>334</v>
      </c>
    </row>
    <row r="170" spans="1:9">
      <c r="A170" s="3" t="s">
        <v>32</v>
      </c>
      <c r="B170" s="3" t="s">
        <v>272</v>
      </c>
      <c r="C170" s="19">
        <v>754100</v>
      </c>
      <c r="D170" s="19">
        <v>904550</v>
      </c>
      <c r="E170" s="19">
        <v>892290</v>
      </c>
      <c r="F170" s="19" t="s">
        <v>334</v>
      </c>
      <c r="G170" s="19" t="s">
        <v>334</v>
      </c>
      <c r="H170" s="19" t="s">
        <v>334</v>
      </c>
      <c r="I170" s="19" t="s">
        <v>334</v>
      </c>
    </row>
    <row r="171" spans="1:9">
      <c r="A171" s="3" t="s">
        <v>117</v>
      </c>
      <c r="B171" s="3" t="s">
        <v>273</v>
      </c>
      <c r="C171" s="19">
        <v>14470</v>
      </c>
      <c r="D171" s="19">
        <v>16050</v>
      </c>
      <c r="E171" s="19">
        <v>14370</v>
      </c>
      <c r="F171" s="19" t="s">
        <v>334</v>
      </c>
      <c r="G171" s="19" t="s">
        <v>334</v>
      </c>
      <c r="H171" s="19" t="s">
        <v>334</v>
      </c>
      <c r="I171" s="19" t="s">
        <v>334</v>
      </c>
    </row>
    <row r="172" spans="1:9">
      <c r="A172" s="3" t="s">
        <v>274</v>
      </c>
      <c r="B172" s="3" t="s">
        <v>275</v>
      </c>
      <c r="C172" s="19" t="s">
        <v>334</v>
      </c>
      <c r="D172" s="19" t="s">
        <v>334</v>
      </c>
      <c r="E172" s="19" t="s">
        <v>334</v>
      </c>
      <c r="F172" s="19" t="s">
        <v>334</v>
      </c>
      <c r="G172" s="19" t="s">
        <v>334</v>
      </c>
      <c r="H172" s="19" t="s">
        <v>334</v>
      </c>
      <c r="I172" s="19" t="s">
        <v>334</v>
      </c>
    </row>
    <row r="173" spans="1:9">
      <c r="A173" s="3" t="s">
        <v>276</v>
      </c>
      <c r="B173" s="3" t="s">
        <v>277</v>
      </c>
      <c r="C173" s="19" t="s">
        <v>334</v>
      </c>
      <c r="D173" s="19" t="s">
        <v>334</v>
      </c>
      <c r="E173" s="19" t="s">
        <v>334</v>
      </c>
      <c r="F173" s="19" t="s">
        <v>334</v>
      </c>
      <c r="G173" s="19" t="s">
        <v>334</v>
      </c>
      <c r="H173" s="19" t="s">
        <v>334</v>
      </c>
      <c r="I173" s="19" t="s">
        <v>334</v>
      </c>
    </row>
    <row r="174" spans="1:9">
      <c r="A174" s="3" t="s">
        <v>278</v>
      </c>
      <c r="B174" s="3" t="s">
        <v>279</v>
      </c>
      <c r="C174" s="19" t="s">
        <v>334</v>
      </c>
      <c r="D174" s="19" t="s">
        <v>334</v>
      </c>
      <c r="E174" s="19" t="s">
        <v>334</v>
      </c>
      <c r="F174" s="19" t="s">
        <v>334</v>
      </c>
      <c r="G174" s="19" t="s">
        <v>334</v>
      </c>
      <c r="H174" s="19" t="s">
        <v>334</v>
      </c>
      <c r="I174" s="19" t="s">
        <v>334</v>
      </c>
    </row>
    <row r="175" spans="1:9">
      <c r="A175" s="3" t="s">
        <v>280</v>
      </c>
      <c r="B175" s="3" t="s">
        <v>281</v>
      </c>
      <c r="C175" s="19">
        <v>23090</v>
      </c>
      <c r="D175" s="19">
        <v>23930</v>
      </c>
      <c r="E175" s="19">
        <v>24560</v>
      </c>
      <c r="F175" s="19">
        <v>26010</v>
      </c>
      <c r="G175" s="19">
        <v>23870</v>
      </c>
      <c r="H175" s="19">
        <v>33040</v>
      </c>
      <c r="I175" s="19">
        <v>37690</v>
      </c>
    </row>
    <row r="176" spans="1:9">
      <c r="A176" s="3" t="s">
        <v>282</v>
      </c>
      <c r="B176" s="3" t="s">
        <v>283</v>
      </c>
      <c r="C176" s="19">
        <v>214370</v>
      </c>
      <c r="D176" s="19">
        <v>249000</v>
      </c>
      <c r="E176" s="19">
        <v>240120</v>
      </c>
      <c r="F176" s="19">
        <v>210610</v>
      </c>
      <c r="G176" s="19">
        <v>273410</v>
      </c>
      <c r="H176" s="19">
        <v>453190</v>
      </c>
      <c r="I176" s="19">
        <v>352410</v>
      </c>
    </row>
    <row r="177" spans="1:9">
      <c r="A177" s="3" t="s">
        <v>284</v>
      </c>
      <c r="B177" s="3" t="s">
        <v>285</v>
      </c>
      <c r="C177" s="19" t="s">
        <v>334</v>
      </c>
      <c r="D177" s="19">
        <v>970</v>
      </c>
      <c r="E177" s="19">
        <v>250</v>
      </c>
      <c r="F177" s="19">
        <v>160</v>
      </c>
      <c r="G177" s="19">
        <v>180</v>
      </c>
      <c r="H177" s="19">
        <v>170</v>
      </c>
      <c r="I177" s="19">
        <v>290</v>
      </c>
    </row>
    <row r="178" spans="1:9">
      <c r="A178" s="3" t="s">
        <v>619</v>
      </c>
      <c r="B178" s="3" t="s">
        <v>620</v>
      </c>
      <c r="C178" s="19" t="s">
        <v>334</v>
      </c>
      <c r="D178" s="19" t="s">
        <v>334</v>
      </c>
      <c r="E178" s="19" t="s">
        <v>334</v>
      </c>
      <c r="F178" s="19" t="s">
        <v>334</v>
      </c>
      <c r="G178" s="19" t="s">
        <v>334</v>
      </c>
      <c r="H178" s="19" t="s">
        <v>334</v>
      </c>
      <c r="I178" s="19" t="s">
        <v>334</v>
      </c>
    </row>
    <row r="179" spans="1:9">
      <c r="A179" s="3" t="s">
        <v>290</v>
      </c>
      <c r="B179" s="3" t="s">
        <v>291</v>
      </c>
      <c r="C179" s="19">
        <v>290</v>
      </c>
      <c r="D179" s="19">
        <v>330</v>
      </c>
      <c r="E179" s="19">
        <v>390</v>
      </c>
      <c r="F179" s="19">
        <v>410</v>
      </c>
      <c r="G179" s="19">
        <v>400</v>
      </c>
      <c r="H179" s="19">
        <v>390</v>
      </c>
      <c r="I179" s="19">
        <v>430</v>
      </c>
    </row>
    <row r="180" spans="1:9">
      <c r="A180" s="3" t="s">
        <v>292</v>
      </c>
      <c r="B180" s="3" t="s">
        <v>293</v>
      </c>
      <c r="C180" s="19">
        <v>390</v>
      </c>
      <c r="D180" s="19">
        <v>340</v>
      </c>
      <c r="E180" s="19">
        <v>420</v>
      </c>
      <c r="F180" s="19">
        <v>150</v>
      </c>
      <c r="G180" s="19">
        <v>130</v>
      </c>
      <c r="H180" s="19">
        <v>120</v>
      </c>
      <c r="I180" s="19">
        <v>420</v>
      </c>
    </row>
    <row r="181" spans="1:9">
      <c r="A181" s="3" t="s">
        <v>294</v>
      </c>
      <c r="B181" s="3" t="s">
        <v>295</v>
      </c>
      <c r="C181" s="19" t="s">
        <v>334</v>
      </c>
      <c r="D181" s="19" t="s">
        <v>334</v>
      </c>
      <c r="E181" s="19" t="s">
        <v>334</v>
      </c>
      <c r="F181" s="19" t="s">
        <v>334</v>
      </c>
      <c r="G181" s="19" t="s">
        <v>334</v>
      </c>
      <c r="H181" s="19" t="s">
        <v>334</v>
      </c>
      <c r="I181" s="19" t="s">
        <v>334</v>
      </c>
    </row>
    <row r="182" spans="1:9">
      <c r="A182" s="3" t="s">
        <v>298</v>
      </c>
      <c r="B182" s="3" t="s">
        <v>299</v>
      </c>
      <c r="C182" s="19" t="s">
        <v>334</v>
      </c>
      <c r="D182" s="19" t="s">
        <v>334</v>
      </c>
      <c r="E182" s="19" t="s">
        <v>334</v>
      </c>
      <c r="F182" s="19" t="s">
        <v>334</v>
      </c>
      <c r="G182" s="19" t="s">
        <v>334</v>
      </c>
      <c r="H182" s="19" t="s">
        <v>334</v>
      </c>
      <c r="I182" s="19" t="s">
        <v>334</v>
      </c>
    </row>
    <row r="183" spans="1:9">
      <c r="A183" s="3" t="s">
        <v>308</v>
      </c>
      <c r="B183" s="3" t="s">
        <v>309</v>
      </c>
      <c r="C183" s="19" t="s">
        <v>334</v>
      </c>
      <c r="D183" s="19">
        <v>-40</v>
      </c>
      <c r="E183" s="19">
        <v>370</v>
      </c>
      <c r="F183" s="19">
        <v>430</v>
      </c>
      <c r="G183" s="19">
        <v>-90</v>
      </c>
      <c r="H183" s="19">
        <v>90</v>
      </c>
      <c r="I183" s="19">
        <v>100</v>
      </c>
    </row>
    <row r="184" spans="1:9">
      <c r="A184" s="3" t="s">
        <v>621</v>
      </c>
      <c r="B184" s="3" t="s">
        <v>622</v>
      </c>
      <c r="C184" s="20">
        <v>39</v>
      </c>
      <c r="D184" s="20">
        <v>35</v>
      </c>
      <c r="E184" s="20">
        <v>30</v>
      </c>
      <c r="F184" s="20">
        <v>29</v>
      </c>
      <c r="G184" s="20">
        <v>36</v>
      </c>
      <c r="H184" s="20">
        <v>39</v>
      </c>
      <c r="I184" s="20">
        <v>28</v>
      </c>
    </row>
    <row r="185" spans="1:9">
      <c r="A185" s="3" t="s">
        <v>623</v>
      </c>
      <c r="B185" s="3" t="s">
        <v>624</v>
      </c>
      <c r="C185" s="19" t="s">
        <v>334</v>
      </c>
      <c r="D185" s="19" t="s">
        <v>334</v>
      </c>
      <c r="E185" s="19" t="s">
        <v>334</v>
      </c>
      <c r="F185" s="19" t="s">
        <v>334</v>
      </c>
      <c r="G185" s="19" t="s">
        <v>334</v>
      </c>
      <c r="H185" s="19">
        <v>106300</v>
      </c>
      <c r="I185" s="19">
        <v>137870</v>
      </c>
    </row>
    <row r="186" spans="1:9">
      <c r="A186" s="3" t="s">
        <v>127</v>
      </c>
      <c r="B186" s="3" t="s">
        <v>317</v>
      </c>
      <c r="C186" s="19" t="s">
        <v>334</v>
      </c>
      <c r="D186" s="19" t="s">
        <v>334</v>
      </c>
      <c r="E186" s="19" t="s">
        <v>334</v>
      </c>
      <c r="F186" s="19" t="s">
        <v>334</v>
      </c>
      <c r="G186" s="19" t="s">
        <v>334</v>
      </c>
      <c r="H186" s="19" t="s">
        <v>334</v>
      </c>
      <c r="I186" s="19" t="s">
        <v>334</v>
      </c>
    </row>
    <row r="187" spans="1:9">
      <c r="A187" s="3" t="s">
        <v>625</v>
      </c>
      <c r="B187" s="3" t="s">
        <v>626</v>
      </c>
      <c r="C187" s="19" t="s">
        <v>334</v>
      </c>
      <c r="D187" s="19" t="s">
        <v>334</v>
      </c>
      <c r="E187" s="19" t="s">
        <v>334</v>
      </c>
      <c r="F187" s="19" t="s">
        <v>334</v>
      </c>
      <c r="G187" s="19" t="s">
        <v>334</v>
      </c>
      <c r="H187" s="19" t="s">
        <v>334</v>
      </c>
      <c r="I187" s="19" t="s">
        <v>334</v>
      </c>
    </row>
    <row r="188" spans="1:9">
      <c r="A188" s="3" t="s">
        <v>312</v>
      </c>
      <c r="B188" s="3" t="s">
        <v>313</v>
      </c>
      <c r="C188" s="19" t="s">
        <v>334</v>
      </c>
      <c r="D188" s="19" t="s">
        <v>334</v>
      </c>
      <c r="E188" s="19" t="s">
        <v>334</v>
      </c>
      <c r="F188" s="19" t="s">
        <v>334</v>
      </c>
      <c r="G188" s="19" t="s">
        <v>334</v>
      </c>
      <c r="H188" s="19" t="s">
        <v>334</v>
      </c>
      <c r="I188" s="19" t="s">
        <v>334</v>
      </c>
    </row>
    <row r="189" spans="1:9">
      <c r="A189" s="3" t="s">
        <v>68</v>
      </c>
      <c r="B189" s="3" t="s">
        <v>320</v>
      </c>
      <c r="C189" s="19" t="s">
        <v>334</v>
      </c>
      <c r="D189" s="19" t="s">
        <v>334</v>
      </c>
      <c r="E189" s="19" t="s">
        <v>334</v>
      </c>
      <c r="F189" s="19" t="s">
        <v>334</v>
      </c>
      <c r="G189" s="19" t="s">
        <v>334</v>
      </c>
      <c r="H189" s="19" t="s">
        <v>334</v>
      </c>
      <c r="I189" s="19" t="s">
        <v>334</v>
      </c>
    </row>
    <row r="190" spans="1:9">
      <c r="A190" s="14" t="s">
        <v>333</v>
      </c>
      <c r="B190" s="14"/>
      <c r="C190" s="14" t="s">
        <v>2</v>
      </c>
      <c r="D190" s="14"/>
      <c r="E190" s="14"/>
      <c r="F190" s="14"/>
      <c r="G190" s="14"/>
      <c r="H190" s="14"/>
      <c r="I190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5"/>
  <sheetViews>
    <sheetView topLeftCell="A97" workbookViewId="0">
      <selection activeCell="L9" sqref="L9"/>
    </sheetView>
  </sheetViews>
  <sheetFormatPr defaultRowHeight="14.4"/>
  <cols>
    <col min="1" max="1" width="19.33203125" customWidth="1"/>
    <col min="2" max="2" width="9.6640625" hidden="1" customWidth="1"/>
    <col min="3" max="3" width="16.77734375" customWidth="1"/>
    <col min="4" max="8" width="19.33203125" customWidth="1"/>
  </cols>
  <sheetData>
    <row r="1" spans="1:8">
      <c r="A1" s="8"/>
      <c r="B1" s="8"/>
      <c r="C1" s="8"/>
      <c r="D1" s="8"/>
      <c r="E1" s="8"/>
      <c r="F1" s="8"/>
      <c r="G1" s="8"/>
      <c r="H1" s="8"/>
    </row>
    <row r="2" spans="1:8" ht="21">
      <c r="A2" s="15" t="s">
        <v>878</v>
      </c>
      <c r="B2" s="15"/>
      <c r="C2" s="15"/>
      <c r="D2" s="15"/>
      <c r="E2" s="15"/>
      <c r="F2" s="15"/>
      <c r="G2" s="15"/>
      <c r="H2" s="15"/>
    </row>
    <row r="3" spans="1:8">
      <c r="A3" s="9"/>
      <c r="B3" s="9"/>
      <c r="C3" s="9"/>
      <c r="D3" s="9"/>
      <c r="E3" s="9"/>
      <c r="F3" s="9"/>
      <c r="G3" s="9"/>
      <c r="H3" s="9"/>
    </row>
    <row r="4" spans="1:8">
      <c r="A4" s="7" t="s">
        <v>4</v>
      </c>
      <c r="B4" s="7"/>
      <c r="C4" s="6" t="s">
        <v>6</v>
      </c>
      <c r="D4" s="6" t="s">
        <v>7</v>
      </c>
      <c r="E4" s="6" t="s">
        <v>8</v>
      </c>
      <c r="F4" s="6" t="s">
        <v>9</v>
      </c>
      <c r="G4" s="6" t="s">
        <v>10</v>
      </c>
      <c r="H4" s="6" t="s">
        <v>11</v>
      </c>
    </row>
    <row r="5" spans="1:8">
      <c r="A5" s="16" t="s">
        <v>12</v>
      </c>
      <c r="B5" s="16"/>
      <c r="C5" s="5" t="s">
        <v>14</v>
      </c>
      <c r="D5" s="5" t="s">
        <v>15</v>
      </c>
      <c r="E5" s="5" t="s">
        <v>16</v>
      </c>
      <c r="F5" s="5" t="s">
        <v>17</v>
      </c>
      <c r="G5" s="5" t="s">
        <v>18</v>
      </c>
      <c r="H5" s="5" t="s">
        <v>19</v>
      </c>
    </row>
    <row r="6" spans="1:8">
      <c r="A6" s="4" t="s">
        <v>879</v>
      </c>
      <c r="B6" s="21"/>
      <c r="C6" s="21"/>
      <c r="D6" s="21"/>
      <c r="E6" s="21"/>
      <c r="F6" s="21"/>
      <c r="G6" s="21"/>
      <c r="H6" s="21"/>
    </row>
    <row r="7" spans="1:8">
      <c r="A7" s="3" t="s">
        <v>880</v>
      </c>
      <c r="B7" s="3" t="s">
        <v>881</v>
      </c>
      <c r="C7" s="19">
        <v>103420</v>
      </c>
      <c r="D7" s="19">
        <v>70650</v>
      </c>
      <c r="E7" s="19">
        <v>-66640</v>
      </c>
      <c r="F7" s="19">
        <v>116020</v>
      </c>
      <c r="G7" s="19">
        <v>188020</v>
      </c>
      <c r="H7" s="19">
        <v>105740</v>
      </c>
    </row>
    <row r="8" spans="1:8">
      <c r="A8" s="2" t="s">
        <v>882</v>
      </c>
      <c r="B8" s="2" t="s">
        <v>881</v>
      </c>
      <c r="C8" s="1">
        <v>48.634665133659098</v>
      </c>
      <c r="D8" s="1">
        <v>-31.686327596209601</v>
      </c>
      <c r="E8" s="1" t="s">
        <v>334</v>
      </c>
      <c r="F8" s="1" t="s">
        <v>334</v>
      </c>
      <c r="G8" s="1">
        <v>62.058265816238602</v>
      </c>
      <c r="H8" s="1">
        <v>-43.761301989150098</v>
      </c>
    </row>
    <row r="9" spans="1:8">
      <c r="A9" s="3" t="s">
        <v>883</v>
      </c>
      <c r="B9" s="3" t="s">
        <v>884</v>
      </c>
      <c r="C9" s="19">
        <v>63100</v>
      </c>
      <c r="D9" s="19">
        <v>82200</v>
      </c>
      <c r="E9" s="19">
        <v>91520</v>
      </c>
      <c r="F9" s="19">
        <v>76620</v>
      </c>
      <c r="G9" s="19">
        <v>89190</v>
      </c>
      <c r="H9" s="19">
        <v>105970</v>
      </c>
    </row>
    <row r="10" spans="1:8">
      <c r="A10" s="2" t="s">
        <v>882</v>
      </c>
      <c r="B10" s="2" t="s">
        <v>884</v>
      </c>
      <c r="C10" s="1">
        <v>-0.110812094348583</v>
      </c>
      <c r="D10" s="1">
        <v>30.269413629160098</v>
      </c>
      <c r="E10" s="1">
        <v>11.338199513381999</v>
      </c>
      <c r="F10" s="1">
        <v>-16.2805944055944</v>
      </c>
      <c r="G10" s="1">
        <v>16.4056382145654</v>
      </c>
      <c r="H10" s="1">
        <v>18.8137683596816</v>
      </c>
    </row>
    <row r="11" spans="1:8">
      <c r="A11" s="3" t="s">
        <v>885</v>
      </c>
      <c r="B11" s="3" t="s">
        <v>886</v>
      </c>
      <c r="C11" s="19">
        <v>18980</v>
      </c>
      <c r="D11" s="19">
        <v>12460</v>
      </c>
      <c r="E11" s="19">
        <v>132750</v>
      </c>
      <c r="F11" s="19">
        <v>29760</v>
      </c>
      <c r="G11" s="19">
        <v>86030</v>
      </c>
      <c r="H11" s="19">
        <v>34570</v>
      </c>
    </row>
    <row r="12" spans="1:8">
      <c r="A12" s="2" t="s">
        <v>882</v>
      </c>
      <c r="B12" s="2" t="s">
        <v>886</v>
      </c>
      <c r="C12" s="1" t="s">
        <v>334</v>
      </c>
      <c r="D12" s="1">
        <v>-34.351949420442601</v>
      </c>
      <c r="E12" s="1">
        <v>965.40930979133202</v>
      </c>
      <c r="F12" s="1">
        <v>-77.581920903954796</v>
      </c>
      <c r="G12" s="1">
        <v>189.079301075269</v>
      </c>
      <c r="H12" s="1">
        <v>-59.8163431361153</v>
      </c>
    </row>
    <row r="13" spans="1:8">
      <c r="A13" s="3" t="s">
        <v>887</v>
      </c>
      <c r="B13" s="3" t="s">
        <v>888</v>
      </c>
      <c r="C13" s="19">
        <v>470</v>
      </c>
      <c r="D13" s="19">
        <v>810</v>
      </c>
      <c r="E13" s="19">
        <v>720</v>
      </c>
      <c r="F13" s="19">
        <v>590</v>
      </c>
      <c r="G13" s="19">
        <v>790</v>
      </c>
      <c r="H13" s="19">
        <v>770</v>
      </c>
    </row>
    <row r="14" spans="1:8">
      <c r="A14" s="2" t="s">
        <v>882</v>
      </c>
      <c r="B14" s="2" t="s">
        <v>888</v>
      </c>
      <c r="C14" s="1">
        <v>571.42857142857099</v>
      </c>
      <c r="D14" s="1">
        <v>72.340425531914903</v>
      </c>
      <c r="E14" s="1">
        <v>-11.1111111111111</v>
      </c>
      <c r="F14" s="1">
        <v>-18.0555555555556</v>
      </c>
      <c r="G14" s="1">
        <v>33.8983050847458</v>
      </c>
      <c r="H14" s="1">
        <v>-2.5316455696202498</v>
      </c>
    </row>
    <row r="15" spans="1:8">
      <c r="A15" s="3" t="s">
        <v>889</v>
      </c>
      <c r="B15" s="3" t="s">
        <v>890</v>
      </c>
      <c r="C15" s="19">
        <v>18510</v>
      </c>
      <c r="D15" s="19">
        <v>11650</v>
      </c>
      <c r="E15" s="19">
        <v>132030</v>
      </c>
      <c r="F15" s="19">
        <v>29170</v>
      </c>
      <c r="G15" s="19">
        <v>85240</v>
      </c>
      <c r="H15" s="19">
        <v>33800</v>
      </c>
    </row>
    <row r="16" spans="1:8">
      <c r="A16" s="2" t="s">
        <v>882</v>
      </c>
      <c r="B16" s="2" t="s">
        <v>890</v>
      </c>
      <c r="C16" s="1" t="s">
        <v>334</v>
      </c>
      <c r="D16" s="1">
        <v>-37.0610480821178</v>
      </c>
      <c r="E16" s="1">
        <v>1033.3047210300399</v>
      </c>
      <c r="F16" s="1">
        <v>-77.906536393243996</v>
      </c>
      <c r="G16" s="1">
        <v>192.21803222488899</v>
      </c>
      <c r="H16" s="1">
        <v>-60.347254809948403</v>
      </c>
    </row>
    <row r="17" spans="1:8">
      <c r="A17" s="3" t="s">
        <v>891</v>
      </c>
      <c r="B17" s="3" t="s">
        <v>892</v>
      </c>
      <c r="C17" s="19">
        <v>-47750</v>
      </c>
      <c r="D17" s="19">
        <v>21280</v>
      </c>
      <c r="E17" s="19">
        <v>-9370</v>
      </c>
      <c r="F17" s="19">
        <v>-15710</v>
      </c>
      <c r="G17" s="19">
        <v>-47660</v>
      </c>
      <c r="H17" s="19">
        <v>45990</v>
      </c>
    </row>
    <row r="18" spans="1:8">
      <c r="A18" s="2" t="s">
        <v>882</v>
      </c>
      <c r="B18" s="2" t="s">
        <v>892</v>
      </c>
      <c r="C18" s="1" t="s">
        <v>334</v>
      </c>
      <c r="D18" s="1" t="s">
        <v>334</v>
      </c>
      <c r="E18" s="1" t="s">
        <v>334</v>
      </c>
      <c r="F18" s="1">
        <v>-67.662753468516499</v>
      </c>
      <c r="G18" s="1">
        <v>-203.37364735836999</v>
      </c>
      <c r="H18" s="1" t="s">
        <v>334</v>
      </c>
    </row>
    <row r="19" spans="1:8">
      <c r="A19" s="3" t="s">
        <v>893</v>
      </c>
      <c r="B19" s="3" t="s">
        <v>894</v>
      </c>
      <c r="C19" s="19" t="s">
        <v>334</v>
      </c>
      <c r="D19" s="19" t="s">
        <v>334</v>
      </c>
      <c r="E19" s="19" t="s">
        <v>334</v>
      </c>
      <c r="F19" s="19" t="s">
        <v>334</v>
      </c>
      <c r="G19" s="19" t="s">
        <v>334</v>
      </c>
      <c r="H19" s="19" t="s">
        <v>334</v>
      </c>
    </row>
    <row r="20" spans="1:8">
      <c r="A20" s="3" t="s">
        <v>895</v>
      </c>
      <c r="B20" s="3" t="s">
        <v>896</v>
      </c>
      <c r="C20" s="19">
        <v>-22150</v>
      </c>
      <c r="D20" s="19">
        <v>-4180</v>
      </c>
      <c r="E20" s="19">
        <v>19900</v>
      </c>
      <c r="F20" s="19">
        <v>14090</v>
      </c>
      <c r="G20" s="19">
        <v>-43730</v>
      </c>
      <c r="H20" s="19">
        <v>-7280</v>
      </c>
    </row>
    <row r="21" spans="1:8">
      <c r="A21" s="2" t="s">
        <v>882</v>
      </c>
      <c r="B21" s="2" t="s">
        <v>896</v>
      </c>
      <c r="C21" s="1">
        <v>-36.475662353666102</v>
      </c>
      <c r="D21" s="1">
        <v>81.128668171557607</v>
      </c>
      <c r="E21" s="1" t="s">
        <v>334</v>
      </c>
      <c r="F21" s="1">
        <v>-29.195979899497502</v>
      </c>
      <c r="G21" s="1" t="s">
        <v>334</v>
      </c>
      <c r="H21" s="1">
        <v>83.352389663846296</v>
      </c>
    </row>
    <row r="22" spans="1:8">
      <c r="A22" s="3" t="s">
        <v>897</v>
      </c>
      <c r="B22" s="3" t="s">
        <v>898</v>
      </c>
      <c r="C22" s="19" t="s">
        <v>334</v>
      </c>
      <c r="D22" s="19" t="s">
        <v>334</v>
      </c>
      <c r="E22" s="19" t="s">
        <v>334</v>
      </c>
      <c r="F22" s="19" t="s">
        <v>334</v>
      </c>
      <c r="G22" s="19" t="s">
        <v>334</v>
      </c>
      <c r="H22" s="19" t="s">
        <v>334</v>
      </c>
    </row>
    <row r="23" spans="1:8">
      <c r="A23" s="2" t="s">
        <v>882</v>
      </c>
      <c r="B23" s="2" t="s">
        <v>898</v>
      </c>
      <c r="C23" s="1" t="s">
        <v>334</v>
      </c>
      <c r="D23" s="1" t="s">
        <v>334</v>
      </c>
      <c r="E23" s="1" t="s">
        <v>334</v>
      </c>
      <c r="F23" s="1" t="s">
        <v>334</v>
      </c>
      <c r="G23" s="1" t="s">
        <v>334</v>
      </c>
      <c r="H23" s="1" t="s">
        <v>334</v>
      </c>
    </row>
    <row r="24" spans="1:8">
      <c r="A24" s="3" t="s">
        <v>899</v>
      </c>
      <c r="B24" s="3" t="s">
        <v>900</v>
      </c>
      <c r="C24" s="19">
        <v>-25600</v>
      </c>
      <c r="D24" s="19">
        <v>25460</v>
      </c>
      <c r="E24" s="19">
        <v>-29270</v>
      </c>
      <c r="F24" s="19">
        <v>-29800</v>
      </c>
      <c r="G24" s="19">
        <v>-3930</v>
      </c>
      <c r="H24" s="19">
        <v>53270</v>
      </c>
    </row>
    <row r="25" spans="1:8">
      <c r="A25" s="2" t="s">
        <v>882</v>
      </c>
      <c r="B25" s="2" t="s">
        <v>900</v>
      </c>
      <c r="C25" s="1" t="s">
        <v>334</v>
      </c>
      <c r="D25" s="1" t="s">
        <v>334</v>
      </c>
      <c r="E25" s="1" t="s">
        <v>334</v>
      </c>
      <c r="F25" s="1">
        <v>-1.81072770755039</v>
      </c>
      <c r="G25" s="1">
        <v>86.812080536912703</v>
      </c>
      <c r="H25" s="1" t="s">
        <v>334</v>
      </c>
    </row>
    <row r="26" spans="1:8">
      <c r="A26" s="3" t="s">
        <v>901</v>
      </c>
      <c r="B26" s="3" t="s">
        <v>902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</row>
    <row r="27" spans="1:8">
      <c r="A27" s="4" t="s">
        <v>879</v>
      </c>
      <c r="B27" s="4" t="s">
        <v>903</v>
      </c>
      <c r="C27" s="22">
        <v>137750</v>
      </c>
      <c r="D27" s="22">
        <v>186590</v>
      </c>
      <c r="E27" s="22">
        <v>148260</v>
      </c>
      <c r="F27" s="22">
        <v>206690</v>
      </c>
      <c r="G27" s="22">
        <v>315580</v>
      </c>
      <c r="H27" s="22">
        <v>292270</v>
      </c>
    </row>
    <row r="28" spans="1:8">
      <c r="A28" s="2" t="s">
        <v>882</v>
      </c>
      <c r="B28" s="2" t="s">
        <v>903</v>
      </c>
      <c r="C28" s="1">
        <v>5.3295610949686498</v>
      </c>
      <c r="D28" s="1">
        <v>35.4555353901996</v>
      </c>
      <c r="E28" s="1">
        <v>-20.542365614448801</v>
      </c>
      <c r="F28" s="1">
        <v>39.410495076217501</v>
      </c>
      <c r="G28" s="1">
        <v>52.682761623687597</v>
      </c>
      <c r="H28" s="1">
        <v>-7.3863996450979101</v>
      </c>
    </row>
    <row r="29" spans="1:8">
      <c r="A29" s="4"/>
      <c r="B29" s="21"/>
      <c r="C29" s="21"/>
      <c r="D29" s="21"/>
      <c r="E29" s="21"/>
      <c r="F29" s="21"/>
      <c r="G29" s="21"/>
      <c r="H29" s="21"/>
    </row>
    <row r="30" spans="1:8">
      <c r="A30" s="4" t="s">
        <v>904</v>
      </c>
      <c r="B30" s="21"/>
      <c r="C30" s="21"/>
      <c r="D30" s="21"/>
      <c r="E30" s="21"/>
      <c r="F30" s="21"/>
      <c r="G30" s="21"/>
      <c r="H30" s="21"/>
    </row>
    <row r="31" spans="1:8">
      <c r="A31" s="3" t="s">
        <v>905</v>
      </c>
      <c r="B31" s="3" t="s">
        <v>906</v>
      </c>
      <c r="C31" s="19">
        <v>-72960</v>
      </c>
      <c r="D31" s="19">
        <v>-88170</v>
      </c>
      <c r="E31" s="19">
        <v>-76690</v>
      </c>
      <c r="F31" s="19">
        <v>-67180</v>
      </c>
      <c r="G31" s="19">
        <v>-103050</v>
      </c>
      <c r="H31" s="19">
        <v>-136540</v>
      </c>
    </row>
    <row r="32" spans="1:8">
      <c r="A32" s="2" t="s">
        <v>882</v>
      </c>
      <c r="B32" s="2" t="s">
        <v>906</v>
      </c>
      <c r="C32" s="1">
        <v>-34.2410303587857</v>
      </c>
      <c r="D32" s="1">
        <v>-20.847039473684202</v>
      </c>
      <c r="E32" s="1">
        <v>13.020301689917201</v>
      </c>
      <c r="F32" s="1">
        <v>12.400573738427401</v>
      </c>
      <c r="G32" s="1">
        <v>-53.393867222387598</v>
      </c>
      <c r="H32" s="1">
        <v>-32.498786996603599</v>
      </c>
    </row>
    <row r="33" spans="1:8">
      <c r="A33" s="3" t="s">
        <v>907</v>
      </c>
      <c r="B33" s="3" t="s">
        <v>908</v>
      </c>
      <c r="C33" s="19">
        <v>380</v>
      </c>
      <c r="D33" s="19">
        <v>1250</v>
      </c>
      <c r="E33" s="19">
        <v>1450</v>
      </c>
      <c r="F33" s="19">
        <v>1680</v>
      </c>
      <c r="G33" s="19">
        <v>3250</v>
      </c>
      <c r="H33" s="19">
        <v>1330</v>
      </c>
    </row>
    <row r="34" spans="1:8">
      <c r="A34" s="2" t="s">
        <v>882</v>
      </c>
      <c r="B34" s="2" t="s">
        <v>908</v>
      </c>
      <c r="C34" s="1">
        <v>-53.086419753086403</v>
      </c>
      <c r="D34" s="1">
        <v>228.947368421053</v>
      </c>
      <c r="E34" s="1">
        <v>16</v>
      </c>
      <c r="F34" s="1">
        <v>15.862068965517199</v>
      </c>
      <c r="G34" s="1">
        <v>93.452380952380906</v>
      </c>
      <c r="H34" s="1">
        <v>-59.076923076923102</v>
      </c>
    </row>
    <row r="35" spans="1:8">
      <c r="A35" s="2" t="s">
        <v>909</v>
      </c>
      <c r="B35" s="2" t="s">
        <v>910</v>
      </c>
      <c r="C35" s="1">
        <v>380</v>
      </c>
      <c r="D35" s="1">
        <v>1250</v>
      </c>
      <c r="E35" s="1">
        <v>1450</v>
      </c>
      <c r="F35" s="1">
        <v>1680</v>
      </c>
      <c r="G35" s="1">
        <v>3250</v>
      </c>
      <c r="H35" s="1">
        <v>1330</v>
      </c>
    </row>
    <row r="36" spans="1:8">
      <c r="A36" s="2" t="s">
        <v>882</v>
      </c>
      <c r="B36" s="2" t="s">
        <v>910</v>
      </c>
      <c r="C36" s="1">
        <v>-53.086419753086403</v>
      </c>
      <c r="D36" s="1">
        <v>228.947368421053</v>
      </c>
      <c r="E36" s="1">
        <v>16</v>
      </c>
      <c r="F36" s="1">
        <v>15.862068965517199</v>
      </c>
      <c r="G36" s="1">
        <v>93.452380952380906</v>
      </c>
      <c r="H36" s="1">
        <v>-59.076923076923102</v>
      </c>
    </row>
    <row r="37" spans="1:8">
      <c r="A37" s="2" t="s">
        <v>911</v>
      </c>
      <c r="B37" s="2" t="s">
        <v>912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</row>
    <row r="38" spans="1:8">
      <c r="A38" s="3" t="s">
        <v>913</v>
      </c>
      <c r="B38" s="3" t="s">
        <v>914</v>
      </c>
      <c r="C38" s="19">
        <v>-73340</v>
      </c>
      <c r="D38" s="19">
        <v>-89420</v>
      </c>
      <c r="E38" s="19">
        <v>-78140</v>
      </c>
      <c r="F38" s="19">
        <v>-68860</v>
      </c>
      <c r="G38" s="19">
        <v>-106300</v>
      </c>
      <c r="H38" s="19">
        <v>-137870</v>
      </c>
    </row>
    <row r="39" spans="1:8">
      <c r="A39" s="2" t="s">
        <v>882</v>
      </c>
      <c r="B39" s="2" t="s">
        <v>914</v>
      </c>
      <c r="C39" s="1">
        <v>-32.9586656997825</v>
      </c>
      <c r="D39" s="1">
        <v>-21.925279520043599</v>
      </c>
      <c r="E39" s="1">
        <v>12.6146276000895</v>
      </c>
      <c r="F39" s="1">
        <v>11.8761197850013</v>
      </c>
      <c r="G39" s="1">
        <v>-54.371187917513801</v>
      </c>
      <c r="H39" s="1">
        <v>-29.698965192850402</v>
      </c>
    </row>
    <row r="40" spans="1:8">
      <c r="A40" s="2" t="s">
        <v>915</v>
      </c>
      <c r="B40" s="2" t="s">
        <v>916</v>
      </c>
      <c r="C40" s="1">
        <v>-73340</v>
      </c>
      <c r="D40" s="1">
        <v>-89420</v>
      </c>
      <c r="E40" s="1">
        <v>-78140</v>
      </c>
      <c r="F40" s="1">
        <v>-68860</v>
      </c>
      <c r="G40" s="1">
        <v>-106300</v>
      </c>
      <c r="H40" s="1">
        <v>-137870</v>
      </c>
    </row>
    <row r="41" spans="1:8">
      <c r="A41" s="2" t="s">
        <v>882</v>
      </c>
      <c r="B41" s="2" t="s">
        <v>916</v>
      </c>
      <c r="C41" s="1">
        <v>32.9586656997825</v>
      </c>
      <c r="D41" s="1">
        <v>21.925279520043599</v>
      </c>
      <c r="E41" s="1">
        <v>-12.6146276000895</v>
      </c>
      <c r="F41" s="1">
        <v>-11.8761197850013</v>
      </c>
      <c r="G41" s="1">
        <v>54.371187917513801</v>
      </c>
      <c r="H41" s="1">
        <v>29.698965192850402</v>
      </c>
    </row>
    <row r="42" spans="1:8">
      <c r="A42" s="2" t="s">
        <v>917</v>
      </c>
      <c r="B42" s="2" t="s">
        <v>918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</row>
    <row r="43" spans="1:8">
      <c r="A43" s="3" t="s">
        <v>919</v>
      </c>
      <c r="B43" s="3" t="s">
        <v>920</v>
      </c>
      <c r="C43" s="19">
        <v>0</v>
      </c>
      <c r="D43" s="19">
        <v>0</v>
      </c>
      <c r="E43" s="19">
        <v>0</v>
      </c>
      <c r="F43" s="19">
        <v>0</v>
      </c>
      <c r="G43" s="19">
        <v>0</v>
      </c>
      <c r="H43" s="19">
        <v>-2500</v>
      </c>
    </row>
    <row r="44" spans="1:8">
      <c r="A44" s="2" t="s">
        <v>882</v>
      </c>
      <c r="B44" s="2" t="s">
        <v>920</v>
      </c>
      <c r="C44" s="1" t="s">
        <v>334</v>
      </c>
      <c r="D44" s="1" t="s">
        <v>334</v>
      </c>
      <c r="E44" s="1" t="s">
        <v>334</v>
      </c>
      <c r="F44" s="1" t="s">
        <v>334</v>
      </c>
      <c r="G44" s="1" t="s">
        <v>334</v>
      </c>
      <c r="H44" s="1" t="s">
        <v>334</v>
      </c>
    </row>
    <row r="45" spans="1:8">
      <c r="A45" s="3" t="s">
        <v>921</v>
      </c>
      <c r="B45" s="3" t="s">
        <v>922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</row>
    <row r="46" spans="1:8">
      <c r="A46" s="3" t="s">
        <v>923</v>
      </c>
      <c r="B46" s="3" t="s">
        <v>924</v>
      </c>
      <c r="C46" s="19">
        <v>0</v>
      </c>
      <c r="D46" s="19">
        <v>0</v>
      </c>
      <c r="E46" s="19">
        <v>0</v>
      </c>
      <c r="F46" s="19">
        <v>0</v>
      </c>
      <c r="G46" s="19">
        <v>0</v>
      </c>
      <c r="H46" s="19">
        <v>-2500</v>
      </c>
    </row>
    <row r="47" spans="1:8">
      <c r="A47" s="2" t="s">
        <v>882</v>
      </c>
      <c r="B47" s="2" t="s">
        <v>924</v>
      </c>
      <c r="C47" s="1" t="s">
        <v>334</v>
      </c>
      <c r="D47" s="1" t="s">
        <v>334</v>
      </c>
      <c r="E47" s="1" t="s">
        <v>334</v>
      </c>
      <c r="F47" s="1" t="s">
        <v>334</v>
      </c>
      <c r="G47" s="1" t="s">
        <v>334</v>
      </c>
      <c r="H47" s="1" t="s">
        <v>334</v>
      </c>
    </row>
    <row r="48" spans="1:8">
      <c r="A48" s="3" t="s">
        <v>925</v>
      </c>
      <c r="B48" s="3" t="s">
        <v>926</v>
      </c>
      <c r="C48" s="19">
        <v>-8590</v>
      </c>
      <c r="D48" s="19">
        <v>-50750</v>
      </c>
      <c r="E48" s="19">
        <v>-330</v>
      </c>
      <c r="F48" s="19">
        <v>0</v>
      </c>
      <c r="G48" s="19">
        <v>0</v>
      </c>
      <c r="H48" s="19">
        <v>0</v>
      </c>
    </row>
    <row r="49" spans="1:8">
      <c r="A49" s="2" t="s">
        <v>882</v>
      </c>
      <c r="B49" s="2" t="s">
        <v>926</v>
      </c>
      <c r="C49" s="1">
        <v>-21375</v>
      </c>
      <c r="D49" s="1">
        <v>-490.803259604191</v>
      </c>
      <c r="E49" s="1">
        <v>99.349753694581295</v>
      </c>
      <c r="F49" s="1" t="s">
        <v>334</v>
      </c>
      <c r="G49" s="1" t="s">
        <v>334</v>
      </c>
      <c r="H49" s="1" t="s">
        <v>334</v>
      </c>
    </row>
    <row r="50" spans="1:8">
      <c r="A50" s="3" t="s">
        <v>927</v>
      </c>
      <c r="B50" s="3" t="s">
        <v>928</v>
      </c>
      <c r="C50" s="19">
        <v>0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</row>
    <row r="51" spans="1:8">
      <c r="A51" s="3" t="s">
        <v>929</v>
      </c>
      <c r="B51" s="3" t="s">
        <v>930</v>
      </c>
      <c r="C51" s="19">
        <v>-8590</v>
      </c>
      <c r="D51" s="19">
        <v>-50750</v>
      </c>
      <c r="E51" s="19">
        <v>-330</v>
      </c>
      <c r="F51" s="19">
        <v>0</v>
      </c>
      <c r="G51" s="19">
        <v>0</v>
      </c>
      <c r="H51" s="19">
        <v>0</v>
      </c>
    </row>
    <row r="52" spans="1:8">
      <c r="A52" s="2" t="s">
        <v>882</v>
      </c>
      <c r="B52" s="2" t="s">
        <v>930</v>
      </c>
      <c r="C52" s="1">
        <v>-21375</v>
      </c>
      <c r="D52" s="1">
        <v>-490.803259604191</v>
      </c>
      <c r="E52" s="1">
        <v>99.349753694581295</v>
      </c>
      <c r="F52" s="1" t="s">
        <v>334</v>
      </c>
      <c r="G52" s="1" t="s">
        <v>334</v>
      </c>
      <c r="H52" s="1" t="s">
        <v>334</v>
      </c>
    </row>
    <row r="53" spans="1:8">
      <c r="A53" s="3" t="s">
        <v>931</v>
      </c>
      <c r="B53" s="3" t="s">
        <v>932</v>
      </c>
      <c r="C53" s="19">
        <v>0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</row>
    <row r="54" spans="1:8">
      <c r="A54" s="3" t="s">
        <v>933</v>
      </c>
      <c r="B54" s="3" t="s">
        <v>934</v>
      </c>
      <c r="C54" s="19">
        <v>221360</v>
      </c>
      <c r="D54" s="19">
        <v>24480</v>
      </c>
      <c r="E54" s="19">
        <v>9600</v>
      </c>
      <c r="F54" s="19">
        <v>-20690</v>
      </c>
      <c r="G54" s="19">
        <v>61830</v>
      </c>
      <c r="H54" s="19">
        <v>115190</v>
      </c>
    </row>
    <row r="55" spans="1:8">
      <c r="A55" s="2" t="s">
        <v>882</v>
      </c>
      <c r="B55" s="2" t="s">
        <v>934</v>
      </c>
      <c r="C55" s="1">
        <v>216.00285510349701</v>
      </c>
      <c r="D55" s="1">
        <v>-88.941091434766903</v>
      </c>
      <c r="E55" s="1">
        <v>-60.7843137254902</v>
      </c>
      <c r="F55" s="1" t="s">
        <v>334</v>
      </c>
      <c r="G55" s="1" t="s">
        <v>334</v>
      </c>
      <c r="H55" s="1">
        <v>86.301148309881896</v>
      </c>
    </row>
    <row r="56" spans="1:8">
      <c r="A56" s="3" t="s">
        <v>901</v>
      </c>
      <c r="B56" s="3" t="s">
        <v>935</v>
      </c>
      <c r="C56" s="19">
        <v>0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</row>
    <row r="57" spans="1:8">
      <c r="A57" s="4" t="s">
        <v>904</v>
      </c>
      <c r="B57" s="4" t="s">
        <v>936</v>
      </c>
      <c r="C57" s="22">
        <v>139810</v>
      </c>
      <c r="D57" s="22">
        <v>-114440</v>
      </c>
      <c r="E57" s="22">
        <v>-67420</v>
      </c>
      <c r="F57" s="22">
        <v>-87870</v>
      </c>
      <c r="G57" s="22">
        <v>-41220</v>
      </c>
      <c r="H57" s="22">
        <v>-23850</v>
      </c>
    </row>
    <row r="58" spans="1:8">
      <c r="A58" s="2" t="s">
        <v>882</v>
      </c>
      <c r="B58" s="2" t="s">
        <v>936</v>
      </c>
      <c r="C58" s="1">
        <v>792.78416347381904</v>
      </c>
      <c r="D58" s="1" t="s">
        <v>334</v>
      </c>
      <c r="E58" s="1">
        <v>41.087032506116699</v>
      </c>
      <c r="F58" s="1">
        <v>-30.3322456244438</v>
      </c>
      <c r="G58" s="1">
        <v>53.089791737794499</v>
      </c>
      <c r="H58" s="1">
        <v>42.139737991266401</v>
      </c>
    </row>
    <row r="59" spans="1:8">
      <c r="A59" s="4"/>
      <c r="B59" s="21"/>
      <c r="C59" s="21"/>
      <c r="D59" s="21"/>
      <c r="E59" s="21"/>
      <c r="F59" s="21"/>
      <c r="G59" s="21"/>
      <c r="H59" s="21"/>
    </row>
    <row r="60" spans="1:8">
      <c r="A60" s="4" t="s">
        <v>937</v>
      </c>
      <c r="B60" s="21"/>
      <c r="C60" s="21"/>
      <c r="D60" s="21"/>
      <c r="E60" s="21"/>
      <c r="F60" s="21"/>
      <c r="G60" s="21"/>
      <c r="H60" s="21"/>
    </row>
    <row r="61" spans="1:8">
      <c r="A61" s="3" t="s">
        <v>938</v>
      </c>
      <c r="B61" s="3" t="s">
        <v>939</v>
      </c>
      <c r="C61" s="19">
        <v>-148810</v>
      </c>
      <c r="D61" s="19">
        <v>-80760</v>
      </c>
      <c r="E61" s="19">
        <v>-14440</v>
      </c>
      <c r="F61" s="19">
        <v>-35190</v>
      </c>
      <c r="G61" s="19">
        <v>-166810</v>
      </c>
      <c r="H61" s="19">
        <v>-299590</v>
      </c>
    </row>
    <row r="62" spans="1:8">
      <c r="A62" s="2" t="s">
        <v>882</v>
      </c>
      <c r="B62" s="2" t="s">
        <v>939</v>
      </c>
      <c r="C62" s="1">
        <v>2280.96</v>
      </c>
      <c r="D62" s="1">
        <v>-45.729453665748302</v>
      </c>
      <c r="E62" s="1">
        <v>-82.119861317483895</v>
      </c>
      <c r="F62" s="1">
        <v>143.698060941828</v>
      </c>
      <c r="G62" s="1">
        <v>374.02671213412901</v>
      </c>
      <c r="H62" s="1">
        <v>79.599544391823002</v>
      </c>
    </row>
    <row r="63" spans="1:8">
      <c r="A63" s="3" t="s">
        <v>940</v>
      </c>
      <c r="B63" s="3" t="s">
        <v>941</v>
      </c>
      <c r="C63" s="19">
        <v>-172690</v>
      </c>
      <c r="D63" s="19">
        <v>39830</v>
      </c>
      <c r="E63" s="19">
        <v>-86740</v>
      </c>
      <c r="F63" s="19">
        <v>-25590</v>
      </c>
      <c r="G63" s="19">
        <v>-42800</v>
      </c>
      <c r="H63" s="19">
        <v>125540</v>
      </c>
    </row>
    <row r="64" spans="1:8">
      <c r="A64" s="2" t="s">
        <v>882</v>
      </c>
      <c r="B64" s="2" t="s">
        <v>941</v>
      </c>
      <c r="C64" s="1" t="s">
        <v>334</v>
      </c>
      <c r="D64" s="1" t="s">
        <v>334</v>
      </c>
      <c r="E64" s="1" t="s">
        <v>334</v>
      </c>
      <c r="F64" s="1">
        <v>70.498040119898505</v>
      </c>
      <c r="G64" s="1">
        <v>-67.252833137944506</v>
      </c>
      <c r="H64" s="1" t="s">
        <v>334</v>
      </c>
    </row>
    <row r="65" spans="1:8">
      <c r="A65" s="3" t="s">
        <v>942</v>
      </c>
      <c r="B65" s="3" t="s">
        <v>943</v>
      </c>
      <c r="C65" s="19">
        <v>-89980</v>
      </c>
      <c r="D65" s="19">
        <v>6240</v>
      </c>
      <c r="E65" s="19">
        <v>-111880</v>
      </c>
      <c r="F65" s="19">
        <v>-93510</v>
      </c>
      <c r="G65" s="19">
        <v>37940</v>
      </c>
      <c r="H65" s="19">
        <v>45760</v>
      </c>
    </row>
    <row r="66" spans="1:8">
      <c r="A66" s="2" t="s">
        <v>882</v>
      </c>
      <c r="B66" s="2" t="s">
        <v>943</v>
      </c>
      <c r="C66" s="1" t="s">
        <v>334</v>
      </c>
      <c r="D66" s="1" t="s">
        <v>334</v>
      </c>
      <c r="E66" s="1" t="s">
        <v>334</v>
      </c>
      <c r="F66" s="1">
        <v>16.419377904898099</v>
      </c>
      <c r="G66" s="1" t="s">
        <v>334</v>
      </c>
      <c r="H66" s="1">
        <v>20.611491829203999</v>
      </c>
    </row>
    <row r="67" spans="1:8">
      <c r="A67" s="3" t="s">
        <v>944</v>
      </c>
      <c r="B67" s="3" t="s">
        <v>945</v>
      </c>
      <c r="C67" s="19">
        <v>82710</v>
      </c>
      <c r="D67" s="19">
        <v>168350</v>
      </c>
      <c r="E67" s="19">
        <v>118260</v>
      </c>
      <c r="F67" s="19">
        <v>167070</v>
      </c>
      <c r="G67" s="19">
        <v>209160</v>
      </c>
      <c r="H67" s="19">
        <v>186240</v>
      </c>
    </row>
    <row r="68" spans="1:8">
      <c r="A68" s="2" t="s">
        <v>882</v>
      </c>
      <c r="B68" s="2" t="s">
        <v>945</v>
      </c>
      <c r="C68" s="1">
        <v>-8.4863907944235493</v>
      </c>
      <c r="D68" s="1">
        <v>103.542497884174</v>
      </c>
      <c r="E68" s="1">
        <v>-29.753489753489799</v>
      </c>
      <c r="F68" s="1">
        <v>41.273465246068</v>
      </c>
      <c r="G68" s="1">
        <v>25.193032860477601</v>
      </c>
      <c r="H68" s="1">
        <v>-10.9581181870339</v>
      </c>
    </row>
    <row r="69" spans="1:8">
      <c r="A69" s="3" t="s">
        <v>946</v>
      </c>
      <c r="B69" s="3" t="s">
        <v>947</v>
      </c>
      <c r="C69" s="19">
        <v>-165420</v>
      </c>
      <c r="D69" s="19">
        <v>-134760</v>
      </c>
      <c r="E69" s="19">
        <v>-93120</v>
      </c>
      <c r="F69" s="19">
        <v>-99150</v>
      </c>
      <c r="G69" s="19">
        <v>-289900</v>
      </c>
      <c r="H69" s="19">
        <v>-106460</v>
      </c>
    </row>
    <row r="70" spans="1:8">
      <c r="A70" s="2" t="s">
        <v>882</v>
      </c>
      <c r="B70" s="2" t="s">
        <v>947</v>
      </c>
      <c r="C70" s="1">
        <v>-16.8994273083492</v>
      </c>
      <c r="D70" s="1">
        <v>-18.534639100471502</v>
      </c>
      <c r="E70" s="1">
        <v>-30.899376669634901</v>
      </c>
      <c r="F70" s="1">
        <v>6.4755154639175299</v>
      </c>
      <c r="G70" s="1">
        <v>192.38527483610699</v>
      </c>
      <c r="H70" s="1">
        <v>-63.276992066229703</v>
      </c>
    </row>
    <row r="71" spans="1:8">
      <c r="A71" s="3" t="s">
        <v>948</v>
      </c>
      <c r="B71" s="3" t="s">
        <v>949</v>
      </c>
      <c r="C71" s="19">
        <v>-1680</v>
      </c>
      <c r="D71" s="19">
        <v>-1440</v>
      </c>
      <c r="E71" s="19">
        <v>0</v>
      </c>
      <c r="F71" s="19">
        <v>0</v>
      </c>
      <c r="G71" s="19">
        <v>0</v>
      </c>
      <c r="H71" s="19">
        <v>0</v>
      </c>
    </row>
    <row r="72" spans="1:8">
      <c r="A72" s="2" t="s">
        <v>882</v>
      </c>
      <c r="B72" s="2" t="s">
        <v>949</v>
      </c>
      <c r="C72" s="1">
        <v>-66.3366336633663</v>
      </c>
      <c r="D72" s="1">
        <v>14.285714285714301</v>
      </c>
      <c r="E72" s="1" t="s">
        <v>334</v>
      </c>
      <c r="F72" s="1" t="s">
        <v>334</v>
      </c>
      <c r="G72" s="1" t="s">
        <v>334</v>
      </c>
      <c r="H72" s="1" t="s">
        <v>334</v>
      </c>
    </row>
    <row r="73" spans="1:8">
      <c r="A73" s="3" t="s">
        <v>950</v>
      </c>
      <c r="B73" s="3" t="s">
        <v>951</v>
      </c>
      <c r="C73" s="19">
        <v>340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</row>
    <row r="74" spans="1:8">
      <c r="A74" s="2" t="s">
        <v>882</v>
      </c>
      <c r="B74" s="2" t="s">
        <v>951</v>
      </c>
      <c r="C74" s="1">
        <v>1600</v>
      </c>
      <c r="D74" s="1" t="s">
        <v>334</v>
      </c>
      <c r="E74" s="1" t="s">
        <v>334</v>
      </c>
      <c r="F74" s="1" t="s">
        <v>334</v>
      </c>
      <c r="G74" s="1" t="s">
        <v>334</v>
      </c>
      <c r="H74" s="1" t="s">
        <v>334</v>
      </c>
    </row>
    <row r="75" spans="1:8">
      <c r="A75" s="3" t="s">
        <v>952</v>
      </c>
      <c r="B75" s="3" t="s">
        <v>953</v>
      </c>
      <c r="C75" s="19">
        <v>-2020</v>
      </c>
      <c r="D75" s="19">
        <v>-1440</v>
      </c>
      <c r="E75" s="19">
        <v>0</v>
      </c>
      <c r="F75" s="19">
        <v>0</v>
      </c>
      <c r="G75" s="19">
        <v>0</v>
      </c>
      <c r="H75" s="19">
        <v>0</v>
      </c>
    </row>
    <row r="76" spans="1:8">
      <c r="A76" s="2" t="s">
        <v>882</v>
      </c>
      <c r="B76" s="2" t="s">
        <v>953</v>
      </c>
      <c r="C76" s="1">
        <v>96.116504854368898</v>
      </c>
      <c r="D76" s="1">
        <v>-28.712871287128699</v>
      </c>
      <c r="E76" s="1" t="s">
        <v>334</v>
      </c>
      <c r="F76" s="1" t="s">
        <v>334</v>
      </c>
      <c r="G76" s="1" t="s">
        <v>334</v>
      </c>
      <c r="H76" s="1" t="s">
        <v>334</v>
      </c>
    </row>
    <row r="77" spans="1:8">
      <c r="A77" s="3" t="s">
        <v>954</v>
      </c>
      <c r="B77" s="3" t="s">
        <v>955</v>
      </c>
      <c r="C77" s="19">
        <v>-19310</v>
      </c>
      <c r="D77" s="19">
        <v>40</v>
      </c>
      <c r="E77" s="19">
        <v>-1070</v>
      </c>
      <c r="F77" s="19">
        <v>-61390</v>
      </c>
      <c r="G77" s="19">
        <v>-26680</v>
      </c>
      <c r="H77" s="19">
        <v>-112070</v>
      </c>
    </row>
    <row r="78" spans="1:8">
      <c r="A78" s="2" t="s">
        <v>882</v>
      </c>
      <c r="B78" s="2" t="s">
        <v>955</v>
      </c>
      <c r="C78" s="1">
        <v>78.905396547957196</v>
      </c>
      <c r="D78" s="1" t="s">
        <v>334</v>
      </c>
      <c r="E78" s="1" t="s">
        <v>334</v>
      </c>
      <c r="F78" s="1">
        <v>-5637.3831775700901</v>
      </c>
      <c r="G78" s="1">
        <v>56.5401531194005</v>
      </c>
      <c r="H78" s="1">
        <v>-320.05247376311797</v>
      </c>
    </row>
    <row r="79" spans="1:8">
      <c r="A79" s="3" t="s">
        <v>901</v>
      </c>
      <c r="B79" s="3" t="s">
        <v>956</v>
      </c>
      <c r="C79" s="19">
        <v>0</v>
      </c>
      <c r="D79" s="19">
        <v>0</v>
      </c>
      <c r="E79" s="19">
        <v>0</v>
      </c>
      <c r="F79" s="19">
        <v>0</v>
      </c>
      <c r="G79" s="19">
        <v>0</v>
      </c>
      <c r="H79" s="19">
        <v>0</v>
      </c>
    </row>
    <row r="80" spans="1:8">
      <c r="A80" s="4" t="s">
        <v>937</v>
      </c>
      <c r="B80" s="4" t="s">
        <v>957</v>
      </c>
      <c r="C80" s="22">
        <v>-342490</v>
      </c>
      <c r="D80" s="22">
        <v>-42330</v>
      </c>
      <c r="E80" s="22">
        <v>-102250</v>
      </c>
      <c r="F80" s="22">
        <v>-122170</v>
      </c>
      <c r="G80" s="22">
        <v>-236290</v>
      </c>
      <c r="H80" s="22">
        <v>-286120</v>
      </c>
    </row>
    <row r="81" spans="1:8">
      <c r="A81" s="2" t="s">
        <v>882</v>
      </c>
      <c r="B81" s="2" t="s">
        <v>957</v>
      </c>
      <c r="C81" s="1">
        <v>-445.80079681274901</v>
      </c>
      <c r="D81" s="1">
        <v>87.640515051534393</v>
      </c>
      <c r="E81" s="1">
        <v>-141.554453106544</v>
      </c>
      <c r="F81" s="1">
        <v>-19.481662591687002</v>
      </c>
      <c r="G81" s="1">
        <v>-93.410820987149094</v>
      </c>
      <c r="H81" s="1">
        <v>-21.088492953574001</v>
      </c>
    </row>
    <row r="82" spans="1:8">
      <c r="A82" s="4"/>
      <c r="B82" s="21"/>
      <c r="C82" s="21"/>
      <c r="D82" s="21"/>
      <c r="E82" s="21"/>
      <c r="F82" s="21"/>
      <c r="G82" s="21"/>
      <c r="H82" s="21"/>
    </row>
    <row r="83" spans="1:8">
      <c r="A83" s="3" t="s">
        <v>958</v>
      </c>
      <c r="B83" s="3" t="s">
        <v>959</v>
      </c>
      <c r="C83" s="19">
        <v>840</v>
      </c>
      <c r="D83" s="19">
        <v>-640</v>
      </c>
      <c r="E83" s="19">
        <v>-310</v>
      </c>
      <c r="F83" s="19">
        <v>720</v>
      </c>
      <c r="G83" s="19">
        <v>100</v>
      </c>
      <c r="H83" s="19">
        <v>250</v>
      </c>
    </row>
    <row r="84" spans="1:8">
      <c r="A84" s="2" t="s">
        <v>882</v>
      </c>
      <c r="B84" s="2" t="s">
        <v>959</v>
      </c>
      <c r="C84" s="1" t="s">
        <v>334</v>
      </c>
      <c r="D84" s="1" t="s">
        <v>334</v>
      </c>
      <c r="E84" s="1">
        <v>51.5625</v>
      </c>
      <c r="F84" s="1" t="s">
        <v>334</v>
      </c>
      <c r="G84" s="1">
        <v>-86.1111111111111</v>
      </c>
      <c r="H84" s="1">
        <v>150</v>
      </c>
    </row>
    <row r="85" spans="1:8">
      <c r="A85" s="4"/>
      <c r="B85" s="21"/>
      <c r="C85" s="21"/>
      <c r="D85" s="21"/>
      <c r="E85" s="21"/>
      <c r="F85" s="21"/>
      <c r="G85" s="21"/>
      <c r="H85" s="21"/>
    </row>
    <row r="86" spans="1:8">
      <c r="A86" s="4" t="s">
        <v>960</v>
      </c>
      <c r="B86" s="4" t="s">
        <v>961</v>
      </c>
      <c r="C86" s="22">
        <v>-64090</v>
      </c>
      <c r="D86" s="22">
        <v>29180</v>
      </c>
      <c r="E86" s="22">
        <v>-21720</v>
      </c>
      <c r="F86" s="22">
        <v>-2630</v>
      </c>
      <c r="G86" s="22">
        <v>38170</v>
      </c>
      <c r="H86" s="22">
        <v>-17450</v>
      </c>
    </row>
    <row r="87" spans="1:8">
      <c r="A87" s="2" t="s">
        <v>882</v>
      </c>
      <c r="B87" s="2" t="s">
        <v>961</v>
      </c>
      <c r="C87" s="1" t="s">
        <v>334</v>
      </c>
      <c r="D87" s="1" t="s">
        <v>334</v>
      </c>
      <c r="E87" s="1" t="s">
        <v>334</v>
      </c>
      <c r="F87" s="1">
        <v>87.891344383057103</v>
      </c>
      <c r="G87" s="1" t="s">
        <v>334</v>
      </c>
      <c r="H87" s="1" t="s">
        <v>334</v>
      </c>
    </row>
    <row r="88" spans="1:8">
      <c r="A88" s="4"/>
      <c r="B88" s="21"/>
      <c r="C88" s="21"/>
      <c r="D88" s="21"/>
      <c r="E88" s="21"/>
      <c r="F88" s="21"/>
      <c r="G88" s="21"/>
      <c r="H88" s="21"/>
    </row>
    <row r="89" spans="1:8">
      <c r="A89" s="4" t="s">
        <v>962</v>
      </c>
      <c r="B89" s="4" t="s">
        <v>963</v>
      </c>
      <c r="C89" s="22">
        <v>31980</v>
      </c>
      <c r="D89" s="22">
        <v>26130</v>
      </c>
      <c r="E89" s="22">
        <v>11350</v>
      </c>
      <c r="F89" s="22">
        <v>21080</v>
      </c>
      <c r="G89" s="22">
        <v>57360</v>
      </c>
      <c r="H89" s="22">
        <v>63570</v>
      </c>
    </row>
    <row r="90" spans="1:8">
      <c r="A90" s="2" t="s">
        <v>882</v>
      </c>
      <c r="B90" s="2" t="s">
        <v>963</v>
      </c>
      <c r="C90" s="1">
        <v>-38.511824649105897</v>
      </c>
      <c r="D90" s="1">
        <v>-18.292682926829301</v>
      </c>
      <c r="E90" s="1">
        <v>-56.563337160352098</v>
      </c>
      <c r="F90" s="1">
        <v>85.726872246696004</v>
      </c>
      <c r="G90" s="1">
        <v>172.10626185958299</v>
      </c>
      <c r="H90" s="1">
        <v>10.826359832635999</v>
      </c>
    </row>
    <row r="91" spans="1:8">
      <c r="A91" s="4" t="s">
        <v>964</v>
      </c>
      <c r="B91" s="4" t="s">
        <v>965</v>
      </c>
      <c r="C91" s="22">
        <v>50060</v>
      </c>
      <c r="D91" s="22">
        <v>60090</v>
      </c>
      <c r="E91" s="22">
        <v>53220</v>
      </c>
      <c r="F91" s="22">
        <v>53480</v>
      </c>
      <c r="G91" s="22">
        <v>52740</v>
      </c>
      <c r="H91" s="22">
        <v>55300</v>
      </c>
    </row>
    <row r="92" spans="1:8">
      <c r="A92" s="2" t="s">
        <v>882</v>
      </c>
      <c r="B92" s="2" t="s">
        <v>965</v>
      </c>
      <c r="C92" s="1">
        <v>-18.601626016260202</v>
      </c>
      <c r="D92" s="1">
        <v>20.0359568517779</v>
      </c>
      <c r="E92" s="1">
        <v>-11.4328507239141</v>
      </c>
      <c r="F92" s="1">
        <v>0.48853814355505398</v>
      </c>
      <c r="G92" s="1">
        <v>-1.3836948391922199</v>
      </c>
      <c r="H92" s="1">
        <v>4.8540007584376204</v>
      </c>
    </row>
    <row r="93" spans="1:8">
      <c r="A93" s="4"/>
      <c r="B93" s="21"/>
      <c r="C93" s="21"/>
      <c r="D93" s="21"/>
      <c r="E93" s="21"/>
      <c r="F93" s="21"/>
      <c r="G93" s="21"/>
      <c r="H93" s="21"/>
    </row>
    <row r="94" spans="1:8">
      <c r="A94" s="4" t="s">
        <v>1</v>
      </c>
      <c r="B94" s="21"/>
      <c r="C94" s="21"/>
      <c r="D94" s="21"/>
      <c r="E94" s="21"/>
      <c r="F94" s="21"/>
      <c r="G94" s="21"/>
      <c r="H94" s="21"/>
    </row>
    <row r="95" spans="1:8">
      <c r="A95" s="3" t="s">
        <v>966</v>
      </c>
      <c r="B95" s="3" t="s">
        <v>966</v>
      </c>
      <c r="C95" s="19">
        <v>251910</v>
      </c>
      <c r="D95" s="19">
        <v>239400</v>
      </c>
      <c r="E95" s="19">
        <v>214790</v>
      </c>
      <c r="F95" s="19">
        <v>274070</v>
      </c>
      <c r="G95" s="19">
        <v>450040</v>
      </c>
      <c r="H95" s="19">
        <v>350180</v>
      </c>
    </row>
    <row r="96" spans="1:8">
      <c r="A96" s="2" t="s">
        <v>882</v>
      </c>
      <c r="B96" s="2" t="s">
        <v>966</v>
      </c>
      <c r="C96" s="1">
        <v>17.95196</v>
      </c>
      <c r="D96" s="1">
        <v>-4.9660589999999996</v>
      </c>
      <c r="E96" s="1">
        <v>-10.279866</v>
      </c>
      <c r="F96" s="1">
        <v>27.599049999999998</v>
      </c>
      <c r="G96" s="1">
        <v>64.206225000000003</v>
      </c>
      <c r="H96" s="1">
        <v>-22.189139000000001</v>
      </c>
    </row>
    <row r="97" spans="1:8">
      <c r="A97" s="3" t="s">
        <v>967</v>
      </c>
      <c r="B97" s="3" t="s">
        <v>968</v>
      </c>
      <c r="C97" s="20">
        <v>27.696400000000001</v>
      </c>
      <c r="D97" s="20">
        <v>26.336300000000001</v>
      </c>
      <c r="E97" s="20">
        <v>25.709499999999998</v>
      </c>
      <c r="F97" s="20">
        <v>31.552</v>
      </c>
      <c r="G97" s="20">
        <v>34.303899999999999</v>
      </c>
      <c r="H97" s="20">
        <v>24.083200000000001</v>
      </c>
    </row>
    <row r="98" spans="1:8">
      <c r="A98" s="2" t="s">
        <v>882</v>
      </c>
      <c r="B98" s="2" t="s">
        <v>968</v>
      </c>
      <c r="C98" s="1">
        <v>-6.9899884441103204</v>
      </c>
      <c r="D98" s="1">
        <v>-4.91064945654706</v>
      </c>
      <c r="E98" s="1">
        <v>-2.3801557270060001</v>
      </c>
      <c r="F98" s="1">
        <v>22.725010033257</v>
      </c>
      <c r="G98" s="1">
        <v>8.7219142859605991</v>
      </c>
      <c r="H98" s="1">
        <v>-29.7944861755016</v>
      </c>
    </row>
    <row r="99" spans="1:8">
      <c r="A99" s="3" t="s">
        <v>969</v>
      </c>
      <c r="B99" s="3" t="s">
        <v>970</v>
      </c>
      <c r="C99" s="19">
        <v>14050</v>
      </c>
      <c r="D99" s="19">
        <v>8840</v>
      </c>
      <c r="E99" s="19">
        <v>8300</v>
      </c>
      <c r="F99" s="19">
        <v>20350</v>
      </c>
      <c r="G99" s="19">
        <v>18680</v>
      </c>
      <c r="H99" s="19">
        <v>16740</v>
      </c>
    </row>
    <row r="100" spans="1:8">
      <c r="A100" s="2" t="s">
        <v>882</v>
      </c>
      <c r="B100" s="2" t="s">
        <v>970</v>
      </c>
      <c r="C100" s="1">
        <v>22.814685314685299</v>
      </c>
      <c r="D100" s="1">
        <v>-37.081850533807803</v>
      </c>
      <c r="E100" s="1">
        <v>-6.1085972850678703</v>
      </c>
      <c r="F100" s="1">
        <v>145.18072289156601</v>
      </c>
      <c r="G100" s="1">
        <v>-8.2063882063882101</v>
      </c>
      <c r="H100" s="1">
        <v>-10.385438972162699</v>
      </c>
    </row>
    <row r="101" spans="1:8">
      <c r="A101" s="3" t="s">
        <v>971</v>
      </c>
      <c r="B101" s="3" t="s">
        <v>972</v>
      </c>
      <c r="C101" s="19">
        <v>8590</v>
      </c>
      <c r="D101" s="19">
        <v>50750</v>
      </c>
      <c r="E101" s="19">
        <v>330</v>
      </c>
      <c r="F101" s="19" t="s">
        <v>334</v>
      </c>
      <c r="G101" s="19" t="s">
        <v>334</v>
      </c>
      <c r="H101" s="19" t="s">
        <v>334</v>
      </c>
    </row>
    <row r="102" spans="1:8">
      <c r="A102" s="2" t="s">
        <v>882</v>
      </c>
      <c r="B102" s="2" t="s">
        <v>972</v>
      </c>
      <c r="C102" s="1">
        <v>21375</v>
      </c>
      <c r="D102" s="1">
        <v>490.803259604191</v>
      </c>
      <c r="E102" s="1">
        <v>-99.349753694581295</v>
      </c>
      <c r="F102" s="1" t="s">
        <v>334</v>
      </c>
      <c r="G102" s="1" t="s">
        <v>334</v>
      </c>
      <c r="H102" s="1" t="s">
        <v>334</v>
      </c>
    </row>
    <row r="103" spans="1:8">
      <c r="A103" s="3" t="s">
        <v>973</v>
      </c>
      <c r="B103" s="3" t="s">
        <v>974</v>
      </c>
      <c r="C103" s="19">
        <v>64410</v>
      </c>
      <c r="D103" s="19">
        <v>97170</v>
      </c>
      <c r="E103" s="19">
        <v>70120</v>
      </c>
      <c r="F103" s="19">
        <v>137830</v>
      </c>
      <c r="G103" s="19">
        <v>209280</v>
      </c>
      <c r="H103" s="19">
        <v>154400</v>
      </c>
    </row>
    <row r="104" spans="1:8">
      <c r="A104" s="2" t="s">
        <v>882</v>
      </c>
      <c r="B104" s="2" t="s">
        <v>974</v>
      </c>
      <c r="C104" s="1">
        <v>-14.8241206030151</v>
      </c>
      <c r="D104" s="1">
        <v>50.861667442943599</v>
      </c>
      <c r="E104" s="1">
        <v>-27.837810023669899</v>
      </c>
      <c r="F104" s="1">
        <v>96.563034797490005</v>
      </c>
      <c r="G104" s="1">
        <v>51.839222230283703</v>
      </c>
      <c r="H104" s="1">
        <v>-26.223241590214101</v>
      </c>
    </row>
    <row r="105" spans="1:8">
      <c r="A105" s="3" t="s">
        <v>975</v>
      </c>
      <c r="B105" s="3" t="s">
        <v>976</v>
      </c>
      <c r="C105" s="19">
        <v>98127.485799999995</v>
      </c>
      <c r="D105" s="19">
        <v>134781.93359999999</v>
      </c>
      <c r="E105" s="19" t="s">
        <v>334</v>
      </c>
      <c r="F105" s="19">
        <v>180519.06340000001</v>
      </c>
      <c r="G105" s="19">
        <v>241070.3713</v>
      </c>
      <c r="H105" s="19">
        <v>195436.8988</v>
      </c>
    </row>
    <row r="106" spans="1:8">
      <c r="A106" s="2" t="s">
        <v>882</v>
      </c>
      <c r="B106" s="2" t="s">
        <v>976</v>
      </c>
      <c r="C106" s="1">
        <v>-15.3390419954442</v>
      </c>
      <c r="D106" s="1">
        <v>37.353904976848803</v>
      </c>
      <c r="E106" s="1" t="s">
        <v>334</v>
      </c>
      <c r="F106" s="1" t="s">
        <v>334</v>
      </c>
      <c r="G106" s="1">
        <v>33.542888332557702</v>
      </c>
      <c r="H106" s="1">
        <v>-18.9295234699586</v>
      </c>
    </row>
    <row r="107" spans="1:8">
      <c r="A107" s="3" t="s">
        <v>977</v>
      </c>
      <c r="B107" s="3" t="s">
        <v>978</v>
      </c>
      <c r="C107" s="19">
        <v>-109990</v>
      </c>
      <c r="D107" s="19">
        <v>138250</v>
      </c>
      <c r="E107" s="19">
        <v>-15170</v>
      </c>
      <c r="F107" s="19">
        <v>113920</v>
      </c>
      <c r="G107" s="19">
        <v>169730</v>
      </c>
      <c r="H107" s="19">
        <v>281270</v>
      </c>
    </row>
    <row r="108" spans="1:8">
      <c r="A108" s="2" t="s">
        <v>882</v>
      </c>
      <c r="B108" s="2" t="s">
        <v>978</v>
      </c>
      <c r="C108" s="1" t="s">
        <v>334</v>
      </c>
      <c r="D108" s="1" t="s">
        <v>334</v>
      </c>
      <c r="E108" s="1" t="s">
        <v>334</v>
      </c>
      <c r="F108" s="1" t="s">
        <v>334</v>
      </c>
      <c r="G108" s="1">
        <v>48.9905196629214</v>
      </c>
      <c r="H108" s="1">
        <v>65.716137394685703</v>
      </c>
    </row>
    <row r="109" spans="1:8">
      <c r="A109" s="3" t="s">
        <v>979</v>
      </c>
      <c r="B109" s="3" t="s">
        <v>980</v>
      </c>
      <c r="C109" s="20">
        <v>17.626799999999999</v>
      </c>
      <c r="D109" s="20">
        <v>26.223199999999999</v>
      </c>
      <c r="E109" s="20">
        <v>18.937999999999999</v>
      </c>
      <c r="F109" s="20">
        <v>37.209099999999999</v>
      </c>
      <c r="G109" s="20">
        <v>56.463000000000001</v>
      </c>
      <c r="H109" s="20">
        <v>41.620600000000003</v>
      </c>
    </row>
    <row r="110" spans="1:8">
      <c r="A110" s="2" t="s">
        <v>882</v>
      </c>
      <c r="B110" s="2" t="s">
        <v>980</v>
      </c>
      <c r="C110" s="1">
        <v>-30.9031365797867</v>
      </c>
      <c r="D110" s="1">
        <v>48.769028934674701</v>
      </c>
      <c r="E110" s="1">
        <v>-27.7812890899358</v>
      </c>
      <c r="F110" s="1">
        <v>96.478126252109206</v>
      </c>
      <c r="G110" s="1">
        <v>51.744999894380697</v>
      </c>
      <c r="H110" s="1">
        <v>-26.286881472937001</v>
      </c>
    </row>
    <row r="111" spans="1:8">
      <c r="A111" s="3" t="s">
        <v>981</v>
      </c>
      <c r="B111" s="3" t="s">
        <v>982</v>
      </c>
      <c r="C111" s="20">
        <v>15.763</v>
      </c>
      <c r="D111" s="20">
        <v>7.0339</v>
      </c>
      <c r="E111" s="20">
        <v>3.4163999999999999</v>
      </c>
      <c r="F111" s="20">
        <v>6.1477000000000004</v>
      </c>
      <c r="G111" s="20">
        <v>7.1436000000000002</v>
      </c>
      <c r="H111" s="20">
        <v>6.5941000000000001</v>
      </c>
    </row>
    <row r="112" spans="1:8">
      <c r="A112" s="2" t="s">
        <v>882</v>
      </c>
      <c r="B112" s="2" t="s">
        <v>982</v>
      </c>
      <c r="C112" s="1">
        <v>46.2508298134399</v>
      </c>
      <c r="D112" s="1">
        <v>-55.377308474789999</v>
      </c>
      <c r="E112" s="1">
        <v>-51.4291242651787</v>
      </c>
      <c r="F112" s="1">
        <v>79.946136346872294</v>
      </c>
      <c r="G112" s="1">
        <v>16.200125347956099</v>
      </c>
      <c r="H112" s="1">
        <v>-7.69262642749755</v>
      </c>
    </row>
    <row r="113" spans="1:8">
      <c r="A113" s="3" t="s">
        <v>983</v>
      </c>
      <c r="B113" s="3" t="s">
        <v>984</v>
      </c>
      <c r="C113" s="20">
        <v>1.3319000000000001</v>
      </c>
      <c r="D113" s="20">
        <v>2.641</v>
      </c>
      <c r="E113" s="20" t="s">
        <v>334</v>
      </c>
      <c r="F113" s="20">
        <v>1.7815000000000001</v>
      </c>
      <c r="G113" s="20">
        <v>1.6783999999999999</v>
      </c>
      <c r="H113" s="20">
        <v>2.7639999999999998</v>
      </c>
    </row>
    <row r="114" spans="1:8">
      <c r="A114" s="2" t="s">
        <v>882</v>
      </c>
      <c r="B114" s="2" t="s">
        <v>984</v>
      </c>
      <c r="C114" s="1">
        <v>-29.135283041855999</v>
      </c>
      <c r="D114" s="1">
        <v>98.284691507995404</v>
      </c>
      <c r="E114" s="1" t="s">
        <v>334</v>
      </c>
      <c r="F114" s="1" t="s">
        <v>334</v>
      </c>
      <c r="G114" s="1">
        <v>-5.7852835499013997</v>
      </c>
      <c r="H114" s="1">
        <v>64.679541335455895</v>
      </c>
    </row>
    <row r="115" spans="1:8">
      <c r="A115" s="14" t="s">
        <v>333</v>
      </c>
      <c r="B115" s="14"/>
      <c r="C115" s="14" t="s">
        <v>2</v>
      </c>
      <c r="D115" s="14"/>
      <c r="E115" s="14"/>
      <c r="F115" s="14"/>
      <c r="G115" s="14"/>
      <c r="H115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9"/>
  <sheetViews>
    <sheetView topLeftCell="A157" workbookViewId="0">
      <selection activeCell="I12" sqref="I12"/>
    </sheetView>
  </sheetViews>
  <sheetFormatPr defaultRowHeight="14.4"/>
  <cols>
    <col min="1" max="1" width="31.77734375" customWidth="1"/>
    <col min="2" max="2" width="56.77734375" hidden="1" customWidth="1"/>
    <col min="3" max="9" width="12" customWidth="1"/>
  </cols>
  <sheetData>
    <row r="1" spans="1:9">
      <c r="A1" s="8"/>
      <c r="B1" s="8"/>
      <c r="C1" s="8"/>
      <c r="D1" s="8"/>
      <c r="E1" s="8"/>
      <c r="F1" s="8"/>
      <c r="G1" s="8"/>
      <c r="H1" s="8"/>
      <c r="I1" s="8"/>
    </row>
    <row r="2" spans="1:9" ht="21">
      <c r="A2" s="15" t="s">
        <v>985</v>
      </c>
      <c r="B2" s="15"/>
      <c r="C2" s="15"/>
      <c r="D2" s="15"/>
      <c r="E2" s="15"/>
      <c r="F2" s="15"/>
      <c r="G2" s="15"/>
      <c r="H2" s="15"/>
      <c r="I2" s="15"/>
    </row>
    <row r="3" spans="1:9">
      <c r="A3" s="9"/>
      <c r="B3" s="9"/>
      <c r="C3" s="9"/>
      <c r="D3" s="9"/>
      <c r="E3" s="9"/>
      <c r="F3" s="9"/>
      <c r="G3" s="9"/>
      <c r="H3" s="9"/>
      <c r="I3" s="9"/>
    </row>
    <row r="4" spans="1:9">
      <c r="A4" s="7" t="s">
        <v>4</v>
      </c>
      <c r="B4" s="7"/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</row>
    <row r="5" spans="1:9">
      <c r="A5" s="16" t="s">
        <v>12</v>
      </c>
      <c r="B5" s="16"/>
      <c r="C5" s="5" t="s">
        <v>13</v>
      </c>
      <c r="D5" s="5" t="s">
        <v>14</v>
      </c>
      <c r="E5" s="5" t="s">
        <v>15</v>
      </c>
      <c r="F5" s="5" t="s">
        <v>16</v>
      </c>
      <c r="G5" s="5" t="s">
        <v>17</v>
      </c>
      <c r="H5" s="5" t="s">
        <v>18</v>
      </c>
      <c r="I5" s="5" t="s">
        <v>19</v>
      </c>
    </row>
    <row r="6" spans="1:9">
      <c r="A6" s="4" t="s">
        <v>382</v>
      </c>
      <c r="B6" s="21"/>
      <c r="C6" s="21"/>
      <c r="D6" s="21"/>
      <c r="E6" s="21"/>
      <c r="F6" s="21"/>
      <c r="G6" s="21"/>
      <c r="H6" s="21"/>
      <c r="I6" s="21"/>
    </row>
    <row r="7" spans="1:9">
      <c r="A7" s="3" t="s">
        <v>986</v>
      </c>
      <c r="B7" s="3" t="s">
        <v>987</v>
      </c>
      <c r="C7" s="19">
        <v>7694.6</v>
      </c>
      <c r="D7" s="19">
        <v>6870</v>
      </c>
      <c r="E7" s="19">
        <v>9430</v>
      </c>
      <c r="F7" s="19">
        <v>9070</v>
      </c>
      <c r="G7" s="19">
        <v>15710</v>
      </c>
      <c r="H7" s="19">
        <v>12200</v>
      </c>
      <c r="I7" s="19">
        <v>13340</v>
      </c>
    </row>
    <row r="8" spans="1:9">
      <c r="A8" s="2" t="s">
        <v>882</v>
      </c>
      <c r="B8" s="2" t="s">
        <v>987</v>
      </c>
      <c r="C8" s="1">
        <v>-2.16531678724458</v>
      </c>
      <c r="D8" s="1">
        <v>-10.716606451277499</v>
      </c>
      <c r="E8" s="1">
        <v>37.2634643377001</v>
      </c>
      <c r="F8" s="1">
        <v>-3.81760339342524</v>
      </c>
      <c r="G8" s="1">
        <v>73.208379272326397</v>
      </c>
      <c r="H8" s="1">
        <v>-22.342457033736501</v>
      </c>
      <c r="I8" s="1">
        <v>9.34426229508197</v>
      </c>
    </row>
    <row r="9" spans="1:9">
      <c r="A9" s="3" t="s">
        <v>988</v>
      </c>
      <c r="B9" s="3" t="s">
        <v>989</v>
      </c>
      <c r="C9" s="19">
        <v>2359.6</v>
      </c>
      <c r="D9" s="19">
        <v>2010</v>
      </c>
      <c r="E9" s="19">
        <v>5520</v>
      </c>
      <c r="F9" s="19">
        <v>2790</v>
      </c>
      <c r="G9" s="19">
        <v>9430</v>
      </c>
      <c r="H9" s="19">
        <v>5790</v>
      </c>
      <c r="I9" s="19">
        <v>7560</v>
      </c>
    </row>
    <row r="10" spans="1:9">
      <c r="A10" s="2" t="s">
        <v>882</v>
      </c>
      <c r="B10" s="2" t="s">
        <v>989</v>
      </c>
      <c r="C10" s="1">
        <v>-25.494158509630601</v>
      </c>
      <c r="D10" s="1">
        <v>-14.8160705204272</v>
      </c>
      <c r="E10" s="1">
        <v>174.62686567164201</v>
      </c>
      <c r="F10" s="1">
        <v>-49.456521739130402</v>
      </c>
      <c r="G10" s="1">
        <v>237.992831541219</v>
      </c>
      <c r="H10" s="1">
        <v>-38.600212089077402</v>
      </c>
      <c r="I10" s="1">
        <v>30.569948186528499</v>
      </c>
    </row>
    <row r="11" spans="1:9">
      <c r="A11" s="3" t="s">
        <v>990</v>
      </c>
      <c r="B11" s="3" t="s">
        <v>991</v>
      </c>
      <c r="C11" s="19">
        <v>5335</v>
      </c>
      <c r="D11" s="19">
        <v>4860</v>
      </c>
      <c r="E11" s="19">
        <v>3910</v>
      </c>
      <c r="F11" s="19">
        <v>6280</v>
      </c>
      <c r="G11" s="19">
        <v>6280</v>
      </c>
      <c r="H11" s="19">
        <v>6410</v>
      </c>
      <c r="I11" s="19">
        <v>5780</v>
      </c>
    </row>
    <row r="12" spans="1:9">
      <c r="A12" s="2" t="s">
        <v>882</v>
      </c>
      <c r="B12" s="2" t="s">
        <v>991</v>
      </c>
      <c r="C12" s="1">
        <v>13.561378488260701</v>
      </c>
      <c r="D12" s="1">
        <v>-8.9034676663542704</v>
      </c>
      <c r="E12" s="1">
        <v>-19.547325102880698</v>
      </c>
      <c r="F12" s="1">
        <v>60.613810741687999</v>
      </c>
      <c r="G12" s="1">
        <v>0</v>
      </c>
      <c r="H12" s="1">
        <v>2.0700636942675201</v>
      </c>
      <c r="I12" s="1">
        <v>-9.8283931357254293</v>
      </c>
    </row>
    <row r="13" spans="1:9">
      <c r="A13" s="3" t="s">
        <v>992</v>
      </c>
      <c r="B13" s="3" t="s">
        <v>993</v>
      </c>
      <c r="C13" s="19">
        <v>2469.9</v>
      </c>
      <c r="D13" s="19">
        <v>3400</v>
      </c>
      <c r="E13" s="19">
        <v>5170</v>
      </c>
      <c r="F13" s="19">
        <v>5390</v>
      </c>
      <c r="G13" s="19">
        <v>3880</v>
      </c>
      <c r="H13" s="19">
        <v>6520</v>
      </c>
      <c r="I13" s="19">
        <v>10150</v>
      </c>
    </row>
    <row r="14" spans="1:9">
      <c r="A14" s="2" t="s">
        <v>882</v>
      </c>
      <c r="B14" s="2" t="s">
        <v>993</v>
      </c>
      <c r="C14" s="1">
        <v>-2.0230869927406898</v>
      </c>
      <c r="D14" s="1">
        <v>37.657395036236302</v>
      </c>
      <c r="E14" s="1">
        <v>52.058823529411796</v>
      </c>
      <c r="F14" s="1">
        <v>4.2553191489361701</v>
      </c>
      <c r="G14" s="1">
        <v>-28.014842300556602</v>
      </c>
      <c r="H14" s="1">
        <v>68.041237113402104</v>
      </c>
      <c r="I14" s="1">
        <v>55.674846625766897</v>
      </c>
    </row>
    <row r="15" spans="1:9">
      <c r="A15" s="3" t="s">
        <v>994</v>
      </c>
      <c r="B15" s="3" t="s">
        <v>995</v>
      </c>
      <c r="C15" s="19">
        <v>2469.9</v>
      </c>
      <c r="D15" s="19">
        <v>3400</v>
      </c>
      <c r="E15" s="19">
        <v>5170</v>
      </c>
      <c r="F15" s="19">
        <v>5390</v>
      </c>
      <c r="G15" s="19">
        <v>3880</v>
      </c>
      <c r="H15" s="19">
        <v>6520</v>
      </c>
      <c r="I15" s="19">
        <v>10150</v>
      </c>
    </row>
    <row r="16" spans="1:9">
      <c r="A16" s="2" t="s">
        <v>882</v>
      </c>
      <c r="B16" s="2" t="s">
        <v>995</v>
      </c>
      <c r="C16" s="1">
        <v>-2.0230869927406898</v>
      </c>
      <c r="D16" s="1">
        <v>37.657395036236302</v>
      </c>
      <c r="E16" s="1">
        <v>52.058823529411796</v>
      </c>
      <c r="F16" s="1">
        <v>4.2553191489361701</v>
      </c>
      <c r="G16" s="1">
        <v>-28.014842300556602</v>
      </c>
      <c r="H16" s="1">
        <v>68.041237113402104</v>
      </c>
      <c r="I16" s="1">
        <v>55.674846625766897</v>
      </c>
    </row>
    <row r="17" spans="1:9">
      <c r="A17" s="3" t="s">
        <v>996</v>
      </c>
      <c r="B17" s="3" t="s">
        <v>997</v>
      </c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</row>
    <row r="18" spans="1:9">
      <c r="A18" s="3" t="s">
        <v>998</v>
      </c>
      <c r="B18" s="3" t="s">
        <v>999</v>
      </c>
      <c r="C18" s="19">
        <v>12534.4</v>
      </c>
      <c r="D18" s="19">
        <v>15110</v>
      </c>
      <c r="E18" s="19">
        <v>14110</v>
      </c>
      <c r="F18" s="19">
        <v>13800</v>
      </c>
      <c r="G18" s="19">
        <v>11260</v>
      </c>
      <c r="H18" s="19">
        <v>14120</v>
      </c>
      <c r="I18" s="19">
        <v>12250</v>
      </c>
    </row>
    <row r="19" spans="1:9">
      <c r="A19" s="2" t="s">
        <v>882</v>
      </c>
      <c r="B19" s="2" t="s">
        <v>999</v>
      </c>
      <c r="C19" s="1">
        <v>35.425039975798398</v>
      </c>
      <c r="D19" s="1">
        <v>20.548251212662802</v>
      </c>
      <c r="E19" s="1">
        <v>-6.6181336863004603</v>
      </c>
      <c r="F19" s="1">
        <v>-2.1970233876683198</v>
      </c>
      <c r="G19" s="1">
        <v>-18.405797101449298</v>
      </c>
      <c r="H19" s="1">
        <v>25.3996447602131</v>
      </c>
      <c r="I19" s="1">
        <v>-13.2436260623229</v>
      </c>
    </row>
    <row r="20" spans="1:9">
      <c r="A20" s="3" t="s">
        <v>1000</v>
      </c>
      <c r="B20" s="3" t="s">
        <v>1001</v>
      </c>
      <c r="C20" s="19">
        <v>5690.3</v>
      </c>
      <c r="D20" s="19">
        <v>6150</v>
      </c>
      <c r="E20" s="19">
        <v>3980</v>
      </c>
      <c r="F20" s="19">
        <v>5040</v>
      </c>
      <c r="G20" s="19">
        <v>2870</v>
      </c>
      <c r="H20" s="19">
        <v>4400</v>
      </c>
      <c r="I20" s="19">
        <v>4370</v>
      </c>
    </row>
    <row r="21" spans="1:9">
      <c r="A21" s="2" t="s">
        <v>882</v>
      </c>
      <c r="B21" s="2" t="s">
        <v>1001</v>
      </c>
      <c r="C21" s="1">
        <v>97.524993057483996</v>
      </c>
      <c r="D21" s="1">
        <v>8.0786601760891301</v>
      </c>
      <c r="E21" s="1">
        <v>-35.284552845528502</v>
      </c>
      <c r="F21" s="1">
        <v>26.6331658291457</v>
      </c>
      <c r="G21" s="1">
        <v>-43.0555555555556</v>
      </c>
      <c r="H21" s="1">
        <v>53.310104529616702</v>
      </c>
      <c r="I21" s="1">
        <v>-0.68181818181818199</v>
      </c>
    </row>
    <row r="22" spans="1:9">
      <c r="A22" s="3" t="s">
        <v>1002</v>
      </c>
      <c r="B22" s="3" t="s">
        <v>1003</v>
      </c>
      <c r="C22" s="19">
        <v>1593.5</v>
      </c>
      <c r="D22" s="19">
        <v>2580</v>
      </c>
      <c r="E22" s="19">
        <v>3040</v>
      </c>
      <c r="F22" s="19">
        <v>3410</v>
      </c>
      <c r="G22" s="19">
        <v>1590</v>
      </c>
      <c r="H22" s="19">
        <v>3000</v>
      </c>
      <c r="I22" s="19">
        <v>2150</v>
      </c>
    </row>
    <row r="23" spans="1:9">
      <c r="A23" s="2" t="s">
        <v>882</v>
      </c>
      <c r="B23" s="2" t="s">
        <v>1003</v>
      </c>
      <c r="C23" s="1">
        <v>16.135850156694101</v>
      </c>
      <c r="D23" s="1">
        <v>61.907750235331001</v>
      </c>
      <c r="E23" s="1">
        <v>17.829457364341099</v>
      </c>
      <c r="F23" s="1">
        <v>12.171052631578901</v>
      </c>
      <c r="G23" s="1">
        <v>-53.372434017595303</v>
      </c>
      <c r="H23" s="1">
        <v>88.679245283018901</v>
      </c>
      <c r="I23" s="1">
        <v>-28.3333333333333</v>
      </c>
    </row>
    <row r="24" spans="1:9">
      <c r="A24" s="3" t="s">
        <v>1004</v>
      </c>
      <c r="B24" s="3" t="s">
        <v>1005</v>
      </c>
      <c r="C24" s="19">
        <v>4260.8999999999996</v>
      </c>
      <c r="D24" s="19">
        <v>5280</v>
      </c>
      <c r="E24" s="19">
        <v>5860</v>
      </c>
      <c r="F24" s="19">
        <v>4230</v>
      </c>
      <c r="G24" s="19">
        <v>5690</v>
      </c>
      <c r="H24" s="19">
        <v>5320</v>
      </c>
      <c r="I24" s="19">
        <v>4420</v>
      </c>
    </row>
    <row r="25" spans="1:9">
      <c r="A25" s="2" t="s">
        <v>882</v>
      </c>
      <c r="B25" s="2" t="s">
        <v>1005</v>
      </c>
      <c r="C25" s="1">
        <v>3.4726438233080001</v>
      </c>
      <c r="D25" s="1">
        <v>23.9174822220658</v>
      </c>
      <c r="E25" s="1">
        <v>10.9848484848485</v>
      </c>
      <c r="F25" s="1">
        <v>-27.8156996587031</v>
      </c>
      <c r="G25" s="1">
        <v>34.515366430260002</v>
      </c>
      <c r="H25" s="1">
        <v>-6.5026362038664303</v>
      </c>
      <c r="I25" s="1">
        <v>-16.917293233082699</v>
      </c>
    </row>
    <row r="26" spans="1:9">
      <c r="A26" s="3" t="s">
        <v>1006</v>
      </c>
      <c r="B26" s="3" t="s">
        <v>1007</v>
      </c>
      <c r="C26" s="19">
        <v>989.7</v>
      </c>
      <c r="D26" s="19">
        <v>1100</v>
      </c>
      <c r="E26" s="19">
        <v>1230</v>
      </c>
      <c r="F26" s="19">
        <v>1120</v>
      </c>
      <c r="G26" s="19">
        <v>1110</v>
      </c>
      <c r="H26" s="19">
        <v>1400</v>
      </c>
      <c r="I26" s="19">
        <v>1310</v>
      </c>
    </row>
    <row r="27" spans="1:9">
      <c r="A27" s="2" t="s">
        <v>882</v>
      </c>
      <c r="B27" s="2" t="s">
        <v>1007</v>
      </c>
      <c r="C27" s="1">
        <v>11.855786618444901</v>
      </c>
      <c r="D27" s="1">
        <v>11.144791350914399</v>
      </c>
      <c r="E27" s="1">
        <v>11.818181818181801</v>
      </c>
      <c r="F27" s="1">
        <v>-8.9430894308943092</v>
      </c>
      <c r="G27" s="1">
        <v>-0.89285714285714302</v>
      </c>
      <c r="H27" s="1">
        <v>26.126126126126099</v>
      </c>
      <c r="I27" s="1">
        <v>-6.4285714285714297</v>
      </c>
    </row>
    <row r="28" spans="1:9">
      <c r="A28" s="3" t="s">
        <v>1008</v>
      </c>
      <c r="B28" s="3" t="s">
        <v>1009</v>
      </c>
      <c r="C28" s="19">
        <v>1196.2</v>
      </c>
      <c r="D28" s="19">
        <v>2560</v>
      </c>
      <c r="E28" s="19">
        <v>3290</v>
      </c>
      <c r="F28" s="19">
        <v>3230</v>
      </c>
      <c r="G28" s="19">
        <v>2510</v>
      </c>
      <c r="H28" s="19">
        <v>2210</v>
      </c>
      <c r="I28" s="19">
        <v>2460</v>
      </c>
    </row>
    <row r="29" spans="1:9">
      <c r="A29" s="2" t="s">
        <v>882</v>
      </c>
      <c r="B29" s="2" t="s">
        <v>1009</v>
      </c>
      <c r="C29" s="1">
        <v>-16.2324929971989</v>
      </c>
      <c r="D29" s="1">
        <v>114.011034943989</v>
      </c>
      <c r="E29" s="1">
        <v>28.515625</v>
      </c>
      <c r="F29" s="1">
        <v>-1.8237082066869299</v>
      </c>
      <c r="G29" s="1">
        <v>-22.291021671826599</v>
      </c>
      <c r="H29" s="1">
        <v>-11.9521912350598</v>
      </c>
      <c r="I29" s="1">
        <v>11.312217194570101</v>
      </c>
    </row>
    <row r="30" spans="1:9">
      <c r="A30" s="3" t="s">
        <v>1010</v>
      </c>
      <c r="B30" s="3" t="s">
        <v>1011</v>
      </c>
      <c r="C30" s="19">
        <v>659.1</v>
      </c>
      <c r="D30" s="19">
        <v>1390</v>
      </c>
      <c r="E30" s="19">
        <v>1040</v>
      </c>
      <c r="F30" s="19">
        <v>920</v>
      </c>
      <c r="G30" s="19">
        <v>950</v>
      </c>
      <c r="H30" s="19">
        <v>890</v>
      </c>
      <c r="I30" s="19">
        <v>1040</v>
      </c>
    </row>
    <row r="31" spans="1:9">
      <c r="A31" s="2" t="s">
        <v>882</v>
      </c>
      <c r="B31" s="2" t="s">
        <v>1011</v>
      </c>
      <c r="C31" s="1">
        <v>-34.935834155972401</v>
      </c>
      <c r="D31" s="1">
        <v>110.89364284630599</v>
      </c>
      <c r="E31" s="1">
        <v>-25.179856115107899</v>
      </c>
      <c r="F31" s="1">
        <v>-11.538461538461499</v>
      </c>
      <c r="G31" s="1">
        <v>3.2608695652173898</v>
      </c>
      <c r="H31" s="1">
        <v>-6.3157894736842097</v>
      </c>
      <c r="I31" s="1">
        <v>16.8539325842697</v>
      </c>
    </row>
    <row r="32" spans="1:9">
      <c r="A32" s="3" t="s">
        <v>1012</v>
      </c>
      <c r="B32" s="3" t="s">
        <v>1013</v>
      </c>
      <c r="C32" s="19" t="s">
        <v>334</v>
      </c>
      <c r="D32" s="19">
        <v>10</v>
      </c>
      <c r="E32" s="19">
        <v>20</v>
      </c>
      <c r="F32" s="19">
        <v>10</v>
      </c>
      <c r="G32" s="19">
        <v>30</v>
      </c>
      <c r="H32" s="19">
        <v>20</v>
      </c>
      <c r="I32" s="19">
        <v>10</v>
      </c>
    </row>
    <row r="33" spans="1:9">
      <c r="A33" s="2" t="s">
        <v>882</v>
      </c>
      <c r="B33" s="2" t="s">
        <v>1013</v>
      </c>
      <c r="C33" s="1" t="s">
        <v>334</v>
      </c>
      <c r="D33" s="1" t="s">
        <v>334</v>
      </c>
      <c r="E33" s="1">
        <v>100</v>
      </c>
      <c r="F33" s="1">
        <v>-50</v>
      </c>
      <c r="G33" s="1">
        <v>200</v>
      </c>
      <c r="H33" s="1">
        <v>-33.3333333333333</v>
      </c>
      <c r="I33" s="1">
        <v>-50</v>
      </c>
    </row>
    <row r="34" spans="1:9">
      <c r="A34" s="3" t="s">
        <v>1014</v>
      </c>
      <c r="B34" s="3" t="s">
        <v>1015</v>
      </c>
      <c r="C34" s="19">
        <v>124.5</v>
      </c>
      <c r="D34" s="19">
        <v>0</v>
      </c>
      <c r="E34" s="19">
        <v>120</v>
      </c>
      <c r="F34" s="19">
        <v>80</v>
      </c>
      <c r="G34" s="19">
        <v>140</v>
      </c>
      <c r="H34" s="19">
        <v>0</v>
      </c>
      <c r="I34" s="19">
        <v>70</v>
      </c>
    </row>
    <row r="35" spans="1:9">
      <c r="A35" s="2" t="s">
        <v>882</v>
      </c>
      <c r="B35" s="2" t="s">
        <v>1015</v>
      </c>
      <c r="C35" s="1">
        <v>0</v>
      </c>
      <c r="D35" s="1" t="s">
        <v>334</v>
      </c>
      <c r="E35" s="1" t="s">
        <v>334</v>
      </c>
      <c r="F35" s="1">
        <v>-33.3333333333333</v>
      </c>
      <c r="G35" s="1">
        <v>75</v>
      </c>
      <c r="H35" s="1" t="s">
        <v>334</v>
      </c>
      <c r="I35" s="1" t="s">
        <v>334</v>
      </c>
    </row>
    <row r="36" spans="1:9">
      <c r="A36" s="3" t="s">
        <v>1016</v>
      </c>
      <c r="B36" s="3" t="s">
        <v>1017</v>
      </c>
      <c r="C36" s="19">
        <v>108.1</v>
      </c>
      <c r="D36" s="19" t="s">
        <v>334</v>
      </c>
      <c r="E36" s="19" t="s">
        <v>334</v>
      </c>
      <c r="F36" s="19">
        <v>0</v>
      </c>
      <c r="G36" s="19">
        <v>10</v>
      </c>
      <c r="H36" s="19">
        <v>10</v>
      </c>
      <c r="I36" s="19">
        <v>20</v>
      </c>
    </row>
    <row r="37" spans="1:9">
      <c r="A37" s="2" t="s">
        <v>882</v>
      </c>
      <c r="B37" s="2" t="s">
        <v>1017</v>
      </c>
      <c r="C37" s="1">
        <v>-33.843329253366001</v>
      </c>
      <c r="D37" s="1" t="s">
        <v>334</v>
      </c>
      <c r="E37" s="1" t="s">
        <v>334</v>
      </c>
      <c r="F37" s="1" t="s">
        <v>334</v>
      </c>
      <c r="G37" s="1" t="s">
        <v>334</v>
      </c>
      <c r="H37" s="1">
        <v>0</v>
      </c>
      <c r="I37" s="1">
        <v>100</v>
      </c>
    </row>
    <row r="38" spans="1:9">
      <c r="A38" s="3" t="s">
        <v>1018</v>
      </c>
      <c r="B38" s="3" t="s">
        <v>1019</v>
      </c>
      <c r="C38" s="19">
        <v>304.5</v>
      </c>
      <c r="D38" s="19">
        <v>1160</v>
      </c>
      <c r="E38" s="19">
        <v>2110</v>
      </c>
      <c r="F38" s="19">
        <v>2220</v>
      </c>
      <c r="G38" s="19">
        <v>1380</v>
      </c>
      <c r="H38" s="19">
        <v>1290</v>
      </c>
      <c r="I38" s="19">
        <v>1320</v>
      </c>
    </row>
    <row r="39" spans="1:9">
      <c r="A39" s="2" t="s">
        <v>882</v>
      </c>
      <c r="B39" s="2" t="s">
        <v>1019</v>
      </c>
      <c r="C39" s="1">
        <v>255.72429906542101</v>
      </c>
      <c r="D39" s="1">
        <v>280.95238095238102</v>
      </c>
      <c r="E39" s="1">
        <v>81.896551724137893</v>
      </c>
      <c r="F39" s="1">
        <v>5.2132701421800904</v>
      </c>
      <c r="G39" s="1">
        <v>-37.837837837837803</v>
      </c>
      <c r="H39" s="1">
        <v>-6.5217391304347796</v>
      </c>
      <c r="I39" s="1">
        <v>2.32558139534884</v>
      </c>
    </row>
    <row r="40" spans="1:9">
      <c r="A40" s="4" t="s">
        <v>394</v>
      </c>
      <c r="B40" s="4" t="s">
        <v>1020</v>
      </c>
      <c r="C40" s="22">
        <v>23895.1</v>
      </c>
      <c r="D40" s="22">
        <v>27940</v>
      </c>
      <c r="E40" s="22">
        <v>32000</v>
      </c>
      <c r="F40" s="22">
        <v>31490</v>
      </c>
      <c r="G40" s="22">
        <v>33360</v>
      </c>
      <c r="H40" s="22">
        <v>35050</v>
      </c>
      <c r="I40" s="22">
        <v>38200</v>
      </c>
    </row>
    <row r="41" spans="1:9">
      <c r="A41" s="2" t="s">
        <v>882</v>
      </c>
      <c r="B41" s="2" t="s">
        <v>1020</v>
      </c>
      <c r="C41" s="1">
        <v>13.411392825614399</v>
      </c>
      <c r="D41" s="1">
        <v>16.927738322919801</v>
      </c>
      <c r="E41" s="1">
        <v>14.531138153185401</v>
      </c>
      <c r="F41" s="1">
        <v>-1.59375</v>
      </c>
      <c r="G41" s="1">
        <v>5.9383931406795796</v>
      </c>
      <c r="H41" s="1">
        <v>5.0659472422062404</v>
      </c>
      <c r="I41" s="1">
        <v>8.9871611982881596</v>
      </c>
    </row>
    <row r="42" spans="1:9">
      <c r="A42" s="3" t="s">
        <v>1021</v>
      </c>
      <c r="B42" s="3" t="s">
        <v>1022</v>
      </c>
      <c r="C42" s="19">
        <v>5883.3</v>
      </c>
      <c r="D42" s="19">
        <v>5800</v>
      </c>
      <c r="E42" s="19">
        <v>7870</v>
      </c>
      <c r="F42" s="19">
        <v>8750</v>
      </c>
      <c r="G42" s="19">
        <v>7760</v>
      </c>
      <c r="H42" s="19">
        <v>8170</v>
      </c>
      <c r="I42" s="19">
        <v>8750</v>
      </c>
    </row>
    <row r="43" spans="1:9">
      <c r="A43" s="2" t="s">
        <v>882</v>
      </c>
      <c r="B43" s="2" t="s">
        <v>1022</v>
      </c>
      <c r="C43" s="1">
        <v>-0.57626660357588599</v>
      </c>
      <c r="D43" s="1">
        <v>-1.4158720446008199</v>
      </c>
      <c r="E43" s="1">
        <v>35.689655172413801</v>
      </c>
      <c r="F43" s="1">
        <v>11.1817026683609</v>
      </c>
      <c r="G43" s="1">
        <v>-11.314285714285701</v>
      </c>
      <c r="H43" s="1">
        <v>5.2835051546391796</v>
      </c>
      <c r="I43" s="1">
        <v>7.0991432068543503</v>
      </c>
    </row>
    <row r="44" spans="1:9">
      <c r="A44" s="3" t="s">
        <v>1023</v>
      </c>
      <c r="B44" s="3" t="s">
        <v>1024</v>
      </c>
      <c r="C44" s="19">
        <v>7551.8</v>
      </c>
      <c r="D44" s="19">
        <v>8390</v>
      </c>
      <c r="E44" s="19">
        <v>11110</v>
      </c>
      <c r="F44" s="19">
        <v>14020</v>
      </c>
      <c r="G44" s="19">
        <v>13450</v>
      </c>
      <c r="H44" s="19">
        <v>14790</v>
      </c>
      <c r="I44" s="19">
        <v>16060</v>
      </c>
    </row>
    <row r="45" spans="1:9">
      <c r="A45" s="2" t="s">
        <v>882</v>
      </c>
      <c r="B45" s="2" t="s">
        <v>1024</v>
      </c>
      <c r="C45" s="1">
        <v>11.0477170796265</v>
      </c>
      <c r="D45" s="1">
        <v>11.0993405545698</v>
      </c>
      <c r="E45" s="1">
        <v>32.419547079856997</v>
      </c>
      <c r="F45" s="1">
        <v>26.1926192619262</v>
      </c>
      <c r="G45" s="1">
        <v>-4.0656205420827396</v>
      </c>
      <c r="H45" s="1">
        <v>9.9628252788104099</v>
      </c>
      <c r="I45" s="1">
        <v>8.5868830290737002</v>
      </c>
    </row>
    <row r="46" spans="1:9">
      <c r="A46" s="3" t="s">
        <v>1025</v>
      </c>
      <c r="B46" s="3" t="s">
        <v>1026</v>
      </c>
      <c r="C46" s="19">
        <v>1668.5</v>
      </c>
      <c r="D46" s="19">
        <v>2590</v>
      </c>
      <c r="E46" s="19">
        <v>3240</v>
      </c>
      <c r="F46" s="19">
        <v>5270</v>
      </c>
      <c r="G46" s="19">
        <v>5690</v>
      </c>
      <c r="H46" s="19">
        <v>6620</v>
      </c>
      <c r="I46" s="19">
        <v>7310</v>
      </c>
    </row>
    <row r="47" spans="1:9">
      <c r="A47" s="2" t="s">
        <v>882</v>
      </c>
      <c r="B47" s="2" t="s">
        <v>1026</v>
      </c>
      <c r="C47" s="1">
        <v>88.936700260446202</v>
      </c>
      <c r="D47" s="1">
        <v>55.229247827389898</v>
      </c>
      <c r="E47" s="1">
        <v>25.096525096525099</v>
      </c>
      <c r="F47" s="1">
        <v>62.654320987654302</v>
      </c>
      <c r="G47" s="1">
        <v>7.9696394686907004</v>
      </c>
      <c r="H47" s="1">
        <v>16.344463971880501</v>
      </c>
      <c r="I47" s="1">
        <v>10.4229607250755</v>
      </c>
    </row>
    <row r="48" spans="1:9">
      <c r="A48" s="3" t="s">
        <v>1027</v>
      </c>
      <c r="B48" s="3" t="s">
        <v>1028</v>
      </c>
      <c r="C48" s="19">
        <v>582.70000000000005</v>
      </c>
      <c r="D48" s="19">
        <v>370</v>
      </c>
      <c r="E48" s="19">
        <v>340</v>
      </c>
      <c r="F48" s="19">
        <v>760</v>
      </c>
      <c r="G48" s="19">
        <v>2470</v>
      </c>
      <c r="H48" s="19">
        <v>2130</v>
      </c>
      <c r="I48" s="19">
        <v>5380</v>
      </c>
    </row>
    <row r="49" spans="1:9">
      <c r="A49" s="2" t="s">
        <v>882</v>
      </c>
      <c r="B49" s="2" t="s">
        <v>1028</v>
      </c>
      <c r="C49" s="1">
        <v>41.741668693748501</v>
      </c>
      <c r="D49" s="1">
        <v>-36.502488415994499</v>
      </c>
      <c r="E49" s="1">
        <v>-8.1081081081081106</v>
      </c>
      <c r="F49" s="1">
        <v>123.529411764706</v>
      </c>
      <c r="G49" s="1">
        <v>225</v>
      </c>
      <c r="H49" s="1">
        <v>-13.765182186234799</v>
      </c>
      <c r="I49" s="1">
        <v>152.58215962441301</v>
      </c>
    </row>
    <row r="50" spans="1:9">
      <c r="A50" s="3" t="s">
        <v>1029</v>
      </c>
      <c r="B50" s="3" t="s">
        <v>1030</v>
      </c>
      <c r="C50" s="19">
        <v>582.6</v>
      </c>
      <c r="D50" s="19">
        <v>370</v>
      </c>
      <c r="E50" s="19">
        <v>340</v>
      </c>
      <c r="F50" s="19">
        <v>760</v>
      </c>
      <c r="G50" s="19">
        <v>2470</v>
      </c>
      <c r="H50" s="19">
        <v>2130</v>
      </c>
      <c r="I50" s="19">
        <v>5380</v>
      </c>
    </row>
    <row r="51" spans="1:9">
      <c r="A51" s="2" t="s">
        <v>882</v>
      </c>
      <c r="B51" s="2" t="s">
        <v>1030</v>
      </c>
      <c r="C51" s="1">
        <v>41.751824817518298</v>
      </c>
      <c r="D51" s="1">
        <v>-36.491589426707897</v>
      </c>
      <c r="E51" s="1">
        <v>-8.1081081081081106</v>
      </c>
      <c r="F51" s="1">
        <v>123.529411764706</v>
      </c>
      <c r="G51" s="1">
        <v>225</v>
      </c>
      <c r="H51" s="1">
        <v>-13.765182186234799</v>
      </c>
      <c r="I51" s="1">
        <v>152.58215962441301</v>
      </c>
    </row>
    <row r="52" spans="1:9">
      <c r="A52" s="3" t="s">
        <v>1031</v>
      </c>
      <c r="B52" s="3" t="s">
        <v>1032</v>
      </c>
      <c r="C52" s="19">
        <v>0.1</v>
      </c>
      <c r="D52" s="19" t="s">
        <v>334</v>
      </c>
      <c r="E52" s="19" t="s">
        <v>334</v>
      </c>
      <c r="F52" s="19" t="s">
        <v>334</v>
      </c>
      <c r="G52" s="19" t="s">
        <v>334</v>
      </c>
      <c r="H52" s="19" t="s">
        <v>334</v>
      </c>
      <c r="I52" s="19" t="s">
        <v>334</v>
      </c>
    </row>
    <row r="53" spans="1:9">
      <c r="A53" s="2" t="s">
        <v>882</v>
      </c>
      <c r="B53" s="2" t="s">
        <v>1032</v>
      </c>
      <c r="C53" s="1">
        <v>0</v>
      </c>
      <c r="D53" s="1" t="s">
        <v>334</v>
      </c>
      <c r="E53" s="1" t="s">
        <v>334</v>
      </c>
      <c r="F53" s="1" t="s">
        <v>334</v>
      </c>
      <c r="G53" s="1" t="s">
        <v>334</v>
      </c>
      <c r="H53" s="1" t="s">
        <v>334</v>
      </c>
      <c r="I53" s="1" t="s">
        <v>334</v>
      </c>
    </row>
    <row r="54" spans="1:9">
      <c r="A54" s="3" t="s">
        <v>1033</v>
      </c>
      <c r="B54" s="3" t="s">
        <v>1034</v>
      </c>
      <c r="C54" s="19">
        <v>5966.4</v>
      </c>
      <c r="D54" s="19">
        <v>6700</v>
      </c>
      <c r="E54" s="19">
        <v>8880</v>
      </c>
      <c r="F54" s="19">
        <v>8700</v>
      </c>
      <c r="G54" s="19">
        <v>11510</v>
      </c>
      <c r="H54" s="19">
        <v>12510</v>
      </c>
      <c r="I54" s="19">
        <v>17130</v>
      </c>
    </row>
    <row r="55" spans="1:9">
      <c r="A55" s="2" t="s">
        <v>882</v>
      </c>
      <c r="B55" s="2" t="s">
        <v>1034</v>
      </c>
      <c r="C55" s="1">
        <v>-6.97558389722162</v>
      </c>
      <c r="D55" s="1">
        <v>12.295521587556999</v>
      </c>
      <c r="E55" s="1">
        <v>32.537313432835802</v>
      </c>
      <c r="F55" s="1">
        <v>-2.0270270270270299</v>
      </c>
      <c r="G55" s="1">
        <v>32.298850574712603</v>
      </c>
      <c r="H55" s="1">
        <v>8.6880973066898406</v>
      </c>
      <c r="I55" s="1">
        <v>36.930455635491597</v>
      </c>
    </row>
    <row r="56" spans="1:9">
      <c r="A56" s="3" t="s">
        <v>1035</v>
      </c>
      <c r="B56" s="3" t="s">
        <v>1036</v>
      </c>
      <c r="C56" s="19">
        <v>5075.3</v>
      </c>
      <c r="D56" s="19">
        <v>5460</v>
      </c>
      <c r="E56" s="19">
        <v>5580</v>
      </c>
      <c r="F56" s="19">
        <v>5790</v>
      </c>
      <c r="G56" s="19">
        <v>8430</v>
      </c>
      <c r="H56" s="19">
        <v>9610</v>
      </c>
      <c r="I56" s="19">
        <v>14220</v>
      </c>
    </row>
    <row r="57" spans="1:9">
      <c r="A57" s="2" t="s">
        <v>882</v>
      </c>
      <c r="B57" s="2" t="s">
        <v>1036</v>
      </c>
      <c r="C57" s="1">
        <v>-3.5279134748807102</v>
      </c>
      <c r="D57" s="1">
        <v>7.5798474966997</v>
      </c>
      <c r="E57" s="1">
        <v>2.1978021978022002</v>
      </c>
      <c r="F57" s="1">
        <v>3.76344086021505</v>
      </c>
      <c r="G57" s="1">
        <v>45.595854922279798</v>
      </c>
      <c r="H57" s="1">
        <v>13.997627520759201</v>
      </c>
      <c r="I57" s="1">
        <v>47.970863683662799</v>
      </c>
    </row>
    <row r="58" spans="1:9">
      <c r="A58" s="2" t="s">
        <v>1037</v>
      </c>
      <c r="B58" s="2" t="s">
        <v>1038</v>
      </c>
      <c r="C58" s="1">
        <v>4794.5</v>
      </c>
      <c r="D58" s="1">
        <v>4860</v>
      </c>
      <c r="E58" s="1">
        <v>5030</v>
      </c>
      <c r="F58" s="1">
        <v>5380</v>
      </c>
      <c r="G58" s="1">
        <v>6130</v>
      </c>
      <c r="H58" s="1">
        <v>6540</v>
      </c>
      <c r="I58" s="1">
        <v>8620</v>
      </c>
    </row>
    <row r="59" spans="1:9">
      <c r="A59" s="2" t="s">
        <v>882</v>
      </c>
      <c r="B59" s="2" t="s">
        <v>1038</v>
      </c>
      <c r="C59" s="1">
        <v>-3.6010133504906001</v>
      </c>
      <c r="D59" s="1">
        <v>1.3661487120659099</v>
      </c>
      <c r="E59" s="1">
        <v>3.49794238683128</v>
      </c>
      <c r="F59" s="1">
        <v>6.9582504970178896</v>
      </c>
      <c r="G59" s="1">
        <v>13.9405204460967</v>
      </c>
      <c r="H59" s="1">
        <v>6.6884176182708002</v>
      </c>
      <c r="I59" s="1">
        <v>31.804281345565698</v>
      </c>
    </row>
    <row r="60" spans="1:9">
      <c r="A60" s="2" t="s">
        <v>1039</v>
      </c>
      <c r="B60" s="2" t="s">
        <v>1040</v>
      </c>
      <c r="C60" s="1">
        <v>280.8</v>
      </c>
      <c r="D60" s="1">
        <v>600</v>
      </c>
      <c r="E60" s="1">
        <v>550</v>
      </c>
      <c r="F60" s="1">
        <v>410</v>
      </c>
      <c r="G60" s="1">
        <v>2300</v>
      </c>
      <c r="H60" s="1">
        <v>3070</v>
      </c>
      <c r="I60" s="1">
        <v>5600</v>
      </c>
    </row>
    <row r="61" spans="1:9">
      <c r="A61" s="2" t="s">
        <v>882</v>
      </c>
      <c r="B61" s="2" t="s">
        <v>1040</v>
      </c>
      <c r="C61" s="1">
        <v>-2.2624434389140302</v>
      </c>
      <c r="D61" s="1">
        <v>113.675213675214</v>
      </c>
      <c r="E61" s="1">
        <v>-8.3333333333333304</v>
      </c>
      <c r="F61" s="1">
        <v>-25.454545454545499</v>
      </c>
      <c r="G61" s="1">
        <v>460.97560975609798</v>
      </c>
      <c r="H61" s="1">
        <v>33.478260869565197</v>
      </c>
      <c r="I61" s="1">
        <v>82.410423452768697</v>
      </c>
    </row>
    <row r="62" spans="1:9">
      <c r="A62" s="3" t="s">
        <v>1041</v>
      </c>
      <c r="B62" s="3" t="s">
        <v>1042</v>
      </c>
      <c r="C62" s="19">
        <v>8.5</v>
      </c>
      <c r="D62" s="19">
        <v>10</v>
      </c>
      <c r="E62" s="19">
        <v>20</v>
      </c>
      <c r="F62" s="19">
        <v>140</v>
      </c>
      <c r="G62" s="19">
        <v>130</v>
      </c>
      <c r="H62" s="19">
        <v>170</v>
      </c>
      <c r="I62" s="19">
        <v>320</v>
      </c>
    </row>
    <row r="63" spans="1:9">
      <c r="A63" s="2" t="s">
        <v>882</v>
      </c>
      <c r="B63" s="2" t="s">
        <v>1042</v>
      </c>
      <c r="C63" s="1">
        <v>19.7183098591549</v>
      </c>
      <c r="D63" s="1">
        <v>17.647058823529399</v>
      </c>
      <c r="E63" s="1">
        <v>100</v>
      </c>
      <c r="F63" s="1">
        <v>600</v>
      </c>
      <c r="G63" s="1">
        <v>-7.1428571428571397</v>
      </c>
      <c r="H63" s="1">
        <v>30.769230769230798</v>
      </c>
      <c r="I63" s="1">
        <v>88.235294117647101</v>
      </c>
    </row>
    <row r="64" spans="1:9">
      <c r="A64" s="3" t="s">
        <v>1043</v>
      </c>
      <c r="B64" s="3" t="s">
        <v>1044</v>
      </c>
      <c r="C64" s="19">
        <v>95.4</v>
      </c>
      <c r="D64" s="19">
        <v>90</v>
      </c>
      <c r="E64" s="19">
        <v>2020</v>
      </c>
      <c r="F64" s="19">
        <v>1590</v>
      </c>
      <c r="G64" s="19">
        <v>1860</v>
      </c>
      <c r="H64" s="19">
        <v>1870</v>
      </c>
      <c r="I64" s="19">
        <v>1460</v>
      </c>
    </row>
    <row r="65" spans="1:9">
      <c r="A65" s="2" t="s">
        <v>882</v>
      </c>
      <c r="B65" s="2" t="s">
        <v>1044</v>
      </c>
      <c r="C65" s="1">
        <v>-85.307253965809295</v>
      </c>
      <c r="D65" s="1">
        <v>-5.6603773584905701</v>
      </c>
      <c r="E65" s="1">
        <v>2144.4444444444398</v>
      </c>
      <c r="F65" s="1">
        <v>-21.287128712871301</v>
      </c>
      <c r="G65" s="1">
        <v>16.981132075471699</v>
      </c>
      <c r="H65" s="1">
        <v>0.53763440860215095</v>
      </c>
      <c r="I65" s="1">
        <v>-21.925133689839601</v>
      </c>
    </row>
    <row r="66" spans="1:9">
      <c r="A66" s="3" t="s">
        <v>1012</v>
      </c>
      <c r="B66" s="3" t="s">
        <v>1045</v>
      </c>
      <c r="C66" s="19" t="s">
        <v>334</v>
      </c>
      <c r="D66" s="19" t="s">
        <v>334</v>
      </c>
      <c r="E66" s="19" t="s">
        <v>334</v>
      </c>
      <c r="F66" s="19">
        <v>0</v>
      </c>
      <c r="G66" s="19">
        <v>0</v>
      </c>
      <c r="H66" s="19">
        <v>0</v>
      </c>
      <c r="I66" s="19">
        <v>0</v>
      </c>
    </row>
    <row r="67" spans="1:9">
      <c r="A67" s="3" t="s">
        <v>1046</v>
      </c>
      <c r="B67" s="3" t="s">
        <v>1047</v>
      </c>
      <c r="C67" s="19">
        <v>164.4</v>
      </c>
      <c r="D67" s="19">
        <v>200</v>
      </c>
      <c r="E67" s="19">
        <v>250</v>
      </c>
      <c r="F67" s="19">
        <v>290</v>
      </c>
      <c r="G67" s="19" t="s">
        <v>334</v>
      </c>
      <c r="H67" s="19">
        <v>0</v>
      </c>
      <c r="I67" s="19">
        <v>0</v>
      </c>
    </row>
    <row r="68" spans="1:9">
      <c r="A68" s="2" t="s">
        <v>882</v>
      </c>
      <c r="B68" s="2" t="s">
        <v>1047</v>
      </c>
      <c r="C68" s="1">
        <v>617.90393013100402</v>
      </c>
      <c r="D68" s="1">
        <v>21.654501216545</v>
      </c>
      <c r="E68" s="1">
        <v>25</v>
      </c>
      <c r="F68" s="1">
        <v>16</v>
      </c>
      <c r="G68" s="1" t="s">
        <v>334</v>
      </c>
      <c r="H68" s="1" t="s">
        <v>334</v>
      </c>
      <c r="I68" s="1" t="s">
        <v>334</v>
      </c>
    </row>
    <row r="69" spans="1:9">
      <c r="A69" s="3" t="s">
        <v>1048</v>
      </c>
      <c r="B69" s="3" t="s">
        <v>1049</v>
      </c>
      <c r="C69" s="19">
        <v>622.79999999999995</v>
      </c>
      <c r="D69" s="19">
        <v>940</v>
      </c>
      <c r="E69" s="19">
        <v>1010</v>
      </c>
      <c r="F69" s="19">
        <v>890</v>
      </c>
      <c r="G69" s="19">
        <v>1090</v>
      </c>
      <c r="H69" s="19">
        <v>860</v>
      </c>
      <c r="I69" s="19">
        <v>1130</v>
      </c>
    </row>
    <row r="70" spans="1:9">
      <c r="A70" s="2" t="s">
        <v>882</v>
      </c>
      <c r="B70" s="2" t="s">
        <v>1049</v>
      </c>
      <c r="C70" s="1">
        <v>31.5033783783784</v>
      </c>
      <c r="D70" s="1">
        <v>50.931278098908201</v>
      </c>
      <c r="E70" s="1">
        <v>7.4468085106383004</v>
      </c>
      <c r="F70" s="1">
        <v>-11.881188118811901</v>
      </c>
      <c r="G70" s="1">
        <v>22.471910112359499</v>
      </c>
      <c r="H70" s="1">
        <v>-21.100917431192698</v>
      </c>
      <c r="I70" s="1">
        <v>31.395348837209301</v>
      </c>
    </row>
    <row r="71" spans="1:9">
      <c r="A71" s="4" t="s">
        <v>1050</v>
      </c>
      <c r="B71" s="4" t="s">
        <v>1051</v>
      </c>
      <c r="C71" s="22">
        <v>12432.4</v>
      </c>
      <c r="D71" s="22">
        <v>12870</v>
      </c>
      <c r="E71" s="22">
        <v>17090</v>
      </c>
      <c r="F71" s="22">
        <v>18210</v>
      </c>
      <c r="G71" s="22">
        <v>21740</v>
      </c>
      <c r="H71" s="22">
        <v>22810</v>
      </c>
      <c r="I71" s="22">
        <v>31260</v>
      </c>
    </row>
    <row r="72" spans="1:9">
      <c r="A72" s="2" t="s">
        <v>882</v>
      </c>
      <c r="B72" s="2" t="s">
        <v>1051</v>
      </c>
      <c r="C72" s="1">
        <v>-2.43205700697676</v>
      </c>
      <c r="D72" s="1">
        <v>3.5198352691354899</v>
      </c>
      <c r="E72" s="1">
        <v>32.789432789432801</v>
      </c>
      <c r="F72" s="1">
        <v>6.55354008191925</v>
      </c>
      <c r="G72" s="1">
        <v>19.384953322350398</v>
      </c>
      <c r="H72" s="1">
        <v>4.9218031278748899</v>
      </c>
      <c r="I72" s="1">
        <v>37.045155633494097</v>
      </c>
    </row>
    <row r="73" spans="1:9">
      <c r="A73" s="4" t="s">
        <v>382</v>
      </c>
      <c r="B73" s="4" t="s">
        <v>1052</v>
      </c>
      <c r="C73" s="22">
        <v>36327.5</v>
      </c>
      <c r="D73" s="22">
        <v>40810</v>
      </c>
      <c r="E73" s="22">
        <v>49090</v>
      </c>
      <c r="F73" s="22">
        <v>49700</v>
      </c>
      <c r="G73" s="22">
        <v>55100</v>
      </c>
      <c r="H73" s="22">
        <v>57860</v>
      </c>
      <c r="I73" s="22">
        <v>69460</v>
      </c>
    </row>
    <row r="74" spans="1:9">
      <c r="A74" s="2" t="s">
        <v>882</v>
      </c>
      <c r="B74" s="2" t="s">
        <v>1052</v>
      </c>
      <c r="C74" s="1">
        <v>7.44061966715664</v>
      </c>
      <c r="D74" s="1">
        <v>12.339137017411099</v>
      </c>
      <c r="E74" s="1">
        <v>20.289144817446701</v>
      </c>
      <c r="F74" s="1">
        <v>1.2426156039926699</v>
      </c>
      <c r="G74" s="1">
        <v>10.865191146881299</v>
      </c>
      <c r="H74" s="1">
        <v>5.0090744101633398</v>
      </c>
      <c r="I74" s="1">
        <v>20.048392671966798</v>
      </c>
    </row>
    <row r="75" spans="1:9">
      <c r="A75" s="4"/>
      <c r="B75" s="21"/>
      <c r="C75" s="21"/>
      <c r="D75" s="21"/>
      <c r="E75" s="21"/>
      <c r="F75" s="21"/>
      <c r="G75" s="21"/>
      <c r="H75" s="21"/>
      <c r="I75" s="21"/>
    </row>
    <row r="76" spans="1:9">
      <c r="A76" s="4" t="s">
        <v>1053</v>
      </c>
      <c r="B76" s="21"/>
      <c r="C76" s="21"/>
      <c r="D76" s="21"/>
      <c r="E76" s="21"/>
      <c r="F76" s="21"/>
      <c r="G76" s="21"/>
      <c r="H76" s="21"/>
      <c r="I76" s="21"/>
    </row>
    <row r="77" spans="1:9">
      <c r="A77" s="3" t="s">
        <v>1054</v>
      </c>
      <c r="B77" s="3" t="s">
        <v>1055</v>
      </c>
      <c r="C77" s="19">
        <v>8210</v>
      </c>
      <c r="D77" s="19">
        <v>9460</v>
      </c>
      <c r="E77" s="19">
        <v>10730</v>
      </c>
      <c r="F77" s="19">
        <v>10790</v>
      </c>
      <c r="G77" s="19">
        <v>12930</v>
      </c>
      <c r="H77" s="19">
        <v>14850</v>
      </c>
      <c r="I77" s="19">
        <v>16240</v>
      </c>
    </row>
    <row r="78" spans="1:9">
      <c r="A78" s="2" t="s">
        <v>882</v>
      </c>
      <c r="B78" s="2" t="s">
        <v>1055</v>
      </c>
      <c r="C78" s="1">
        <v>2.40099781727471</v>
      </c>
      <c r="D78" s="1">
        <v>15.2253349573691</v>
      </c>
      <c r="E78" s="1">
        <v>13.4249471458774</v>
      </c>
      <c r="F78" s="1">
        <v>0.559179869524697</v>
      </c>
      <c r="G78" s="1">
        <v>19.833178869323401</v>
      </c>
      <c r="H78" s="1">
        <v>14.8491879350348</v>
      </c>
      <c r="I78" s="1">
        <v>9.3602693602693599</v>
      </c>
    </row>
    <row r="79" spans="1:9">
      <c r="A79" s="3" t="s">
        <v>1056</v>
      </c>
      <c r="B79" s="3" t="s">
        <v>1057</v>
      </c>
      <c r="C79" s="19">
        <v>6966</v>
      </c>
      <c r="D79" s="19">
        <v>8210</v>
      </c>
      <c r="E79" s="19">
        <v>9440</v>
      </c>
      <c r="F79" s="19">
        <v>9500</v>
      </c>
      <c r="G79" s="19">
        <v>11340</v>
      </c>
      <c r="H79" s="19">
        <v>13440</v>
      </c>
      <c r="I79" s="19">
        <v>14520</v>
      </c>
    </row>
    <row r="80" spans="1:9">
      <c r="A80" s="2" t="s">
        <v>882</v>
      </c>
      <c r="B80" s="2" t="s">
        <v>1057</v>
      </c>
      <c r="C80" s="1">
        <v>4.1193351668061799</v>
      </c>
      <c r="D80" s="1">
        <v>17.8581682457651</v>
      </c>
      <c r="E80" s="1">
        <v>14.981729598051199</v>
      </c>
      <c r="F80" s="1">
        <v>0.63559322033898302</v>
      </c>
      <c r="G80" s="1">
        <v>19.3684210526316</v>
      </c>
      <c r="H80" s="1">
        <v>18.518518518518501</v>
      </c>
      <c r="I80" s="1">
        <v>8.03571428571429</v>
      </c>
    </row>
    <row r="81" spans="1:9">
      <c r="A81" s="3" t="s">
        <v>1058</v>
      </c>
      <c r="B81" s="3" t="s">
        <v>1059</v>
      </c>
      <c r="C81" s="19">
        <v>571.20000000000005</v>
      </c>
      <c r="D81" s="19">
        <v>520</v>
      </c>
      <c r="E81" s="19">
        <v>610</v>
      </c>
      <c r="F81" s="19">
        <v>740</v>
      </c>
      <c r="G81" s="19">
        <v>720</v>
      </c>
      <c r="H81" s="19">
        <v>670</v>
      </c>
      <c r="I81" s="19">
        <v>870</v>
      </c>
    </row>
    <row r="82" spans="1:9">
      <c r="A82" s="2" t="s">
        <v>882</v>
      </c>
      <c r="B82" s="2" t="s">
        <v>1059</v>
      </c>
      <c r="C82" s="1">
        <v>50.039401103230901</v>
      </c>
      <c r="D82" s="1">
        <v>-8.9635854341736803</v>
      </c>
      <c r="E82" s="1">
        <v>17.307692307692299</v>
      </c>
      <c r="F82" s="1">
        <v>21.311475409836099</v>
      </c>
      <c r="G82" s="1">
        <v>-2.7027027027027</v>
      </c>
      <c r="H82" s="1">
        <v>-6.9444444444444402</v>
      </c>
      <c r="I82" s="1">
        <v>29.8507462686567</v>
      </c>
    </row>
    <row r="83" spans="1:9">
      <c r="A83" s="3" t="s">
        <v>1060</v>
      </c>
      <c r="B83" s="3" t="s">
        <v>1061</v>
      </c>
      <c r="C83" s="19">
        <v>6</v>
      </c>
      <c r="D83" s="19">
        <v>0</v>
      </c>
      <c r="E83" s="19" t="s">
        <v>334</v>
      </c>
      <c r="F83" s="19">
        <v>10</v>
      </c>
      <c r="G83" s="19">
        <v>30</v>
      </c>
      <c r="H83" s="19">
        <v>20</v>
      </c>
      <c r="I83" s="19">
        <v>50</v>
      </c>
    </row>
    <row r="84" spans="1:9">
      <c r="A84" s="2" t="s">
        <v>882</v>
      </c>
      <c r="B84" s="2" t="s">
        <v>1061</v>
      </c>
      <c r="C84" s="1">
        <v>-54.545454545454497</v>
      </c>
      <c r="D84" s="1" t="s">
        <v>334</v>
      </c>
      <c r="E84" s="1" t="s">
        <v>334</v>
      </c>
      <c r="F84" s="1" t="s">
        <v>334</v>
      </c>
      <c r="G84" s="1">
        <v>200</v>
      </c>
      <c r="H84" s="1">
        <v>-33.3333333333333</v>
      </c>
      <c r="I84" s="1">
        <v>150</v>
      </c>
    </row>
    <row r="85" spans="1:9">
      <c r="A85" s="3" t="s">
        <v>1062</v>
      </c>
      <c r="B85" s="3" t="s">
        <v>1063</v>
      </c>
      <c r="C85" s="19">
        <v>666.8</v>
      </c>
      <c r="D85" s="19">
        <v>730</v>
      </c>
      <c r="E85" s="19">
        <v>680</v>
      </c>
      <c r="F85" s="19">
        <v>540</v>
      </c>
      <c r="G85" s="19">
        <v>840</v>
      </c>
      <c r="H85" s="19">
        <v>720</v>
      </c>
      <c r="I85" s="19">
        <v>800</v>
      </c>
    </row>
    <row r="86" spans="1:9">
      <c r="A86" s="2" t="s">
        <v>882</v>
      </c>
      <c r="B86" s="2" t="s">
        <v>1063</v>
      </c>
      <c r="C86" s="1">
        <v>-28.546935276468101</v>
      </c>
      <c r="D86" s="1">
        <v>9.4781043791241792</v>
      </c>
      <c r="E86" s="1">
        <v>-6.8493150684931496</v>
      </c>
      <c r="F86" s="1">
        <v>-20.588235294117599</v>
      </c>
      <c r="G86" s="1">
        <v>55.5555555555556</v>
      </c>
      <c r="H86" s="1">
        <v>-14.285714285714301</v>
      </c>
      <c r="I86" s="1">
        <v>11.1111111111111</v>
      </c>
    </row>
    <row r="87" spans="1:9">
      <c r="A87" s="3" t="s">
        <v>1064</v>
      </c>
      <c r="B87" s="3" t="s">
        <v>1065</v>
      </c>
      <c r="C87" s="19">
        <v>2388</v>
      </c>
      <c r="D87" s="19">
        <v>2890</v>
      </c>
      <c r="E87" s="19">
        <v>3730</v>
      </c>
      <c r="F87" s="19">
        <v>3640</v>
      </c>
      <c r="G87" s="19">
        <v>3770</v>
      </c>
      <c r="H87" s="19">
        <v>3880</v>
      </c>
      <c r="I87" s="19">
        <v>5150</v>
      </c>
    </row>
    <row r="88" spans="1:9">
      <c r="A88" s="2" t="s">
        <v>882</v>
      </c>
      <c r="B88" s="2" t="s">
        <v>1065</v>
      </c>
      <c r="C88" s="1">
        <v>-30.5551516561491</v>
      </c>
      <c r="D88" s="1">
        <v>21.0217755443886</v>
      </c>
      <c r="E88" s="1">
        <v>29.065743944636701</v>
      </c>
      <c r="F88" s="1">
        <v>-2.4128686327077702</v>
      </c>
      <c r="G88" s="1">
        <v>3.5714285714285698</v>
      </c>
      <c r="H88" s="1">
        <v>2.9177718832891202</v>
      </c>
      <c r="I88" s="1">
        <v>32.731958762886599</v>
      </c>
    </row>
    <row r="89" spans="1:9">
      <c r="A89" s="3" t="s">
        <v>1066</v>
      </c>
      <c r="B89" s="3" t="s">
        <v>1067</v>
      </c>
      <c r="C89" s="19">
        <v>2388</v>
      </c>
      <c r="D89" s="19">
        <v>2860</v>
      </c>
      <c r="E89" s="19">
        <v>3350</v>
      </c>
      <c r="F89" s="19">
        <v>3250</v>
      </c>
      <c r="G89" s="19">
        <v>3390</v>
      </c>
      <c r="H89" s="19">
        <v>3450</v>
      </c>
      <c r="I89" s="19">
        <v>4730</v>
      </c>
    </row>
    <row r="90" spans="1:9">
      <c r="A90" s="2" t="s">
        <v>882</v>
      </c>
      <c r="B90" s="2" t="s">
        <v>1067</v>
      </c>
      <c r="C90" s="1">
        <v>44.429660094351</v>
      </c>
      <c r="D90" s="1">
        <v>19.7654941373534</v>
      </c>
      <c r="E90" s="1">
        <v>17.132867132867101</v>
      </c>
      <c r="F90" s="1">
        <v>-2.98507462686567</v>
      </c>
      <c r="G90" s="1">
        <v>4.3076923076923102</v>
      </c>
      <c r="H90" s="1">
        <v>1.76991150442478</v>
      </c>
      <c r="I90" s="1">
        <v>37.101449275362299</v>
      </c>
    </row>
    <row r="91" spans="1:9">
      <c r="A91" s="3" t="s">
        <v>1068</v>
      </c>
      <c r="B91" s="3" t="s">
        <v>1069</v>
      </c>
      <c r="C91" s="19">
        <v>0</v>
      </c>
      <c r="D91" s="19">
        <v>0</v>
      </c>
      <c r="E91" s="19">
        <v>380</v>
      </c>
      <c r="F91" s="19">
        <v>390</v>
      </c>
      <c r="G91" s="19">
        <v>380</v>
      </c>
      <c r="H91" s="19">
        <v>430</v>
      </c>
      <c r="I91" s="19">
        <v>420</v>
      </c>
    </row>
    <row r="92" spans="1:9">
      <c r="A92" s="2" t="s">
        <v>882</v>
      </c>
      <c r="B92" s="2" t="s">
        <v>1069</v>
      </c>
      <c r="C92" s="1" t="s">
        <v>334</v>
      </c>
      <c r="D92" s="1" t="s">
        <v>334</v>
      </c>
      <c r="E92" s="1" t="s">
        <v>334</v>
      </c>
      <c r="F92" s="1">
        <v>2.6315789473684199</v>
      </c>
      <c r="G92" s="1">
        <v>-2.5641025641025599</v>
      </c>
      <c r="H92" s="1">
        <v>13.157894736842101</v>
      </c>
      <c r="I92" s="1">
        <v>-2.32558139534884</v>
      </c>
    </row>
    <row r="93" spans="1:9">
      <c r="A93" s="2" t="s">
        <v>1070</v>
      </c>
      <c r="B93" s="2" t="s">
        <v>1071</v>
      </c>
      <c r="C93" s="1">
        <v>0</v>
      </c>
      <c r="D93" s="1">
        <v>0</v>
      </c>
      <c r="E93" s="1" t="s">
        <v>334</v>
      </c>
      <c r="F93" s="1" t="s">
        <v>334</v>
      </c>
      <c r="G93" s="1" t="s">
        <v>334</v>
      </c>
      <c r="H93" s="1" t="s">
        <v>334</v>
      </c>
      <c r="I93" s="1" t="s">
        <v>334</v>
      </c>
    </row>
    <row r="94" spans="1:9">
      <c r="A94" s="3" t="s">
        <v>1072</v>
      </c>
      <c r="B94" s="3" t="s">
        <v>1073</v>
      </c>
      <c r="C94" s="19">
        <v>0</v>
      </c>
      <c r="D94" s="19">
        <v>30</v>
      </c>
      <c r="E94" s="19" t="s">
        <v>334</v>
      </c>
      <c r="F94" s="19" t="s">
        <v>334</v>
      </c>
      <c r="G94" s="19" t="s">
        <v>334</v>
      </c>
      <c r="H94" s="19" t="s">
        <v>334</v>
      </c>
      <c r="I94" s="19" t="s">
        <v>334</v>
      </c>
    </row>
    <row r="95" spans="1:9">
      <c r="A95" s="2" t="s">
        <v>882</v>
      </c>
      <c r="B95" s="2" t="s">
        <v>1073</v>
      </c>
      <c r="C95" s="1" t="s">
        <v>334</v>
      </c>
      <c r="D95" s="1" t="s">
        <v>334</v>
      </c>
      <c r="E95" s="1" t="s">
        <v>334</v>
      </c>
      <c r="F95" s="1" t="s">
        <v>334</v>
      </c>
      <c r="G95" s="1" t="s">
        <v>334</v>
      </c>
      <c r="H95" s="1" t="s">
        <v>334</v>
      </c>
      <c r="I95" s="1" t="s">
        <v>334</v>
      </c>
    </row>
    <row r="96" spans="1:9">
      <c r="A96" s="3" t="s">
        <v>1074</v>
      </c>
      <c r="B96" s="3" t="s">
        <v>1075</v>
      </c>
      <c r="C96" s="19">
        <v>1894</v>
      </c>
      <c r="D96" s="19">
        <v>2230</v>
      </c>
      <c r="E96" s="19">
        <v>2780</v>
      </c>
      <c r="F96" s="19">
        <v>3100</v>
      </c>
      <c r="G96" s="19">
        <v>3430</v>
      </c>
      <c r="H96" s="19">
        <v>2800</v>
      </c>
      <c r="I96" s="19">
        <v>2900</v>
      </c>
    </row>
    <row r="97" spans="1:9">
      <c r="A97" s="2" t="s">
        <v>882</v>
      </c>
      <c r="B97" s="2" t="s">
        <v>1075</v>
      </c>
      <c r="C97" s="1">
        <v>12.5906550945191</v>
      </c>
      <c r="D97" s="1">
        <v>17.740232312566</v>
      </c>
      <c r="E97" s="1">
        <v>24.6636771300448</v>
      </c>
      <c r="F97" s="1">
        <v>11.510791366906499</v>
      </c>
      <c r="G97" s="1">
        <v>10.6451612903226</v>
      </c>
      <c r="H97" s="1">
        <v>-18.367346938775501</v>
      </c>
      <c r="I97" s="1">
        <v>3.5714285714285698</v>
      </c>
    </row>
    <row r="98" spans="1:9">
      <c r="A98" s="3" t="s">
        <v>1076</v>
      </c>
      <c r="B98" s="3" t="s">
        <v>1077</v>
      </c>
      <c r="C98" s="19">
        <v>0</v>
      </c>
      <c r="D98" s="19">
        <v>0</v>
      </c>
      <c r="E98" s="19">
        <v>0</v>
      </c>
      <c r="F98" s="19">
        <v>30</v>
      </c>
      <c r="G98" s="19">
        <v>50</v>
      </c>
      <c r="H98" s="19">
        <v>20</v>
      </c>
      <c r="I98" s="19">
        <v>30</v>
      </c>
    </row>
    <row r="99" spans="1:9">
      <c r="A99" s="2" t="s">
        <v>882</v>
      </c>
      <c r="B99" s="2" t="s">
        <v>1077</v>
      </c>
      <c r="C99" s="1" t="s">
        <v>334</v>
      </c>
      <c r="D99" s="1" t="s">
        <v>334</v>
      </c>
      <c r="E99" s="1" t="s">
        <v>334</v>
      </c>
      <c r="F99" s="1" t="s">
        <v>334</v>
      </c>
      <c r="G99" s="1">
        <v>66.6666666666667</v>
      </c>
      <c r="H99" s="1">
        <v>-60</v>
      </c>
      <c r="I99" s="1">
        <v>50</v>
      </c>
    </row>
    <row r="100" spans="1:9">
      <c r="A100" s="3" t="s">
        <v>1078</v>
      </c>
      <c r="B100" s="3" t="s">
        <v>1079</v>
      </c>
      <c r="C100" s="19">
        <v>0</v>
      </c>
      <c r="D100" s="19">
        <v>0</v>
      </c>
      <c r="E100" s="19">
        <v>0</v>
      </c>
      <c r="F100" s="19">
        <v>20</v>
      </c>
      <c r="G100" s="19">
        <v>20</v>
      </c>
      <c r="H100" s="19">
        <v>0</v>
      </c>
      <c r="I100" s="19" t="s">
        <v>334</v>
      </c>
    </row>
    <row r="101" spans="1:9">
      <c r="A101" s="2" t="s">
        <v>882</v>
      </c>
      <c r="B101" s="2" t="s">
        <v>1079</v>
      </c>
      <c r="C101" s="1" t="s">
        <v>334</v>
      </c>
      <c r="D101" s="1" t="s">
        <v>334</v>
      </c>
      <c r="E101" s="1" t="s">
        <v>334</v>
      </c>
      <c r="F101" s="1" t="s">
        <v>334</v>
      </c>
      <c r="G101" s="1">
        <v>0</v>
      </c>
      <c r="H101" s="1" t="s">
        <v>334</v>
      </c>
      <c r="I101" s="1" t="s">
        <v>334</v>
      </c>
    </row>
    <row r="102" spans="1:9">
      <c r="A102" s="3" t="s">
        <v>1080</v>
      </c>
      <c r="B102" s="3" t="s">
        <v>1081</v>
      </c>
      <c r="C102" s="19">
        <v>1894</v>
      </c>
      <c r="D102" s="19">
        <v>2230</v>
      </c>
      <c r="E102" s="19">
        <v>2780</v>
      </c>
      <c r="F102" s="19">
        <v>3050</v>
      </c>
      <c r="G102" s="19">
        <v>3360</v>
      </c>
      <c r="H102" s="19">
        <v>2780</v>
      </c>
      <c r="I102" s="19">
        <v>2870</v>
      </c>
    </row>
    <row r="103" spans="1:9">
      <c r="A103" s="2" t="s">
        <v>882</v>
      </c>
      <c r="B103" s="2" t="s">
        <v>1081</v>
      </c>
      <c r="C103" s="1">
        <v>13.815275524307401</v>
      </c>
      <c r="D103" s="1">
        <v>17.740232312566</v>
      </c>
      <c r="E103" s="1">
        <v>24.6636771300448</v>
      </c>
      <c r="F103" s="1">
        <v>9.7122302158273399</v>
      </c>
      <c r="G103" s="1">
        <v>10.163934426229501</v>
      </c>
      <c r="H103" s="1">
        <v>-17.261904761904798</v>
      </c>
      <c r="I103" s="1">
        <v>3.2374100719424499</v>
      </c>
    </row>
    <row r="104" spans="1:9">
      <c r="A104" s="4" t="s">
        <v>405</v>
      </c>
      <c r="B104" s="4" t="s">
        <v>1082</v>
      </c>
      <c r="C104" s="22">
        <v>12492</v>
      </c>
      <c r="D104" s="22">
        <v>14580</v>
      </c>
      <c r="E104" s="22">
        <v>17240</v>
      </c>
      <c r="F104" s="22">
        <v>17530</v>
      </c>
      <c r="G104" s="22">
        <v>20130</v>
      </c>
      <c r="H104" s="22">
        <v>21530</v>
      </c>
      <c r="I104" s="22">
        <v>24290</v>
      </c>
    </row>
    <row r="105" spans="1:9">
      <c r="A105" s="2" t="s">
        <v>882</v>
      </c>
      <c r="B105" s="2" t="s">
        <v>1082</v>
      </c>
      <c r="C105" s="1">
        <v>-4.9199293673506599</v>
      </c>
      <c r="D105" s="1">
        <v>16.7146974063401</v>
      </c>
      <c r="E105" s="1">
        <v>18.2441700960219</v>
      </c>
      <c r="F105" s="1">
        <v>1.6821345707656601</v>
      </c>
      <c r="G105" s="1">
        <v>14.8317170564746</v>
      </c>
      <c r="H105" s="1">
        <v>6.9547938400397404</v>
      </c>
      <c r="I105" s="1">
        <v>12.8193218764515</v>
      </c>
    </row>
    <row r="106" spans="1:9">
      <c r="A106" s="3" t="s">
        <v>1083</v>
      </c>
      <c r="B106" s="3" t="s">
        <v>1084</v>
      </c>
      <c r="C106" s="19">
        <v>0</v>
      </c>
      <c r="D106" s="19">
        <v>200</v>
      </c>
      <c r="E106" s="19">
        <v>1650</v>
      </c>
      <c r="F106" s="19">
        <v>1540</v>
      </c>
      <c r="G106" s="19">
        <v>1300</v>
      </c>
      <c r="H106" s="19">
        <v>910</v>
      </c>
      <c r="I106" s="19">
        <v>930</v>
      </c>
    </row>
    <row r="107" spans="1:9">
      <c r="A107" s="2" t="s">
        <v>882</v>
      </c>
      <c r="B107" s="2" t="s">
        <v>1084</v>
      </c>
      <c r="C107" s="1" t="s">
        <v>334</v>
      </c>
      <c r="D107" s="1" t="s">
        <v>334</v>
      </c>
      <c r="E107" s="1">
        <v>725</v>
      </c>
      <c r="F107" s="1">
        <v>-6.6666666666666696</v>
      </c>
      <c r="G107" s="1">
        <v>-15.5844155844156</v>
      </c>
      <c r="H107" s="1">
        <v>-30</v>
      </c>
      <c r="I107" s="1">
        <v>2.1978021978022002</v>
      </c>
    </row>
    <row r="108" spans="1:9">
      <c r="A108" s="3" t="s">
        <v>1085</v>
      </c>
      <c r="B108" s="3" t="s">
        <v>1086</v>
      </c>
      <c r="C108" s="19">
        <v>0</v>
      </c>
      <c r="D108" s="19">
        <v>200</v>
      </c>
      <c r="E108" s="19">
        <v>140</v>
      </c>
      <c r="F108" s="19">
        <v>100</v>
      </c>
      <c r="G108" s="19">
        <v>80</v>
      </c>
      <c r="H108" s="19">
        <v>0</v>
      </c>
      <c r="I108" s="19">
        <v>20</v>
      </c>
    </row>
    <row r="109" spans="1:9">
      <c r="A109" s="2" t="s">
        <v>882</v>
      </c>
      <c r="B109" s="2" t="s">
        <v>1086</v>
      </c>
      <c r="C109" s="1" t="s">
        <v>334</v>
      </c>
      <c r="D109" s="1" t="s">
        <v>334</v>
      </c>
      <c r="E109" s="1">
        <v>-30</v>
      </c>
      <c r="F109" s="1">
        <v>-28.571428571428601</v>
      </c>
      <c r="G109" s="1">
        <v>-20</v>
      </c>
      <c r="H109" s="1" t="s">
        <v>334</v>
      </c>
      <c r="I109" s="1" t="s">
        <v>334</v>
      </c>
    </row>
    <row r="110" spans="1:9">
      <c r="A110" s="3" t="s">
        <v>1087</v>
      </c>
      <c r="B110" s="3" t="s">
        <v>1088</v>
      </c>
      <c r="C110" s="19">
        <v>0</v>
      </c>
      <c r="D110" s="19">
        <v>0</v>
      </c>
      <c r="E110" s="19">
        <v>1510</v>
      </c>
      <c r="F110" s="19">
        <v>1440</v>
      </c>
      <c r="G110" s="19">
        <v>1220</v>
      </c>
      <c r="H110" s="19">
        <v>910</v>
      </c>
      <c r="I110" s="19">
        <v>910</v>
      </c>
    </row>
    <row r="111" spans="1:9">
      <c r="A111" s="2" t="s">
        <v>882</v>
      </c>
      <c r="B111" s="2" t="s">
        <v>1088</v>
      </c>
      <c r="C111" s="1" t="s">
        <v>334</v>
      </c>
      <c r="D111" s="1" t="s">
        <v>334</v>
      </c>
      <c r="E111" s="1" t="s">
        <v>334</v>
      </c>
      <c r="F111" s="1">
        <v>-4.6357615894039697</v>
      </c>
      <c r="G111" s="1">
        <v>-15.2777777777778</v>
      </c>
      <c r="H111" s="1">
        <v>-25.409836065573799</v>
      </c>
      <c r="I111" s="1">
        <v>0</v>
      </c>
    </row>
    <row r="112" spans="1:9">
      <c r="A112" s="2" t="s">
        <v>1089</v>
      </c>
      <c r="B112" s="2" t="s">
        <v>1090</v>
      </c>
      <c r="C112" s="1">
        <v>0</v>
      </c>
      <c r="D112" s="1">
        <v>0</v>
      </c>
      <c r="E112" s="1" t="s">
        <v>334</v>
      </c>
      <c r="F112" s="1" t="s">
        <v>334</v>
      </c>
      <c r="G112" s="1" t="s">
        <v>334</v>
      </c>
      <c r="H112" s="1" t="s">
        <v>334</v>
      </c>
      <c r="I112" s="1" t="s">
        <v>334</v>
      </c>
    </row>
    <row r="113" spans="1:9">
      <c r="A113" s="3" t="s">
        <v>1091</v>
      </c>
      <c r="B113" s="3" t="s">
        <v>1092</v>
      </c>
      <c r="C113" s="19">
        <v>445.3</v>
      </c>
      <c r="D113" s="19">
        <v>480</v>
      </c>
      <c r="E113" s="19">
        <v>330</v>
      </c>
      <c r="F113" s="19">
        <v>270</v>
      </c>
      <c r="G113" s="19">
        <v>1090</v>
      </c>
      <c r="H113" s="19">
        <v>1370</v>
      </c>
      <c r="I113" s="19">
        <v>4680</v>
      </c>
    </row>
    <row r="114" spans="1:9">
      <c r="A114" s="2" t="s">
        <v>882</v>
      </c>
      <c r="B114" s="2" t="s">
        <v>1092</v>
      </c>
      <c r="C114" s="1">
        <v>24.908835904628301</v>
      </c>
      <c r="D114" s="1">
        <v>7.7924994385807302</v>
      </c>
      <c r="E114" s="1">
        <v>-31.25</v>
      </c>
      <c r="F114" s="1">
        <v>-18.181818181818201</v>
      </c>
      <c r="G114" s="1">
        <v>303.70370370370398</v>
      </c>
      <c r="H114" s="1">
        <v>25.688073394495401</v>
      </c>
      <c r="I114" s="1">
        <v>241.60583941605799</v>
      </c>
    </row>
    <row r="115" spans="1:9">
      <c r="A115" s="3" t="s">
        <v>1093</v>
      </c>
      <c r="B115" s="3" t="s">
        <v>1094</v>
      </c>
      <c r="C115" s="19">
        <v>0</v>
      </c>
      <c r="D115" s="19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</row>
    <row r="116" spans="1:9">
      <c r="A116" s="3" t="s">
        <v>1095</v>
      </c>
      <c r="B116" s="3" t="s">
        <v>1096</v>
      </c>
      <c r="C116" s="19">
        <v>225</v>
      </c>
      <c r="D116" s="19">
        <v>190</v>
      </c>
      <c r="E116" s="19">
        <v>200</v>
      </c>
      <c r="F116" s="19" t="s">
        <v>334</v>
      </c>
      <c r="G116" s="19">
        <v>240</v>
      </c>
      <c r="H116" s="19">
        <v>270</v>
      </c>
      <c r="I116" s="19">
        <v>200</v>
      </c>
    </row>
    <row r="117" spans="1:9">
      <c r="A117" s="2" t="s">
        <v>882</v>
      </c>
      <c r="B117" s="2" t="s">
        <v>1096</v>
      </c>
      <c r="C117" s="1">
        <v>75.644028103044505</v>
      </c>
      <c r="D117" s="1">
        <v>-15.5555555555556</v>
      </c>
      <c r="E117" s="1">
        <v>5.2631578947368398</v>
      </c>
      <c r="F117" s="1" t="s">
        <v>334</v>
      </c>
      <c r="G117" s="1" t="s">
        <v>334</v>
      </c>
      <c r="H117" s="1">
        <v>12.5</v>
      </c>
      <c r="I117" s="1">
        <v>-25.925925925925899</v>
      </c>
    </row>
    <row r="118" spans="1:9">
      <c r="A118" s="3" t="s">
        <v>1097</v>
      </c>
      <c r="B118" s="3" t="s">
        <v>1098</v>
      </c>
      <c r="C118" s="19" t="s">
        <v>334</v>
      </c>
      <c r="D118" s="19" t="s">
        <v>334</v>
      </c>
      <c r="E118" s="19" t="s">
        <v>334</v>
      </c>
      <c r="F118" s="19">
        <v>210</v>
      </c>
      <c r="G118" s="19" t="s">
        <v>334</v>
      </c>
      <c r="H118" s="19" t="s">
        <v>334</v>
      </c>
      <c r="I118" s="19" t="s">
        <v>334</v>
      </c>
    </row>
    <row r="119" spans="1:9">
      <c r="A119" s="3" t="s">
        <v>1076</v>
      </c>
      <c r="B119" s="3" t="s">
        <v>1099</v>
      </c>
      <c r="C119" s="19">
        <v>0</v>
      </c>
      <c r="D119" s="19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</row>
    <row r="120" spans="1:9">
      <c r="A120" s="3" t="s">
        <v>1100</v>
      </c>
      <c r="B120" s="3" t="s">
        <v>1101</v>
      </c>
      <c r="C120" s="19">
        <v>220.3</v>
      </c>
      <c r="D120" s="19">
        <v>290</v>
      </c>
      <c r="E120" s="19">
        <v>130</v>
      </c>
      <c r="F120" s="19">
        <v>60</v>
      </c>
      <c r="G120" s="19">
        <v>840</v>
      </c>
      <c r="H120" s="19">
        <v>1090</v>
      </c>
      <c r="I120" s="19">
        <v>1780</v>
      </c>
    </row>
    <row r="121" spans="1:9">
      <c r="A121" s="2" t="s">
        <v>882</v>
      </c>
      <c r="B121" s="2" t="s">
        <v>1101</v>
      </c>
      <c r="C121" s="1">
        <v>-3.5464098073555101</v>
      </c>
      <c r="D121" s="1">
        <v>31.6386745347254</v>
      </c>
      <c r="E121" s="1">
        <v>-55.172413793103402</v>
      </c>
      <c r="F121" s="1">
        <v>-53.846153846153797</v>
      </c>
      <c r="G121" s="1">
        <v>1300</v>
      </c>
      <c r="H121" s="1">
        <v>29.761904761904798</v>
      </c>
      <c r="I121" s="1">
        <v>63.302752293578003</v>
      </c>
    </row>
    <row r="122" spans="1:9">
      <c r="A122" s="3" t="s">
        <v>1078</v>
      </c>
      <c r="B122" s="3" t="s">
        <v>1102</v>
      </c>
      <c r="C122" s="19" t="s">
        <v>334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</row>
    <row r="123" spans="1:9">
      <c r="A123" s="3" t="s">
        <v>1103</v>
      </c>
      <c r="B123" s="3" t="s">
        <v>1104</v>
      </c>
      <c r="C123" s="19">
        <v>0</v>
      </c>
      <c r="D123" s="19">
        <v>0</v>
      </c>
      <c r="E123" s="19">
        <v>0</v>
      </c>
      <c r="F123" s="19">
        <v>0</v>
      </c>
      <c r="G123" s="19">
        <v>10</v>
      </c>
      <c r="H123" s="19">
        <v>10</v>
      </c>
      <c r="I123" s="19">
        <v>2700</v>
      </c>
    </row>
    <row r="124" spans="1:9">
      <c r="A124" s="2" t="s">
        <v>882</v>
      </c>
      <c r="B124" s="2" t="s">
        <v>1104</v>
      </c>
      <c r="C124" s="1" t="s">
        <v>334</v>
      </c>
      <c r="D124" s="1" t="s">
        <v>334</v>
      </c>
      <c r="E124" s="1" t="s">
        <v>334</v>
      </c>
      <c r="F124" s="1" t="s">
        <v>334</v>
      </c>
      <c r="G124" s="1" t="s">
        <v>334</v>
      </c>
      <c r="H124" s="1">
        <v>0</v>
      </c>
      <c r="I124" s="1">
        <v>26900</v>
      </c>
    </row>
    <row r="125" spans="1:9">
      <c r="A125" s="4" t="s">
        <v>349</v>
      </c>
      <c r="B125" s="4" t="s">
        <v>1105</v>
      </c>
      <c r="C125" s="22">
        <v>445.3</v>
      </c>
      <c r="D125" s="22">
        <v>680</v>
      </c>
      <c r="E125" s="22">
        <v>1980</v>
      </c>
      <c r="F125" s="22">
        <v>1810</v>
      </c>
      <c r="G125" s="22">
        <v>2390</v>
      </c>
      <c r="H125" s="22">
        <v>2280</v>
      </c>
      <c r="I125" s="22">
        <v>5610</v>
      </c>
    </row>
    <row r="126" spans="1:9">
      <c r="A126" s="2" t="s">
        <v>882</v>
      </c>
      <c r="B126" s="2" t="s">
        <v>1105</v>
      </c>
      <c r="C126" s="1">
        <v>24.908835904628301</v>
      </c>
      <c r="D126" s="1">
        <v>52.706040871322699</v>
      </c>
      <c r="E126" s="1">
        <v>191.17647058823499</v>
      </c>
      <c r="F126" s="1">
        <v>-8.5858585858585794</v>
      </c>
      <c r="G126" s="1">
        <v>32.044198895027598</v>
      </c>
      <c r="H126" s="1">
        <v>-4.6025104602510503</v>
      </c>
      <c r="I126" s="1">
        <v>146.052631578947</v>
      </c>
    </row>
    <row r="127" spans="1:9">
      <c r="A127" s="4" t="s">
        <v>361</v>
      </c>
      <c r="B127" s="4" t="s">
        <v>1106</v>
      </c>
      <c r="C127" s="22">
        <v>12937.3</v>
      </c>
      <c r="D127" s="22">
        <v>15260</v>
      </c>
      <c r="E127" s="22">
        <v>19220</v>
      </c>
      <c r="F127" s="22">
        <v>19340</v>
      </c>
      <c r="G127" s="22">
        <v>22520</v>
      </c>
      <c r="H127" s="22">
        <v>23810</v>
      </c>
      <c r="I127" s="22">
        <v>29900</v>
      </c>
    </row>
    <row r="128" spans="1:9">
      <c r="A128" s="2" t="s">
        <v>882</v>
      </c>
      <c r="B128" s="2" t="s">
        <v>1106</v>
      </c>
      <c r="C128" s="1">
        <v>-4.1319313222032097</v>
      </c>
      <c r="D128" s="1">
        <v>17.953514257225201</v>
      </c>
      <c r="E128" s="1">
        <v>25.950196592398399</v>
      </c>
      <c r="F128" s="1">
        <v>0.62434963579604597</v>
      </c>
      <c r="G128" s="1">
        <v>16.4426059979317</v>
      </c>
      <c r="H128" s="1">
        <v>5.72824156305506</v>
      </c>
      <c r="I128" s="1">
        <v>25.577488450231002</v>
      </c>
    </row>
    <row r="129" spans="1:9">
      <c r="A129" s="3" t="s">
        <v>1107</v>
      </c>
      <c r="B129" s="3" t="s">
        <v>1108</v>
      </c>
      <c r="C129" s="19">
        <v>0</v>
      </c>
      <c r="D129" s="19">
        <v>0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</row>
    <row r="130" spans="1:9">
      <c r="A130" s="3" t="s">
        <v>1109</v>
      </c>
      <c r="B130" s="3" t="s">
        <v>1110</v>
      </c>
      <c r="C130" s="19">
        <v>5403.3</v>
      </c>
      <c r="D130" s="19">
        <v>5450</v>
      </c>
      <c r="E130" s="19">
        <v>5450</v>
      </c>
      <c r="F130" s="19">
        <v>5490</v>
      </c>
      <c r="G130" s="19">
        <v>5600</v>
      </c>
      <c r="H130" s="19">
        <v>6130</v>
      </c>
      <c r="I130" s="19">
        <v>6250</v>
      </c>
    </row>
    <row r="131" spans="1:9">
      <c r="A131" s="2" t="s">
        <v>882</v>
      </c>
      <c r="B131" s="2" t="s">
        <v>1110</v>
      </c>
      <c r="C131" s="1">
        <v>0.53025228845724504</v>
      </c>
      <c r="D131" s="1">
        <v>0.86428663964613905</v>
      </c>
      <c r="E131" s="1">
        <v>0</v>
      </c>
      <c r="F131" s="1">
        <v>0.73394495412843996</v>
      </c>
      <c r="G131" s="1">
        <v>2.00364298724954</v>
      </c>
      <c r="H131" s="1">
        <v>9.46428571428571</v>
      </c>
      <c r="I131" s="1">
        <v>1.9575856443719399</v>
      </c>
    </row>
    <row r="132" spans="1:9">
      <c r="A132" s="3" t="s">
        <v>1111</v>
      </c>
      <c r="B132" s="3" t="s">
        <v>1112</v>
      </c>
      <c r="C132" s="19">
        <v>1290.5</v>
      </c>
      <c r="D132" s="19">
        <v>1290</v>
      </c>
      <c r="E132" s="19">
        <v>1290</v>
      </c>
      <c r="F132" s="19">
        <v>1290</v>
      </c>
      <c r="G132" s="19">
        <v>1290</v>
      </c>
      <c r="H132" s="19">
        <v>1290</v>
      </c>
      <c r="I132" s="19">
        <v>1290</v>
      </c>
    </row>
    <row r="133" spans="1:9">
      <c r="A133" s="2" t="s">
        <v>882</v>
      </c>
      <c r="B133" s="2" t="s">
        <v>1112</v>
      </c>
      <c r="C133" s="1">
        <v>2.3252208959847701E-2</v>
      </c>
      <c r="D133" s="1">
        <v>-3.8744672607516503E-2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</row>
    <row r="134" spans="1:9">
      <c r="A134" s="3" t="s">
        <v>1113</v>
      </c>
      <c r="B134" s="3" t="s">
        <v>1114</v>
      </c>
      <c r="C134" s="19">
        <v>4112.8</v>
      </c>
      <c r="D134" s="19">
        <v>4160</v>
      </c>
      <c r="E134" s="19">
        <v>4160</v>
      </c>
      <c r="F134" s="19">
        <v>4200</v>
      </c>
      <c r="G134" s="19">
        <v>4310</v>
      </c>
      <c r="H134" s="19">
        <v>4840</v>
      </c>
      <c r="I134" s="19">
        <v>4960</v>
      </c>
    </row>
    <row r="135" spans="1:9">
      <c r="A135" s="2" t="s">
        <v>882</v>
      </c>
      <c r="B135" s="2" t="s">
        <v>1114</v>
      </c>
      <c r="C135" s="1">
        <v>0.69039808059541397</v>
      </c>
      <c r="D135" s="1">
        <v>1.14763664656681</v>
      </c>
      <c r="E135" s="1">
        <v>0</v>
      </c>
      <c r="F135" s="1">
        <v>0.96153846153846201</v>
      </c>
      <c r="G135" s="1">
        <v>2.61904761904762</v>
      </c>
      <c r="H135" s="1">
        <v>12.2969837587007</v>
      </c>
      <c r="I135" s="1">
        <v>2.4793388429752099</v>
      </c>
    </row>
    <row r="136" spans="1:9">
      <c r="A136" s="3" t="s">
        <v>1115</v>
      </c>
      <c r="B136" s="3" t="s">
        <v>1116</v>
      </c>
      <c r="C136" s="19">
        <v>606.9</v>
      </c>
      <c r="D136" s="19">
        <v>420</v>
      </c>
      <c r="E136" s="19">
        <v>270</v>
      </c>
      <c r="F136" s="19">
        <v>270</v>
      </c>
      <c r="G136" s="19">
        <v>400</v>
      </c>
      <c r="H136" s="19">
        <v>580</v>
      </c>
      <c r="I136" s="19">
        <v>600</v>
      </c>
    </row>
    <row r="137" spans="1:9">
      <c r="A137" s="2" t="s">
        <v>882</v>
      </c>
      <c r="B137" s="2" t="s">
        <v>1116</v>
      </c>
      <c r="C137" s="1">
        <v>-11.2329969284774</v>
      </c>
      <c r="D137" s="1">
        <v>-30.7958477508651</v>
      </c>
      <c r="E137" s="1">
        <v>-35.714285714285701</v>
      </c>
      <c r="F137" s="1">
        <v>0</v>
      </c>
      <c r="G137" s="1">
        <v>48.148148148148103</v>
      </c>
      <c r="H137" s="1">
        <v>45</v>
      </c>
      <c r="I137" s="1">
        <v>3.4482758620689702</v>
      </c>
    </row>
    <row r="138" spans="1:9">
      <c r="A138" s="3" t="s">
        <v>1117</v>
      </c>
      <c r="B138" s="3" t="s">
        <v>1118</v>
      </c>
      <c r="C138" s="19">
        <v>22549.8</v>
      </c>
      <c r="D138" s="19">
        <v>24330</v>
      </c>
      <c r="E138" s="19">
        <v>28430</v>
      </c>
      <c r="F138" s="19">
        <v>28350</v>
      </c>
      <c r="G138" s="19">
        <v>30380</v>
      </c>
      <c r="H138" s="19">
        <v>30720</v>
      </c>
      <c r="I138" s="19">
        <v>35260</v>
      </c>
    </row>
    <row r="139" spans="1:9">
      <c r="A139" s="2" t="s">
        <v>882</v>
      </c>
      <c r="B139" s="2" t="s">
        <v>1118</v>
      </c>
      <c r="C139" s="1">
        <v>14.700631240558099</v>
      </c>
      <c r="D139" s="1">
        <v>7.8945267807253297</v>
      </c>
      <c r="E139" s="1">
        <v>16.851623510069899</v>
      </c>
      <c r="F139" s="1">
        <v>-0.28139289482940599</v>
      </c>
      <c r="G139" s="1">
        <v>7.1604938271604901</v>
      </c>
      <c r="H139" s="1">
        <v>1.1191573403555</v>
      </c>
      <c r="I139" s="1">
        <v>14.7786458333333</v>
      </c>
    </row>
    <row r="140" spans="1:9">
      <c r="A140" s="3" t="s">
        <v>1119</v>
      </c>
      <c r="B140" s="3" t="s">
        <v>1120</v>
      </c>
      <c r="C140" s="19">
        <v>-4089.4</v>
      </c>
      <c r="D140" s="19">
        <v>-3930</v>
      </c>
      <c r="E140" s="19">
        <v>-3860</v>
      </c>
      <c r="F140" s="19">
        <v>-3340</v>
      </c>
      <c r="G140" s="19">
        <v>-3180</v>
      </c>
      <c r="H140" s="19">
        <v>-2790</v>
      </c>
      <c r="I140" s="19">
        <v>-2920</v>
      </c>
    </row>
    <row r="141" spans="1:9">
      <c r="A141" s="2" t="s">
        <v>882</v>
      </c>
      <c r="B141" s="2" t="s">
        <v>1120</v>
      </c>
      <c r="C141" s="1">
        <v>2.0995427449666102</v>
      </c>
      <c r="D141" s="1">
        <v>3.89788232992615</v>
      </c>
      <c r="E141" s="1">
        <v>1.78117048346056</v>
      </c>
      <c r="F141" s="1">
        <v>13.4715025906736</v>
      </c>
      <c r="G141" s="1">
        <v>4.7904191616766498</v>
      </c>
      <c r="H141" s="1">
        <v>12.264150943396199</v>
      </c>
      <c r="I141" s="1">
        <v>-4.6594982078853002</v>
      </c>
    </row>
    <row r="142" spans="1:9">
      <c r="A142" s="4" t="s">
        <v>1121</v>
      </c>
      <c r="B142" s="4" t="s">
        <v>1122</v>
      </c>
      <c r="C142" s="22">
        <v>23256.799999999999</v>
      </c>
      <c r="D142" s="22">
        <v>25430</v>
      </c>
      <c r="E142" s="22">
        <v>29750</v>
      </c>
      <c r="F142" s="22">
        <v>30230</v>
      </c>
      <c r="G142" s="22">
        <v>32400</v>
      </c>
      <c r="H142" s="22">
        <v>33480</v>
      </c>
      <c r="I142" s="22">
        <v>37990</v>
      </c>
    </row>
    <row r="143" spans="1:9">
      <c r="A143" s="2" t="s">
        <v>882</v>
      </c>
      <c r="B143" s="2" t="s">
        <v>1122</v>
      </c>
      <c r="C143" s="1">
        <v>15.2827691499328</v>
      </c>
      <c r="D143" s="1">
        <v>9.3443637989749302</v>
      </c>
      <c r="E143" s="1">
        <v>16.9878096736138</v>
      </c>
      <c r="F143" s="1">
        <v>1.6134453781512601</v>
      </c>
      <c r="G143" s="1">
        <v>7.1782997022824997</v>
      </c>
      <c r="H143" s="1">
        <v>3.3333333333333299</v>
      </c>
      <c r="I143" s="1">
        <v>13.4707287933094</v>
      </c>
    </row>
    <row r="144" spans="1:9">
      <c r="A144" s="3" t="s">
        <v>1123</v>
      </c>
      <c r="B144" s="3" t="s">
        <v>1124</v>
      </c>
      <c r="C144" s="19">
        <v>133.4</v>
      </c>
      <c r="D144" s="19">
        <v>120</v>
      </c>
      <c r="E144" s="19">
        <v>120</v>
      </c>
      <c r="F144" s="19">
        <v>130</v>
      </c>
      <c r="G144" s="19">
        <v>180</v>
      </c>
      <c r="H144" s="19">
        <v>570</v>
      </c>
      <c r="I144" s="19">
        <v>1570</v>
      </c>
    </row>
    <row r="145" spans="1:9">
      <c r="A145" s="2" t="s">
        <v>882</v>
      </c>
      <c r="B145" s="2" t="s">
        <v>1124</v>
      </c>
      <c r="C145" s="1">
        <v>-6.7784765897973402</v>
      </c>
      <c r="D145" s="1">
        <v>-10.044977511244401</v>
      </c>
      <c r="E145" s="1">
        <v>0</v>
      </c>
      <c r="F145" s="1">
        <v>8.3333333333333304</v>
      </c>
      <c r="G145" s="1">
        <v>38.461538461538503</v>
      </c>
      <c r="H145" s="1">
        <v>216.666666666667</v>
      </c>
      <c r="I145" s="1">
        <v>175.438596491228</v>
      </c>
    </row>
    <row r="146" spans="1:9">
      <c r="A146" s="4" t="s">
        <v>1125</v>
      </c>
      <c r="B146" s="4" t="s">
        <v>1126</v>
      </c>
      <c r="C146" s="22">
        <v>23390.2</v>
      </c>
      <c r="D146" s="22">
        <v>25550</v>
      </c>
      <c r="E146" s="22">
        <v>29870</v>
      </c>
      <c r="F146" s="22">
        <v>30360</v>
      </c>
      <c r="G146" s="22">
        <v>32580</v>
      </c>
      <c r="H146" s="22">
        <v>34050</v>
      </c>
      <c r="I146" s="22">
        <v>39560</v>
      </c>
    </row>
    <row r="147" spans="1:9">
      <c r="A147" s="2" t="s">
        <v>882</v>
      </c>
      <c r="B147" s="2" t="s">
        <v>1126</v>
      </c>
      <c r="C147" s="1">
        <v>15.1273822649236</v>
      </c>
      <c r="D147" s="1">
        <v>9.2337816692460901</v>
      </c>
      <c r="E147" s="1">
        <v>16.908023483365898</v>
      </c>
      <c r="F147" s="1">
        <v>1.6404419149648499</v>
      </c>
      <c r="G147" s="1">
        <v>7.3122529644268797</v>
      </c>
      <c r="H147" s="1">
        <v>4.5119705340699801</v>
      </c>
      <c r="I147" s="1">
        <v>16.1820851688693</v>
      </c>
    </row>
    <row r="148" spans="1:9">
      <c r="A148" s="4" t="s">
        <v>1127</v>
      </c>
      <c r="B148" s="4" t="s">
        <v>1128</v>
      </c>
      <c r="C148" s="22">
        <v>36327.5</v>
      </c>
      <c r="D148" s="22">
        <v>40810</v>
      </c>
      <c r="E148" s="22">
        <v>49090</v>
      </c>
      <c r="F148" s="22">
        <v>49700</v>
      </c>
      <c r="G148" s="22">
        <v>55100</v>
      </c>
      <c r="H148" s="22">
        <v>57860</v>
      </c>
      <c r="I148" s="22">
        <v>69460</v>
      </c>
    </row>
    <row r="149" spans="1:9">
      <c r="A149" s="2" t="s">
        <v>882</v>
      </c>
      <c r="B149" s="2" t="s">
        <v>1128</v>
      </c>
      <c r="C149" s="1">
        <v>7.44061966715664</v>
      </c>
      <c r="D149" s="1">
        <v>12.339137017411099</v>
      </c>
      <c r="E149" s="1">
        <v>20.289144817446701</v>
      </c>
      <c r="F149" s="1">
        <v>1.2426156039926699</v>
      </c>
      <c r="G149" s="1">
        <v>10.865191146881299</v>
      </c>
      <c r="H149" s="1">
        <v>5.0090744101633398</v>
      </c>
      <c r="I149" s="1">
        <v>20.048392671966798</v>
      </c>
    </row>
    <row r="150" spans="1:9">
      <c r="A150" s="4"/>
      <c r="B150" s="21"/>
      <c r="C150" s="21"/>
      <c r="D150" s="21"/>
      <c r="E150" s="21"/>
      <c r="F150" s="21"/>
      <c r="G150" s="21"/>
      <c r="H150" s="21"/>
      <c r="I150" s="21"/>
    </row>
    <row r="151" spans="1:9">
      <c r="A151" s="4" t="s">
        <v>1</v>
      </c>
      <c r="B151" s="21"/>
      <c r="C151" s="21"/>
      <c r="D151" s="21"/>
      <c r="E151" s="21"/>
      <c r="F151" s="21"/>
      <c r="G151" s="21"/>
      <c r="H151" s="21"/>
      <c r="I151" s="21"/>
    </row>
    <row r="152" spans="1:9">
      <c r="A152" s="3" t="s">
        <v>1129</v>
      </c>
      <c r="B152" s="3" t="s">
        <v>1130</v>
      </c>
      <c r="C152" s="18" t="s">
        <v>1131</v>
      </c>
      <c r="D152" s="18" t="s">
        <v>1131</v>
      </c>
      <c r="E152" s="18" t="s">
        <v>1131</v>
      </c>
      <c r="F152" s="18" t="s">
        <v>1131</v>
      </c>
      <c r="G152" s="18" t="s">
        <v>1131</v>
      </c>
      <c r="H152" s="18" t="s">
        <v>1131</v>
      </c>
      <c r="I152" s="18" t="s">
        <v>1131</v>
      </c>
    </row>
    <row r="153" spans="1:9">
      <c r="A153" s="3" t="s">
        <v>427</v>
      </c>
      <c r="B153" s="3" t="s">
        <v>1132</v>
      </c>
      <c r="C153" s="19">
        <v>1290.4712</v>
      </c>
      <c r="D153" s="19">
        <v>1290.4712</v>
      </c>
      <c r="E153" s="19">
        <v>1290.8643999999999</v>
      </c>
      <c r="F153" s="19">
        <v>1291.0181</v>
      </c>
      <c r="G153" s="19">
        <v>1290</v>
      </c>
      <c r="H153" s="19">
        <v>1290</v>
      </c>
      <c r="I153" s="19">
        <v>1290</v>
      </c>
    </row>
    <row r="154" spans="1:9">
      <c r="A154" s="2" t="s">
        <v>882</v>
      </c>
      <c r="B154" s="2" t="s">
        <v>1132</v>
      </c>
      <c r="C154" s="1">
        <v>2.3252728046092599E-2</v>
      </c>
      <c r="D154" s="1">
        <v>0</v>
      </c>
      <c r="E154" s="1">
        <v>3.0469490571302101E-2</v>
      </c>
      <c r="F154" s="1">
        <v>1.19059755802559E-2</v>
      </c>
      <c r="G154" s="1">
        <v>-7.8859313394843297E-2</v>
      </c>
      <c r="H154" s="1">
        <v>0</v>
      </c>
      <c r="I154" s="1">
        <v>0</v>
      </c>
    </row>
    <row r="155" spans="1:9">
      <c r="A155" s="3" t="s">
        <v>1133</v>
      </c>
      <c r="B155" s="3" t="s">
        <v>1134</v>
      </c>
      <c r="C155" s="19" t="s">
        <v>334</v>
      </c>
      <c r="D155" s="19" t="s">
        <v>334</v>
      </c>
      <c r="E155" s="19" t="s">
        <v>334</v>
      </c>
      <c r="F155" s="19" t="s">
        <v>334</v>
      </c>
      <c r="G155" s="19" t="s">
        <v>334</v>
      </c>
      <c r="H155" s="19" t="s">
        <v>334</v>
      </c>
      <c r="I155" s="19" t="s">
        <v>334</v>
      </c>
    </row>
    <row r="156" spans="1:9">
      <c r="A156" s="3" t="s">
        <v>1135</v>
      </c>
      <c r="B156" s="3" t="s">
        <v>1136</v>
      </c>
      <c r="C156" s="19">
        <v>225</v>
      </c>
      <c r="D156" s="19">
        <v>190</v>
      </c>
      <c r="E156" s="19">
        <v>200</v>
      </c>
      <c r="F156" s="19">
        <v>0</v>
      </c>
      <c r="G156" s="19">
        <v>240</v>
      </c>
      <c r="H156" s="19">
        <v>270</v>
      </c>
      <c r="I156" s="19">
        <v>200</v>
      </c>
    </row>
    <row r="157" spans="1:9">
      <c r="A157" s="2" t="s">
        <v>882</v>
      </c>
      <c r="B157" s="2" t="s">
        <v>1136</v>
      </c>
      <c r="C157" s="1">
        <v>75.644028103044505</v>
      </c>
      <c r="D157" s="1">
        <v>-15.5555555555556</v>
      </c>
      <c r="E157" s="1">
        <v>5.2631578947368398</v>
      </c>
      <c r="F157" s="1" t="s">
        <v>334</v>
      </c>
      <c r="G157" s="1" t="s">
        <v>334</v>
      </c>
      <c r="H157" s="1">
        <v>12.5</v>
      </c>
      <c r="I157" s="1">
        <v>-25.925925925925899</v>
      </c>
    </row>
    <row r="158" spans="1:9">
      <c r="A158" s="3" t="s">
        <v>434</v>
      </c>
      <c r="B158" s="3" t="s">
        <v>1137</v>
      </c>
      <c r="C158" s="19">
        <v>722.2</v>
      </c>
      <c r="D158" s="19">
        <v>420</v>
      </c>
      <c r="E158" s="19" t="s">
        <v>334</v>
      </c>
      <c r="F158" s="19" t="s">
        <v>334</v>
      </c>
      <c r="G158" s="19" t="s">
        <v>334</v>
      </c>
      <c r="H158" s="19" t="s">
        <v>334</v>
      </c>
      <c r="I158" s="19" t="s">
        <v>334</v>
      </c>
    </row>
    <row r="159" spans="1:9">
      <c r="A159" s="2" t="s">
        <v>882</v>
      </c>
      <c r="B159" s="2" t="s">
        <v>1137</v>
      </c>
      <c r="C159" s="1">
        <v>-27.873764106661302</v>
      </c>
      <c r="D159" s="1">
        <v>-41.844364441982798</v>
      </c>
      <c r="E159" s="1" t="s">
        <v>334</v>
      </c>
      <c r="F159" s="1" t="s">
        <v>334</v>
      </c>
      <c r="G159" s="1" t="s">
        <v>334</v>
      </c>
      <c r="H159" s="1" t="s">
        <v>334</v>
      </c>
      <c r="I159" s="1" t="s">
        <v>334</v>
      </c>
    </row>
    <row r="160" spans="1:9">
      <c r="A160" s="3" t="s">
        <v>1138</v>
      </c>
      <c r="B160" s="3" t="s">
        <v>1139</v>
      </c>
      <c r="C160" s="19">
        <v>0</v>
      </c>
      <c r="D160" s="19">
        <v>0</v>
      </c>
      <c r="E160" s="19" t="s">
        <v>334</v>
      </c>
      <c r="F160" s="19" t="s">
        <v>334</v>
      </c>
      <c r="G160" s="19" t="s">
        <v>334</v>
      </c>
      <c r="H160" s="19" t="s">
        <v>334</v>
      </c>
      <c r="I160" s="19" t="s">
        <v>334</v>
      </c>
    </row>
    <row r="161" spans="1:9">
      <c r="A161" s="3" t="s">
        <v>1140</v>
      </c>
      <c r="B161" s="3" t="s">
        <v>1141</v>
      </c>
      <c r="C161" s="20">
        <v>27.72</v>
      </c>
      <c r="D161" s="20">
        <v>27.72</v>
      </c>
      <c r="E161" s="20">
        <v>26.87</v>
      </c>
      <c r="F161" s="20">
        <v>23.11</v>
      </c>
      <c r="G161" s="20">
        <v>24.54</v>
      </c>
      <c r="H161" s="20">
        <v>25.53</v>
      </c>
      <c r="I161" s="20">
        <v>25.33</v>
      </c>
    </row>
    <row r="162" spans="1:9">
      <c r="A162" s="2" t="s">
        <v>882</v>
      </c>
      <c r="B162" s="2" t="s">
        <v>1141</v>
      </c>
      <c r="C162" s="1">
        <v>-5.6822048315753699</v>
      </c>
      <c r="D162" s="1">
        <v>0</v>
      </c>
      <c r="E162" s="1">
        <v>-3.0663780663780602</v>
      </c>
      <c r="F162" s="1">
        <v>-13.9933010792706</v>
      </c>
      <c r="G162" s="1">
        <v>6.1877974902639501</v>
      </c>
      <c r="H162" s="1">
        <v>4.0342298288508598</v>
      </c>
      <c r="I162" s="1">
        <v>-0.78339208773992497</v>
      </c>
    </row>
    <row r="163" spans="1:9">
      <c r="A163" s="3" t="s">
        <v>1142</v>
      </c>
      <c r="B163" s="3" t="s">
        <v>1143</v>
      </c>
      <c r="C163" s="20">
        <v>64808</v>
      </c>
      <c r="D163" s="20">
        <v>64808</v>
      </c>
      <c r="E163" s="20">
        <v>89844</v>
      </c>
      <c r="F163" s="20">
        <v>175387</v>
      </c>
      <c r="G163" s="20">
        <v>212254</v>
      </c>
      <c r="H163" s="20">
        <v>339331</v>
      </c>
      <c r="I163" s="20">
        <v>354992</v>
      </c>
    </row>
    <row r="164" spans="1:9">
      <c r="A164" s="3" t="s">
        <v>470</v>
      </c>
      <c r="B164" s="3" t="s">
        <v>1144</v>
      </c>
      <c r="C164" s="19">
        <v>0</v>
      </c>
      <c r="D164" s="19">
        <v>0</v>
      </c>
      <c r="E164" s="19" t="s">
        <v>334</v>
      </c>
      <c r="F164" s="19" t="s">
        <v>334</v>
      </c>
      <c r="G164" s="19">
        <v>0.76139999999999997</v>
      </c>
      <c r="H164" s="19">
        <v>0.9264</v>
      </c>
      <c r="I164" s="19">
        <v>0.63219999999999998</v>
      </c>
    </row>
    <row r="165" spans="1:9">
      <c r="A165" s="2" t="s">
        <v>882</v>
      </c>
      <c r="B165" s="2" t="s">
        <v>1144</v>
      </c>
      <c r="C165" s="1" t="s">
        <v>334</v>
      </c>
      <c r="D165" s="1" t="s">
        <v>334</v>
      </c>
      <c r="E165" s="1" t="s">
        <v>334</v>
      </c>
      <c r="F165" s="1" t="s">
        <v>334</v>
      </c>
      <c r="G165" s="1" t="s">
        <v>334</v>
      </c>
      <c r="H165" s="1">
        <v>21.681618178236</v>
      </c>
      <c r="I165" s="1">
        <v>-31.7563359286201</v>
      </c>
    </row>
    <row r="166" spans="1:9">
      <c r="A166" s="3" t="s">
        <v>1145</v>
      </c>
      <c r="B166" s="3" t="s">
        <v>1146</v>
      </c>
      <c r="C166" s="19">
        <v>0.39319999999999999</v>
      </c>
      <c r="D166" s="19">
        <v>0</v>
      </c>
      <c r="E166" s="19" t="s">
        <v>334</v>
      </c>
      <c r="F166" s="19" t="s">
        <v>334</v>
      </c>
      <c r="G166" s="19">
        <v>1.5608</v>
      </c>
      <c r="H166" s="19">
        <v>1.8411</v>
      </c>
      <c r="I166" s="19">
        <v>1.7533000000000001</v>
      </c>
    </row>
    <row r="167" spans="1:9">
      <c r="A167" s="2" t="s">
        <v>882</v>
      </c>
      <c r="B167" s="2" t="s">
        <v>1146</v>
      </c>
      <c r="C167" s="1">
        <v>-34.466666666666697</v>
      </c>
      <c r="D167" s="1" t="s">
        <v>334</v>
      </c>
      <c r="E167" s="1" t="s">
        <v>334</v>
      </c>
      <c r="F167" s="1" t="s">
        <v>334</v>
      </c>
      <c r="G167" s="1" t="s">
        <v>334</v>
      </c>
      <c r="H167" s="1">
        <v>17.9579585351477</v>
      </c>
      <c r="I167" s="1">
        <v>-4.7721649960486303</v>
      </c>
    </row>
    <row r="168" spans="1:9">
      <c r="A168" s="3" t="s">
        <v>1147</v>
      </c>
      <c r="B168" s="3" t="s">
        <v>1148</v>
      </c>
      <c r="C168" s="19">
        <v>-5306.7</v>
      </c>
      <c r="D168" s="19">
        <v>-3780</v>
      </c>
      <c r="E168" s="19">
        <v>-4050</v>
      </c>
      <c r="F168" s="19">
        <v>-3890</v>
      </c>
      <c r="G168" s="19">
        <v>-10640</v>
      </c>
      <c r="H168" s="19">
        <v>-7410</v>
      </c>
      <c r="I168" s="19">
        <v>-7260</v>
      </c>
    </row>
    <row r="169" spans="1:9">
      <c r="A169" s="2" t="s">
        <v>882</v>
      </c>
      <c r="B169" s="2" t="s">
        <v>1148</v>
      </c>
      <c r="C169" s="1">
        <v>-19.890201748638798</v>
      </c>
      <c r="D169" s="1">
        <v>28.769291650178101</v>
      </c>
      <c r="E169" s="1">
        <v>-7.1428571428571397</v>
      </c>
      <c r="F169" s="1">
        <v>3.9506172839506202</v>
      </c>
      <c r="G169" s="1">
        <v>-173.52185089974299</v>
      </c>
      <c r="H169" s="1">
        <v>30.3571428571429</v>
      </c>
      <c r="I169" s="1">
        <v>2.0242914979757098</v>
      </c>
    </row>
    <row r="170" spans="1:9">
      <c r="A170" s="3" t="s">
        <v>1149</v>
      </c>
      <c r="B170" s="3" t="s">
        <v>1150</v>
      </c>
      <c r="C170" s="20">
        <v>-22.6877</v>
      </c>
      <c r="D170" s="20">
        <v>-14.794499999999999</v>
      </c>
      <c r="E170" s="20">
        <v>-13.5588</v>
      </c>
      <c r="F170" s="20">
        <v>-12.812900000000001</v>
      </c>
      <c r="G170" s="20">
        <v>-32.658099999999997</v>
      </c>
      <c r="H170" s="20">
        <v>-21.7621</v>
      </c>
      <c r="I170" s="20">
        <v>-18.351900000000001</v>
      </c>
    </row>
    <row r="171" spans="1:9">
      <c r="A171" s="2" t="s">
        <v>882</v>
      </c>
      <c r="B171" s="2" t="s">
        <v>1150</v>
      </c>
      <c r="C171" s="1">
        <v>-4.13700233122466</v>
      </c>
      <c r="D171" s="1">
        <v>34.790585051190902</v>
      </c>
      <c r="E171" s="1">
        <v>8.3528625225514208</v>
      </c>
      <c r="F171" s="1">
        <v>5.5008221625068003</v>
      </c>
      <c r="G171" s="1">
        <v>-154.884073191168</v>
      </c>
      <c r="H171" s="1">
        <v>33.363748478477198</v>
      </c>
      <c r="I171" s="1">
        <v>15.670554079876901</v>
      </c>
    </row>
    <row r="172" spans="1:9">
      <c r="A172" s="3" t="s">
        <v>1151</v>
      </c>
      <c r="B172" s="3" t="s">
        <v>1152</v>
      </c>
      <c r="C172" s="20">
        <v>58.176699999999997</v>
      </c>
      <c r="D172" s="20">
        <v>56.492199999999997</v>
      </c>
      <c r="E172" s="20">
        <v>55.550400000000003</v>
      </c>
      <c r="F172" s="20">
        <v>55.659300000000002</v>
      </c>
      <c r="G172" s="20">
        <v>51.360599999999998</v>
      </c>
      <c r="H172" s="20">
        <v>49.471499999999999</v>
      </c>
      <c r="I172" s="20">
        <v>43.0304</v>
      </c>
    </row>
    <row r="173" spans="1:9">
      <c r="A173" s="2" t="s">
        <v>882</v>
      </c>
      <c r="B173" s="2" t="s">
        <v>1152</v>
      </c>
      <c r="C173" s="1">
        <v>11.3802529734737</v>
      </c>
      <c r="D173" s="1">
        <v>-2.8954596671547401</v>
      </c>
      <c r="E173" s="1">
        <v>-1.6670843937964399</v>
      </c>
      <c r="F173" s="1">
        <v>0.19595701550417399</v>
      </c>
      <c r="G173" s="1">
        <v>-7.7232120567517804</v>
      </c>
      <c r="H173" s="1">
        <v>-3.6781372778290402</v>
      </c>
      <c r="I173" s="1">
        <v>-13.019798488839101</v>
      </c>
    </row>
    <row r="174" spans="1:9">
      <c r="A174" s="3" t="s">
        <v>1153</v>
      </c>
      <c r="B174" s="3" t="s">
        <v>1154</v>
      </c>
      <c r="C174" s="20">
        <v>1.9128000000000001</v>
      </c>
      <c r="D174" s="20">
        <v>1.9162999999999999</v>
      </c>
      <c r="E174" s="20">
        <v>1.8561000000000001</v>
      </c>
      <c r="F174" s="20">
        <v>1.7963</v>
      </c>
      <c r="G174" s="20">
        <v>1.6572</v>
      </c>
      <c r="H174" s="20">
        <v>1.6279999999999999</v>
      </c>
      <c r="I174" s="20">
        <v>1.5727</v>
      </c>
    </row>
    <row r="175" spans="1:9">
      <c r="A175" s="2" t="s">
        <v>882</v>
      </c>
      <c r="B175" s="2" t="s">
        <v>1154</v>
      </c>
      <c r="C175" s="1">
        <v>19.2798927446762</v>
      </c>
      <c r="D175" s="1">
        <v>0.18255654443253899</v>
      </c>
      <c r="E175" s="1">
        <v>-3.1401788006620999</v>
      </c>
      <c r="F175" s="1">
        <v>-3.2216719787430699</v>
      </c>
      <c r="G175" s="1">
        <v>-7.7446531826499196</v>
      </c>
      <c r="H175" s="1">
        <v>-1.7660213320074201</v>
      </c>
      <c r="I175" s="1">
        <v>-3.3967029922706899</v>
      </c>
    </row>
    <row r="176" spans="1:9">
      <c r="A176" s="3" t="s">
        <v>1155</v>
      </c>
      <c r="B176" s="3" t="s">
        <v>1156</v>
      </c>
      <c r="C176" s="20">
        <v>75.643799999999999</v>
      </c>
      <c r="D176" s="20">
        <v>86.002200000000002</v>
      </c>
      <c r="E176" s="20">
        <v>70.581699999999998</v>
      </c>
      <c r="F176" s="20">
        <v>71.389200000000002</v>
      </c>
      <c r="G176" s="20">
        <v>33.494500000000002</v>
      </c>
      <c r="H176" s="20">
        <v>25.916399999999999</v>
      </c>
      <c r="I176" s="20">
        <v>21.892199999999999</v>
      </c>
    </row>
    <row r="177" spans="1:9">
      <c r="A177" s="2" t="s">
        <v>882</v>
      </c>
      <c r="B177" s="2" t="s">
        <v>1156</v>
      </c>
      <c r="C177" s="1">
        <v>42.572527768957002</v>
      </c>
      <c r="D177" s="1">
        <v>13.6936950752279</v>
      </c>
      <c r="E177" s="1">
        <v>-17.930399880179898</v>
      </c>
      <c r="F177" s="1">
        <v>1.14412955699617</v>
      </c>
      <c r="G177" s="1">
        <v>-53.081837069055098</v>
      </c>
      <c r="H177" s="1">
        <v>-22.624931559697899</v>
      </c>
      <c r="I177" s="1">
        <v>-15.527816027893101</v>
      </c>
    </row>
    <row r="178" spans="1:9">
      <c r="A178" s="3" t="s">
        <v>1157</v>
      </c>
      <c r="B178" s="3" t="s">
        <v>1158</v>
      </c>
      <c r="C178" s="20">
        <v>2297</v>
      </c>
      <c r="D178" s="20">
        <v>2348</v>
      </c>
      <c r="E178" s="20">
        <v>1517</v>
      </c>
      <c r="F178" s="20">
        <v>1684</v>
      </c>
      <c r="G178" s="20">
        <v>1629</v>
      </c>
      <c r="H178" s="20">
        <v>1657</v>
      </c>
      <c r="I178" s="20">
        <v>1822</v>
      </c>
    </row>
    <row r="179" spans="1:9">
      <c r="A179" s="14" t="s">
        <v>333</v>
      </c>
      <c r="B179" s="14"/>
      <c r="C179" s="14" t="s">
        <v>2</v>
      </c>
      <c r="D179" s="14"/>
      <c r="E179" s="14"/>
      <c r="F179" s="14"/>
      <c r="G179" s="14"/>
      <c r="H179" s="14"/>
      <c r="I179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8"/>
  <sheetViews>
    <sheetView topLeftCell="A169" workbookViewId="0">
      <selection activeCell="L16" sqref="L16"/>
    </sheetView>
  </sheetViews>
  <sheetFormatPr defaultRowHeight="14.4"/>
  <cols>
    <col min="1" max="1" width="50" customWidth="1"/>
    <col min="2" max="2" width="0" hidden="1" customWidth="1"/>
    <col min="3" max="9" width="11.88671875" customWidth="1"/>
  </cols>
  <sheetData>
    <row r="1" spans="1:12">
      <c r="A1" s="8"/>
      <c r="B1" s="8"/>
      <c r="C1" s="8"/>
      <c r="D1" s="8"/>
      <c r="E1" s="8"/>
      <c r="F1" s="8"/>
      <c r="G1" s="8"/>
      <c r="H1" s="8"/>
      <c r="I1" s="8"/>
    </row>
    <row r="2" spans="1:12" ht="21">
      <c r="A2" s="15" t="s">
        <v>3</v>
      </c>
      <c r="B2" s="15"/>
      <c r="C2" s="15"/>
      <c r="D2" s="15"/>
      <c r="E2" s="15"/>
      <c r="F2" s="15"/>
      <c r="G2" s="15"/>
      <c r="H2" s="15"/>
      <c r="I2" s="15"/>
    </row>
    <row r="3" spans="1:12">
      <c r="A3" s="9"/>
      <c r="B3" s="9"/>
      <c r="C3" s="9"/>
      <c r="D3" s="9"/>
      <c r="E3" s="9"/>
      <c r="F3" s="9"/>
      <c r="G3" s="9"/>
      <c r="H3" s="9"/>
      <c r="I3" s="9"/>
    </row>
    <row r="4" spans="1:12">
      <c r="A4" s="10" t="s">
        <v>4</v>
      </c>
      <c r="B4" s="10"/>
      <c r="C4" s="11" t="s">
        <v>5</v>
      </c>
      <c r="D4" s="11" t="s">
        <v>6</v>
      </c>
      <c r="E4" s="11" t="s">
        <v>7</v>
      </c>
      <c r="F4" s="11" t="s">
        <v>8</v>
      </c>
      <c r="G4" s="11" t="s">
        <v>9</v>
      </c>
      <c r="H4" s="11" t="s">
        <v>10</v>
      </c>
      <c r="I4" s="11" t="s">
        <v>11</v>
      </c>
    </row>
    <row r="5" spans="1:12">
      <c r="A5" s="16" t="s">
        <v>12</v>
      </c>
      <c r="B5" s="16"/>
      <c r="C5" s="12" t="s">
        <v>13</v>
      </c>
      <c r="D5" s="12" t="s">
        <v>14</v>
      </c>
      <c r="E5" s="12" t="s">
        <v>15</v>
      </c>
      <c r="F5" s="12" t="s">
        <v>16</v>
      </c>
      <c r="G5" s="12" t="s">
        <v>17</v>
      </c>
      <c r="H5" s="12" t="s">
        <v>18</v>
      </c>
      <c r="I5" s="12" t="s">
        <v>19</v>
      </c>
    </row>
    <row r="6" spans="1:12">
      <c r="A6" s="13" t="s">
        <v>20</v>
      </c>
      <c r="B6" s="21"/>
      <c r="C6" s="21"/>
      <c r="D6" s="21"/>
      <c r="E6" s="21"/>
      <c r="F6" s="21"/>
      <c r="G6" s="21"/>
      <c r="H6" s="21"/>
      <c r="I6" s="21"/>
    </row>
    <row r="7" spans="1:12">
      <c r="A7" s="17" t="s">
        <v>21</v>
      </c>
      <c r="B7" s="18"/>
      <c r="C7" s="18"/>
      <c r="D7" s="18"/>
      <c r="E7" s="18"/>
      <c r="F7" s="18"/>
      <c r="G7" s="18"/>
      <c r="H7" s="18"/>
      <c r="I7" s="18"/>
    </row>
    <row r="8" spans="1:12">
      <c r="A8" s="17" t="s">
        <v>22</v>
      </c>
      <c r="B8" s="17" t="s">
        <v>23</v>
      </c>
      <c r="C8" s="19" t="s">
        <v>334</v>
      </c>
      <c r="D8" s="19" t="s">
        <v>334</v>
      </c>
      <c r="E8" s="19">
        <v>59710</v>
      </c>
      <c r="F8" s="19">
        <v>58530</v>
      </c>
      <c r="G8" s="19" t="s">
        <v>334</v>
      </c>
      <c r="H8" s="19" t="s">
        <v>334</v>
      </c>
      <c r="I8" s="19" t="s">
        <v>334</v>
      </c>
    </row>
    <row r="9" spans="1:12">
      <c r="A9" s="17" t="s">
        <v>24</v>
      </c>
      <c r="B9" s="17" t="s">
        <v>25</v>
      </c>
      <c r="C9" s="19">
        <v>181.3</v>
      </c>
      <c r="D9" s="19">
        <v>110</v>
      </c>
      <c r="E9" s="19">
        <v>0</v>
      </c>
      <c r="F9" s="19" t="s">
        <v>334</v>
      </c>
      <c r="G9" s="19" t="s">
        <v>334</v>
      </c>
      <c r="H9" s="19" t="s">
        <v>334</v>
      </c>
      <c r="I9" s="19" t="s">
        <v>334</v>
      </c>
    </row>
    <row r="10" spans="1:12">
      <c r="A10" s="17" t="s">
        <v>26</v>
      </c>
      <c r="B10" s="17" t="s">
        <v>27</v>
      </c>
      <c r="C10" s="19" t="s">
        <v>334</v>
      </c>
      <c r="D10" s="19" t="s">
        <v>334</v>
      </c>
      <c r="E10" s="19" t="s">
        <v>334</v>
      </c>
      <c r="F10" s="19" t="s">
        <v>334</v>
      </c>
      <c r="G10" s="19" t="s">
        <v>334</v>
      </c>
      <c r="H10" s="19" t="s">
        <v>334</v>
      </c>
      <c r="I10" s="19" t="s">
        <v>334</v>
      </c>
    </row>
    <row r="11" spans="1:12">
      <c r="A11" s="17" t="s">
        <v>28</v>
      </c>
      <c r="B11" s="17" t="s">
        <v>29</v>
      </c>
      <c r="C11" s="19" t="s">
        <v>334</v>
      </c>
      <c r="D11" s="19" t="s">
        <v>334</v>
      </c>
      <c r="E11" s="19" t="s">
        <v>334</v>
      </c>
      <c r="F11" s="19" t="s">
        <v>334</v>
      </c>
      <c r="G11" s="19" t="s">
        <v>334</v>
      </c>
      <c r="H11" s="19" t="s">
        <v>334</v>
      </c>
      <c r="I11" s="19" t="s">
        <v>334</v>
      </c>
    </row>
    <row r="12" spans="1:12">
      <c r="A12" s="17" t="s">
        <v>30</v>
      </c>
      <c r="B12" s="17" t="s">
        <v>31</v>
      </c>
      <c r="C12" s="19" t="s">
        <v>334</v>
      </c>
      <c r="D12" s="19" t="s">
        <v>334</v>
      </c>
      <c r="E12" s="19" t="s">
        <v>334</v>
      </c>
      <c r="F12" s="19" t="s">
        <v>334</v>
      </c>
      <c r="G12" s="19">
        <v>63370</v>
      </c>
      <c r="H12" s="19">
        <v>75000</v>
      </c>
      <c r="I12" s="19">
        <v>74780</v>
      </c>
    </row>
    <row r="13" spans="1:12">
      <c r="A13" s="17" t="s">
        <v>32</v>
      </c>
      <c r="B13" s="17" t="s">
        <v>33</v>
      </c>
      <c r="C13" s="19">
        <v>48688.800000000003</v>
      </c>
      <c r="D13" s="19">
        <v>51810</v>
      </c>
      <c r="E13" s="19">
        <v>59710</v>
      </c>
      <c r="F13" s="19" t="s">
        <v>334</v>
      </c>
      <c r="G13" s="19" t="s">
        <v>334</v>
      </c>
      <c r="H13" s="19" t="s">
        <v>334</v>
      </c>
      <c r="I13" s="19" t="s">
        <v>334</v>
      </c>
    </row>
    <row r="14" spans="1:12">
      <c r="A14" s="17" t="s">
        <v>34</v>
      </c>
      <c r="B14" s="17" t="s">
        <v>35</v>
      </c>
      <c r="C14" s="19" t="s">
        <v>334</v>
      </c>
      <c r="D14" s="19" t="s">
        <v>334</v>
      </c>
      <c r="E14" s="19" t="s">
        <v>334</v>
      </c>
      <c r="F14" s="19" t="s">
        <v>334</v>
      </c>
      <c r="G14" s="19" t="s">
        <v>334</v>
      </c>
      <c r="H14" s="19" t="s">
        <v>334</v>
      </c>
      <c r="I14" s="19" t="s">
        <v>334</v>
      </c>
    </row>
    <row r="15" spans="1:12">
      <c r="A15" s="13" t="s">
        <v>0</v>
      </c>
      <c r="B15" s="13" t="s">
        <v>36</v>
      </c>
      <c r="C15" s="22">
        <f>SUM(C6:C14)</f>
        <v>48870.100000000006</v>
      </c>
      <c r="D15" s="22">
        <f t="shared" ref="D15:F15" si="0">SUM(D6:D14)</f>
        <v>51920</v>
      </c>
      <c r="E15" s="22">
        <f t="shared" si="0"/>
        <v>119420</v>
      </c>
      <c r="F15" s="22">
        <f t="shared" si="0"/>
        <v>58530</v>
      </c>
      <c r="G15" s="22">
        <v>63370</v>
      </c>
      <c r="H15" s="22">
        <v>75000</v>
      </c>
      <c r="I15" s="22">
        <v>74780</v>
      </c>
    </row>
    <row r="16" spans="1:12">
      <c r="A16" s="17" t="s">
        <v>37</v>
      </c>
      <c r="B16" s="18"/>
      <c r="C16" s="18"/>
      <c r="D16" s="18"/>
      <c r="E16" s="18"/>
      <c r="F16" s="18"/>
      <c r="G16" s="18"/>
      <c r="H16" s="18"/>
      <c r="I16" s="18"/>
      <c r="L16" s="25"/>
    </row>
    <row r="17" spans="1:9">
      <c r="A17" s="17" t="s">
        <v>38</v>
      </c>
      <c r="B17" s="17" t="s">
        <v>39</v>
      </c>
      <c r="C17" s="19">
        <v>39890.199999999997</v>
      </c>
      <c r="D17" s="19"/>
      <c r="E17" s="19" t="s">
        <v>334</v>
      </c>
      <c r="F17" s="19" t="s">
        <v>334</v>
      </c>
      <c r="G17" s="19">
        <v>53120</v>
      </c>
      <c r="H17" s="19">
        <v>64440</v>
      </c>
      <c r="I17" s="19">
        <v>62780</v>
      </c>
    </row>
    <row r="18" spans="1:9">
      <c r="A18" s="17" t="s">
        <v>40</v>
      </c>
      <c r="B18" s="17" t="s">
        <v>41</v>
      </c>
      <c r="C18" s="19">
        <v>2509.1999999999998</v>
      </c>
      <c r="D18" s="19">
        <v>2740</v>
      </c>
      <c r="E18" s="19">
        <v>3070</v>
      </c>
      <c r="F18" s="19">
        <v>3080</v>
      </c>
      <c r="G18" s="19">
        <v>3740</v>
      </c>
      <c r="H18" s="19">
        <v>3720</v>
      </c>
      <c r="I18" s="19">
        <v>4090</v>
      </c>
    </row>
    <row r="19" spans="1:9">
      <c r="A19" s="17" t="s">
        <v>42</v>
      </c>
      <c r="B19" s="17" t="s">
        <v>43</v>
      </c>
      <c r="C19" s="19">
        <v>641</v>
      </c>
      <c r="D19" s="19">
        <v>670</v>
      </c>
      <c r="E19" s="19">
        <v>1040</v>
      </c>
      <c r="F19" s="19">
        <v>1130</v>
      </c>
      <c r="G19" s="19">
        <v>1070</v>
      </c>
      <c r="H19" s="19">
        <v>970</v>
      </c>
      <c r="I19" s="19">
        <v>1090</v>
      </c>
    </row>
    <row r="20" spans="1:9">
      <c r="A20" s="17" t="s">
        <v>44</v>
      </c>
      <c r="B20" s="17" t="s">
        <v>45</v>
      </c>
      <c r="C20" s="19">
        <v>11688.9</v>
      </c>
      <c r="D20" s="19">
        <v>11260</v>
      </c>
      <c r="E20" s="19">
        <v>11830</v>
      </c>
      <c r="F20" s="19">
        <v>12190</v>
      </c>
      <c r="G20" s="19">
        <v>11330</v>
      </c>
      <c r="H20" s="19">
        <v>12540</v>
      </c>
      <c r="I20" s="19">
        <v>12960</v>
      </c>
    </row>
    <row r="21" spans="1:9">
      <c r="A21" s="17" t="s">
        <v>46</v>
      </c>
      <c r="B21" s="17" t="s">
        <v>47</v>
      </c>
      <c r="C21" s="19" t="s">
        <v>334</v>
      </c>
      <c r="D21" s="19" t="s">
        <v>334</v>
      </c>
      <c r="E21" s="19" t="s">
        <v>334</v>
      </c>
      <c r="F21" s="19" t="s">
        <v>334</v>
      </c>
      <c r="G21" s="19" t="s">
        <v>334</v>
      </c>
      <c r="H21" s="19" t="s">
        <v>334</v>
      </c>
      <c r="I21" s="19" t="s">
        <v>334</v>
      </c>
    </row>
    <row r="22" spans="1:9">
      <c r="A22" s="17" t="s">
        <v>48</v>
      </c>
      <c r="B22" s="17" t="s">
        <v>49</v>
      </c>
      <c r="C22" s="19">
        <v>-474.4</v>
      </c>
      <c r="D22" s="19">
        <v>-2220</v>
      </c>
      <c r="E22" s="19">
        <v>-1010</v>
      </c>
      <c r="F22" s="19">
        <v>1380</v>
      </c>
      <c r="G22" s="19">
        <v>560</v>
      </c>
      <c r="H22" s="19">
        <v>-860</v>
      </c>
      <c r="I22" s="19">
        <v>1760</v>
      </c>
    </row>
    <row r="23" spans="1:9">
      <c r="A23" s="17" t="s">
        <v>50</v>
      </c>
      <c r="B23" s="17" t="s">
        <v>51</v>
      </c>
      <c r="C23" s="19">
        <v>23522.1</v>
      </c>
      <c r="D23" s="19">
        <v>30150</v>
      </c>
      <c r="E23" s="19">
        <v>34630</v>
      </c>
      <c r="F23" s="19">
        <v>29300</v>
      </c>
      <c r="G23" s="19">
        <v>33530</v>
      </c>
      <c r="H23" s="19">
        <v>43670</v>
      </c>
      <c r="I23" s="19">
        <v>38220</v>
      </c>
    </row>
    <row r="24" spans="1:9">
      <c r="A24" s="17" t="s">
        <v>52</v>
      </c>
      <c r="B24" s="17" t="s">
        <v>53</v>
      </c>
      <c r="C24" s="19">
        <v>1694.4</v>
      </c>
      <c r="D24" s="19">
        <v>730</v>
      </c>
      <c r="E24" s="19">
        <v>1090</v>
      </c>
      <c r="F24" s="19">
        <v>1380</v>
      </c>
      <c r="G24" s="19">
        <v>2670</v>
      </c>
      <c r="H24" s="19">
        <v>4100</v>
      </c>
      <c r="I24" s="19">
        <v>4660</v>
      </c>
    </row>
    <row r="25" spans="1:9">
      <c r="A25" s="17" t="s">
        <v>54</v>
      </c>
      <c r="B25" s="17" t="s">
        <v>55</v>
      </c>
      <c r="C25" s="19" t="s">
        <v>334</v>
      </c>
      <c r="D25" s="19" t="s">
        <v>334</v>
      </c>
      <c r="E25" s="19" t="s">
        <v>334</v>
      </c>
      <c r="F25" s="19" t="s">
        <v>334</v>
      </c>
      <c r="G25" s="19" t="s">
        <v>334</v>
      </c>
      <c r="H25" s="19" t="s">
        <v>334</v>
      </c>
      <c r="I25" s="19" t="s">
        <v>334</v>
      </c>
    </row>
    <row r="26" spans="1:9">
      <c r="A26" s="17" t="s">
        <v>56</v>
      </c>
      <c r="B26" s="17" t="s">
        <v>57</v>
      </c>
      <c r="C26" s="19">
        <v>-248.7</v>
      </c>
      <c r="D26" s="19">
        <v>-190</v>
      </c>
      <c r="E26" s="19">
        <v>-360</v>
      </c>
      <c r="F26" s="19">
        <v>-490</v>
      </c>
      <c r="G26" s="19">
        <v>-420</v>
      </c>
      <c r="H26" s="19">
        <v>-450</v>
      </c>
      <c r="I26" s="19">
        <v>-290</v>
      </c>
    </row>
    <row r="27" spans="1:9">
      <c r="A27" s="17" t="s">
        <v>58</v>
      </c>
      <c r="B27" s="17" t="s">
        <v>59</v>
      </c>
      <c r="C27" s="19">
        <v>-1713.9</v>
      </c>
      <c r="D27" s="19">
        <v>-1340</v>
      </c>
      <c r="E27" s="19">
        <v>-2060</v>
      </c>
      <c r="F27" s="19">
        <v>-1890</v>
      </c>
      <c r="G27" s="19">
        <v>-2550</v>
      </c>
      <c r="H27" s="19">
        <v>-2480</v>
      </c>
      <c r="I27" s="19">
        <v>-2200</v>
      </c>
    </row>
    <row r="28" spans="1:9">
      <c r="A28" s="17" t="s">
        <v>60</v>
      </c>
      <c r="B28" s="17" t="s">
        <v>61</v>
      </c>
      <c r="C28" s="19">
        <v>61.6</v>
      </c>
      <c r="D28" s="19">
        <v>50</v>
      </c>
      <c r="E28" s="19">
        <v>90</v>
      </c>
      <c r="F28" s="19">
        <v>80</v>
      </c>
      <c r="G28" s="19">
        <v>40</v>
      </c>
      <c r="H28" s="19">
        <v>50</v>
      </c>
      <c r="I28" s="19">
        <v>60</v>
      </c>
    </row>
    <row r="29" spans="1:9">
      <c r="A29" s="17" t="s">
        <v>62</v>
      </c>
      <c r="B29" s="17" t="s">
        <v>63</v>
      </c>
      <c r="C29" s="19" t="s">
        <v>334</v>
      </c>
      <c r="D29" s="19" t="s">
        <v>334</v>
      </c>
      <c r="E29" s="19" t="s">
        <v>334</v>
      </c>
      <c r="F29" s="19" t="s">
        <v>334</v>
      </c>
      <c r="G29" s="19">
        <v>0</v>
      </c>
      <c r="H29" s="19">
        <v>0</v>
      </c>
      <c r="I29" s="19">
        <v>0</v>
      </c>
    </row>
    <row r="30" spans="1:9">
      <c r="A30" s="17" t="s">
        <v>64</v>
      </c>
      <c r="B30" s="17" t="s">
        <v>65</v>
      </c>
      <c r="C30" s="19">
        <v>125.9</v>
      </c>
      <c r="D30" s="19">
        <v>80</v>
      </c>
      <c r="E30" s="19">
        <v>120</v>
      </c>
      <c r="F30" s="19">
        <v>330</v>
      </c>
      <c r="G30" s="19">
        <v>220</v>
      </c>
      <c r="H30" s="19">
        <v>300</v>
      </c>
      <c r="I30" s="19">
        <v>360</v>
      </c>
    </row>
    <row r="31" spans="1:9">
      <c r="A31" s="17" t="s">
        <v>66</v>
      </c>
      <c r="B31" s="17" t="s">
        <v>67</v>
      </c>
      <c r="C31" s="19">
        <v>15.4</v>
      </c>
      <c r="D31" s="19">
        <v>20</v>
      </c>
      <c r="E31" s="19">
        <v>30</v>
      </c>
      <c r="F31" s="19">
        <v>130</v>
      </c>
      <c r="G31" s="19">
        <v>70</v>
      </c>
      <c r="H31" s="19">
        <v>170</v>
      </c>
      <c r="I31" s="19">
        <v>210</v>
      </c>
    </row>
    <row r="32" spans="1:9">
      <c r="A32" s="17" t="s">
        <v>68</v>
      </c>
      <c r="B32" s="17" t="s">
        <v>69</v>
      </c>
      <c r="C32" s="19" t="s">
        <v>334</v>
      </c>
      <c r="D32" s="19" t="s">
        <v>334</v>
      </c>
      <c r="E32" s="19" t="s">
        <v>334</v>
      </c>
      <c r="F32" s="19" t="s">
        <v>334</v>
      </c>
      <c r="G32" s="19" t="s">
        <v>334</v>
      </c>
      <c r="H32" s="19" t="s">
        <v>334</v>
      </c>
      <c r="I32" s="19" t="s">
        <v>334</v>
      </c>
    </row>
    <row r="33" spans="1:9">
      <c r="A33" s="17" t="s">
        <v>70</v>
      </c>
      <c r="B33" s="17" t="s">
        <v>71</v>
      </c>
      <c r="C33" s="19" t="s">
        <v>334</v>
      </c>
      <c r="D33" s="19" t="s">
        <v>334</v>
      </c>
      <c r="E33" s="19" t="s">
        <v>334</v>
      </c>
      <c r="F33" s="19" t="s">
        <v>334</v>
      </c>
      <c r="G33" s="19" t="s">
        <v>334</v>
      </c>
      <c r="H33" s="19" t="s">
        <v>334</v>
      </c>
      <c r="I33" s="19" t="s">
        <v>334</v>
      </c>
    </row>
    <row r="34" spans="1:9">
      <c r="A34" s="17" t="s">
        <v>72</v>
      </c>
      <c r="B34" s="18"/>
      <c r="C34" s="18"/>
      <c r="D34" s="18"/>
      <c r="E34" s="18"/>
      <c r="F34" s="18"/>
      <c r="G34" s="18"/>
      <c r="H34" s="18"/>
      <c r="I34" s="18"/>
    </row>
    <row r="35" spans="1:9">
      <c r="A35" s="17" t="s">
        <v>73</v>
      </c>
      <c r="B35" s="17" t="s">
        <v>74</v>
      </c>
      <c r="C35" s="19">
        <v>-2618.6</v>
      </c>
      <c r="D35" s="19">
        <v>-2180</v>
      </c>
      <c r="E35" s="19">
        <v>-3010</v>
      </c>
      <c r="F35" s="19">
        <v>-3060</v>
      </c>
      <c r="G35" s="19">
        <v>-3460</v>
      </c>
      <c r="H35" s="19">
        <v>-3570</v>
      </c>
      <c r="I35" s="19">
        <v>-3280</v>
      </c>
    </row>
    <row r="36" spans="1:9">
      <c r="A36" s="17" t="s">
        <v>75</v>
      </c>
      <c r="B36" s="17" t="s">
        <v>76</v>
      </c>
      <c r="C36" s="19" t="s">
        <v>334</v>
      </c>
      <c r="D36" s="19">
        <v>2360</v>
      </c>
      <c r="E36" s="19">
        <v>540</v>
      </c>
      <c r="F36" s="19">
        <v>2540</v>
      </c>
      <c r="G36" s="19">
        <v>2050</v>
      </c>
      <c r="H36" s="19">
        <v>2500</v>
      </c>
      <c r="I36" s="19">
        <v>3130</v>
      </c>
    </row>
    <row r="37" spans="1:9">
      <c r="A37" s="17" t="s">
        <v>77</v>
      </c>
      <c r="B37" s="17" t="s">
        <v>78</v>
      </c>
      <c r="C37" s="19">
        <v>11417.2</v>
      </c>
      <c r="D37" s="19">
        <v>9540</v>
      </c>
      <c r="E37" s="19">
        <v>11830</v>
      </c>
      <c r="F37" s="19">
        <v>12610</v>
      </c>
      <c r="G37" s="19">
        <v>13110</v>
      </c>
      <c r="H37" s="19">
        <v>14130</v>
      </c>
      <c r="I37" s="19">
        <v>14920</v>
      </c>
    </row>
    <row r="38" spans="1:9">
      <c r="A38" s="17" t="s">
        <v>79</v>
      </c>
      <c r="B38" s="17" t="s">
        <v>80</v>
      </c>
      <c r="C38" s="19">
        <v>2435.1999999999998</v>
      </c>
      <c r="D38" s="19">
        <v>2300</v>
      </c>
      <c r="E38" s="19">
        <v>2600</v>
      </c>
      <c r="F38" s="19">
        <v>2610</v>
      </c>
      <c r="G38" s="19">
        <v>2330</v>
      </c>
      <c r="H38" s="19">
        <v>2460</v>
      </c>
      <c r="I38" s="19">
        <v>2590</v>
      </c>
    </row>
    <row r="39" spans="1:9">
      <c r="A39" s="17" t="s">
        <v>81</v>
      </c>
      <c r="B39" s="17" t="s">
        <v>82</v>
      </c>
      <c r="C39" s="19">
        <v>555</v>
      </c>
      <c r="D39" s="19">
        <v>60</v>
      </c>
      <c r="E39" s="19">
        <v>-180</v>
      </c>
      <c r="F39" s="19">
        <v>-70</v>
      </c>
      <c r="G39" s="19">
        <v>-280</v>
      </c>
      <c r="H39" s="19">
        <v>40</v>
      </c>
      <c r="I39" s="19">
        <v>540</v>
      </c>
    </row>
    <row r="40" spans="1:9">
      <c r="A40" s="17" t="s">
        <v>83</v>
      </c>
      <c r="B40" s="17" t="s">
        <v>84</v>
      </c>
      <c r="C40" s="19" t="s">
        <v>334</v>
      </c>
      <c r="D40" s="19">
        <v>1040</v>
      </c>
      <c r="E40" s="19">
        <v>0</v>
      </c>
      <c r="F40" s="19">
        <v>190</v>
      </c>
      <c r="G40" s="19">
        <v>600</v>
      </c>
      <c r="H40" s="19">
        <v>0</v>
      </c>
      <c r="I40" s="19">
        <v>0</v>
      </c>
    </row>
    <row r="41" spans="1:9">
      <c r="A41" s="17" t="s">
        <v>64</v>
      </c>
      <c r="B41" s="17" t="s">
        <v>85</v>
      </c>
      <c r="C41" s="19">
        <v>125.9</v>
      </c>
      <c r="D41" s="19">
        <v>80</v>
      </c>
      <c r="E41" s="19">
        <v>120</v>
      </c>
      <c r="F41" s="19">
        <v>330</v>
      </c>
      <c r="G41" s="19">
        <v>220</v>
      </c>
      <c r="H41" s="19">
        <v>300</v>
      </c>
      <c r="I41" s="19">
        <v>360</v>
      </c>
    </row>
    <row r="42" spans="1:9">
      <c r="A42" s="17" t="s">
        <v>86</v>
      </c>
      <c r="B42" s="17" t="s">
        <v>87</v>
      </c>
      <c r="C42" s="19" t="s">
        <v>334</v>
      </c>
      <c r="D42" s="19">
        <v>0</v>
      </c>
      <c r="E42" s="19">
        <v>-1880</v>
      </c>
      <c r="F42" s="19" t="s">
        <v>334</v>
      </c>
      <c r="G42" s="19" t="s">
        <v>334</v>
      </c>
      <c r="H42" s="19" t="s">
        <v>334</v>
      </c>
      <c r="I42" s="19" t="s">
        <v>334</v>
      </c>
    </row>
    <row r="43" spans="1:9">
      <c r="A43" s="17" t="s">
        <v>88</v>
      </c>
      <c r="B43" s="17" t="s">
        <v>89</v>
      </c>
      <c r="C43" s="19" t="s">
        <v>334</v>
      </c>
      <c r="D43" s="19" t="s">
        <v>334</v>
      </c>
      <c r="E43" s="19" t="s">
        <v>334</v>
      </c>
      <c r="F43" s="19" t="s">
        <v>334</v>
      </c>
      <c r="G43" s="19" t="s">
        <v>334</v>
      </c>
      <c r="H43" s="19" t="s">
        <v>334</v>
      </c>
      <c r="I43" s="19" t="s">
        <v>334</v>
      </c>
    </row>
    <row r="44" spans="1:9">
      <c r="A44" s="17" t="s">
        <v>90</v>
      </c>
      <c r="B44" s="17" t="s">
        <v>91</v>
      </c>
      <c r="C44" s="19" t="s">
        <v>334</v>
      </c>
      <c r="D44" s="19" t="s">
        <v>334</v>
      </c>
      <c r="E44" s="19" t="s">
        <v>334</v>
      </c>
      <c r="F44" s="19" t="s">
        <v>334</v>
      </c>
      <c r="G44" s="19" t="s">
        <v>334</v>
      </c>
      <c r="H44" s="19" t="s">
        <v>334</v>
      </c>
      <c r="I44" s="19" t="s">
        <v>334</v>
      </c>
    </row>
    <row r="45" spans="1:9">
      <c r="A45" s="17" t="s">
        <v>92</v>
      </c>
      <c r="B45" s="17" t="s">
        <v>93</v>
      </c>
      <c r="C45" s="19" t="s">
        <v>334</v>
      </c>
      <c r="D45" s="19" t="s">
        <v>334</v>
      </c>
      <c r="E45" s="19" t="s">
        <v>334</v>
      </c>
      <c r="F45" s="19" t="s">
        <v>334</v>
      </c>
      <c r="G45" s="19" t="s">
        <v>334</v>
      </c>
      <c r="H45" s="19" t="s">
        <v>334</v>
      </c>
      <c r="I45" s="19" t="s">
        <v>334</v>
      </c>
    </row>
    <row r="46" spans="1:9">
      <c r="A46" s="17" t="s">
        <v>94</v>
      </c>
      <c r="B46" s="18"/>
      <c r="C46" s="18"/>
      <c r="D46" s="18"/>
      <c r="E46" s="18"/>
      <c r="F46" s="18"/>
      <c r="G46" s="18"/>
      <c r="H46" s="18"/>
      <c r="I46" s="18"/>
    </row>
    <row r="47" spans="1:9">
      <c r="A47" s="17" t="s">
        <v>95</v>
      </c>
      <c r="B47" s="17" t="s">
        <v>96</v>
      </c>
      <c r="C47" s="20">
        <v>6.55</v>
      </c>
      <c r="D47" s="20">
        <v>5.58</v>
      </c>
      <c r="E47" s="20">
        <v>8.76</v>
      </c>
      <c r="F47" s="20">
        <v>7.79</v>
      </c>
      <c r="G47" s="20">
        <v>8.57</v>
      </c>
      <c r="H47" s="20">
        <v>9.02</v>
      </c>
      <c r="I47" s="20">
        <v>9.1300000000000008</v>
      </c>
    </row>
    <row r="48" spans="1:9">
      <c r="A48" s="17" t="s">
        <v>97</v>
      </c>
      <c r="B48" s="17" t="s">
        <v>98</v>
      </c>
      <c r="C48" s="19" t="s">
        <v>334</v>
      </c>
      <c r="D48" s="19" t="s">
        <v>334</v>
      </c>
      <c r="E48" s="19" t="s">
        <v>334</v>
      </c>
      <c r="F48" s="19" t="s">
        <v>334</v>
      </c>
      <c r="G48" s="19" t="s">
        <v>334</v>
      </c>
      <c r="H48" s="19" t="s">
        <v>334</v>
      </c>
      <c r="I48" s="19">
        <v>1291.5441000000001</v>
      </c>
    </row>
    <row r="49" spans="1:9">
      <c r="A49" s="17" t="s">
        <v>99</v>
      </c>
      <c r="B49" s="17" t="s">
        <v>100</v>
      </c>
      <c r="C49" s="20">
        <v>6.55</v>
      </c>
      <c r="D49" s="20">
        <v>5.57</v>
      </c>
      <c r="E49" s="20">
        <v>8.76</v>
      </c>
      <c r="F49" s="20">
        <v>7.79</v>
      </c>
      <c r="G49" s="20">
        <v>8.56</v>
      </c>
      <c r="H49" s="20">
        <v>9.01</v>
      </c>
      <c r="I49" s="20">
        <v>9.1</v>
      </c>
    </row>
    <row r="50" spans="1:9">
      <c r="A50" s="17" t="s">
        <v>101</v>
      </c>
      <c r="B50" s="17" t="s">
        <v>102</v>
      </c>
      <c r="C50" s="19" t="s">
        <v>334</v>
      </c>
      <c r="D50" s="19" t="s">
        <v>334</v>
      </c>
      <c r="E50" s="19" t="s">
        <v>334</v>
      </c>
      <c r="F50" s="19" t="s">
        <v>334</v>
      </c>
      <c r="G50" s="19" t="s">
        <v>334</v>
      </c>
      <c r="H50" s="19" t="s">
        <v>334</v>
      </c>
      <c r="I50" s="19">
        <v>1295.4866999999999</v>
      </c>
    </row>
    <row r="51" spans="1:9">
      <c r="A51" s="17" t="s">
        <v>103</v>
      </c>
      <c r="B51" s="17" t="s">
        <v>104</v>
      </c>
      <c r="C51" s="19" t="s">
        <v>334</v>
      </c>
      <c r="D51" s="19" t="s">
        <v>334</v>
      </c>
      <c r="E51" s="19" t="s">
        <v>334</v>
      </c>
      <c r="F51" s="19" t="s">
        <v>334</v>
      </c>
      <c r="G51" s="19">
        <v>11060</v>
      </c>
      <c r="H51" s="19">
        <v>11630</v>
      </c>
      <c r="I51" s="19">
        <v>11790</v>
      </c>
    </row>
    <row r="52" spans="1:9">
      <c r="A52" s="17" t="s">
        <v>105</v>
      </c>
      <c r="B52" s="17" t="s">
        <v>106</v>
      </c>
      <c r="C52" s="19">
        <v>8427</v>
      </c>
      <c r="D52" s="19">
        <v>7180</v>
      </c>
      <c r="E52" s="19">
        <v>11290</v>
      </c>
      <c r="F52" s="19">
        <v>10070</v>
      </c>
      <c r="G52" s="19">
        <v>11060</v>
      </c>
      <c r="H52" s="19">
        <v>11630</v>
      </c>
      <c r="I52" s="19">
        <v>11790</v>
      </c>
    </row>
    <row r="53" spans="1:9">
      <c r="A53" s="17" t="s">
        <v>107</v>
      </c>
      <c r="B53" s="17" t="s">
        <v>108</v>
      </c>
      <c r="C53" s="19" t="s">
        <v>334</v>
      </c>
      <c r="D53" s="19" t="s">
        <v>334</v>
      </c>
      <c r="E53" s="19" t="s">
        <v>334</v>
      </c>
      <c r="F53" s="19" t="s">
        <v>334</v>
      </c>
      <c r="G53" s="19" t="s">
        <v>334</v>
      </c>
      <c r="H53" s="19" t="s">
        <v>334</v>
      </c>
      <c r="I53" s="19" t="s">
        <v>334</v>
      </c>
    </row>
    <row r="54" spans="1:9">
      <c r="A54" s="17" t="s">
        <v>109</v>
      </c>
      <c r="B54" s="17" t="s">
        <v>110</v>
      </c>
      <c r="C54" s="20" t="s">
        <v>334</v>
      </c>
      <c r="D54" s="20" t="s">
        <v>334</v>
      </c>
      <c r="E54" s="20" t="s">
        <v>334</v>
      </c>
      <c r="F54" s="20" t="s">
        <v>334</v>
      </c>
      <c r="G54" s="20">
        <v>8.57</v>
      </c>
      <c r="H54" s="20">
        <v>9.02</v>
      </c>
      <c r="I54" s="20">
        <v>9.1300000000000008</v>
      </c>
    </row>
    <row r="55" spans="1:9">
      <c r="A55" s="17" t="s">
        <v>111</v>
      </c>
      <c r="B55" s="17" t="s">
        <v>112</v>
      </c>
      <c r="C55" s="20" t="s">
        <v>334</v>
      </c>
      <c r="D55" s="20" t="s">
        <v>334</v>
      </c>
      <c r="E55" s="20" t="s">
        <v>334</v>
      </c>
      <c r="F55" s="20" t="s">
        <v>334</v>
      </c>
      <c r="G55" s="20">
        <v>8.56</v>
      </c>
      <c r="H55" s="20">
        <v>9.01</v>
      </c>
      <c r="I55" s="20">
        <v>9.1</v>
      </c>
    </row>
    <row r="56" spans="1:9">
      <c r="A56" s="17" t="s">
        <v>113</v>
      </c>
      <c r="B56" s="17" t="s">
        <v>114</v>
      </c>
      <c r="C56" s="19" t="s">
        <v>334</v>
      </c>
      <c r="D56" s="19" t="s">
        <v>334</v>
      </c>
      <c r="E56" s="19" t="s">
        <v>334</v>
      </c>
      <c r="F56" s="19" t="s">
        <v>334</v>
      </c>
      <c r="G56" s="19">
        <v>11060</v>
      </c>
      <c r="H56" s="19">
        <v>11630</v>
      </c>
      <c r="I56" s="19">
        <v>11790</v>
      </c>
    </row>
    <row r="57" spans="1:9">
      <c r="A57" s="17" t="s">
        <v>115</v>
      </c>
      <c r="B57" s="17" t="s">
        <v>116</v>
      </c>
      <c r="C57" s="19" t="s">
        <v>334</v>
      </c>
      <c r="D57" s="19" t="s">
        <v>334</v>
      </c>
      <c r="E57" s="19" t="s">
        <v>334</v>
      </c>
      <c r="F57" s="19" t="s">
        <v>334</v>
      </c>
      <c r="G57" s="19" t="s">
        <v>334</v>
      </c>
      <c r="H57" s="19" t="s">
        <v>334</v>
      </c>
      <c r="I57" s="19" t="s">
        <v>334</v>
      </c>
    </row>
    <row r="58" spans="1:9">
      <c r="A58" s="17" t="s">
        <v>117</v>
      </c>
      <c r="B58" s="17" t="s">
        <v>118</v>
      </c>
      <c r="C58" s="19" t="s">
        <v>334</v>
      </c>
      <c r="D58" s="19" t="s">
        <v>334</v>
      </c>
      <c r="E58" s="19" t="s">
        <v>334</v>
      </c>
      <c r="F58" s="19" t="s">
        <v>334</v>
      </c>
      <c r="G58" s="19" t="s">
        <v>334</v>
      </c>
      <c r="H58" s="19" t="s">
        <v>334</v>
      </c>
      <c r="I58" s="19" t="s">
        <v>334</v>
      </c>
    </row>
    <row r="59" spans="1:9">
      <c r="A59" s="17" t="s">
        <v>119</v>
      </c>
      <c r="B59" s="17" t="s">
        <v>120</v>
      </c>
      <c r="C59" s="19" t="s">
        <v>334</v>
      </c>
      <c r="D59" s="19" t="s">
        <v>334</v>
      </c>
      <c r="E59" s="19" t="s">
        <v>334</v>
      </c>
      <c r="F59" s="19" t="s">
        <v>334</v>
      </c>
      <c r="G59" s="19" t="s">
        <v>334</v>
      </c>
      <c r="H59" s="19" t="s">
        <v>334</v>
      </c>
      <c r="I59" s="19" t="s">
        <v>334</v>
      </c>
    </row>
    <row r="60" spans="1:9">
      <c r="A60" s="17" t="s">
        <v>121</v>
      </c>
      <c r="B60" s="17" t="s">
        <v>122</v>
      </c>
      <c r="C60" s="19" t="s">
        <v>334</v>
      </c>
      <c r="D60" s="19" t="s">
        <v>334</v>
      </c>
      <c r="E60" s="19" t="s">
        <v>334</v>
      </c>
      <c r="F60" s="19" t="s">
        <v>334</v>
      </c>
      <c r="G60" s="19" t="s">
        <v>334</v>
      </c>
      <c r="H60" s="19" t="s">
        <v>334</v>
      </c>
      <c r="I60" s="19" t="s">
        <v>334</v>
      </c>
    </row>
    <row r="61" spans="1:9">
      <c r="A61" s="17" t="s">
        <v>123</v>
      </c>
      <c r="B61" s="17" t="s">
        <v>124</v>
      </c>
      <c r="C61" s="19" t="s">
        <v>334</v>
      </c>
      <c r="D61" s="19" t="s">
        <v>334</v>
      </c>
      <c r="E61" s="19" t="s">
        <v>334</v>
      </c>
      <c r="F61" s="19" t="s">
        <v>334</v>
      </c>
      <c r="G61" s="19" t="s">
        <v>334</v>
      </c>
      <c r="H61" s="19" t="s">
        <v>334</v>
      </c>
      <c r="I61" s="19" t="s">
        <v>334</v>
      </c>
    </row>
    <row r="62" spans="1:9">
      <c r="A62" s="17" t="s">
        <v>125</v>
      </c>
      <c r="B62" s="17" t="s">
        <v>126</v>
      </c>
      <c r="C62" s="20" t="s">
        <v>334</v>
      </c>
      <c r="D62" s="20" t="s">
        <v>334</v>
      </c>
      <c r="E62" s="20" t="s">
        <v>334</v>
      </c>
      <c r="F62" s="20" t="s">
        <v>334</v>
      </c>
      <c r="G62" s="20" t="s">
        <v>334</v>
      </c>
      <c r="H62" s="20" t="s">
        <v>334</v>
      </c>
      <c r="I62" s="20" t="s">
        <v>334</v>
      </c>
    </row>
    <row r="63" spans="1:9">
      <c r="A63" s="17" t="s">
        <v>127</v>
      </c>
      <c r="B63" s="17" t="s">
        <v>128</v>
      </c>
      <c r="C63" s="19" t="s">
        <v>334</v>
      </c>
      <c r="D63" s="19" t="s">
        <v>334</v>
      </c>
      <c r="E63" s="19" t="s">
        <v>334</v>
      </c>
      <c r="F63" s="19" t="s">
        <v>334</v>
      </c>
      <c r="G63" s="19" t="s">
        <v>334</v>
      </c>
      <c r="H63" s="19" t="s">
        <v>334</v>
      </c>
      <c r="I63" s="19" t="s">
        <v>334</v>
      </c>
    </row>
    <row r="64" spans="1:9">
      <c r="A64" s="17" t="s">
        <v>129</v>
      </c>
      <c r="B64" s="17" t="s">
        <v>130</v>
      </c>
      <c r="C64" s="19" t="s">
        <v>334</v>
      </c>
      <c r="D64" s="19" t="s">
        <v>334</v>
      </c>
      <c r="E64" s="19" t="s">
        <v>334</v>
      </c>
      <c r="F64" s="19" t="s">
        <v>334</v>
      </c>
      <c r="G64" s="19" t="s">
        <v>334</v>
      </c>
      <c r="H64" s="19" t="s">
        <v>334</v>
      </c>
      <c r="I64" s="19" t="s">
        <v>334</v>
      </c>
    </row>
    <row r="65" spans="1:9">
      <c r="A65" s="13" t="s">
        <v>131</v>
      </c>
      <c r="B65" s="13" t="s">
        <v>132</v>
      </c>
      <c r="C65" s="22">
        <v>8427</v>
      </c>
      <c r="D65" s="22">
        <v>7180</v>
      </c>
      <c r="E65" s="22">
        <v>11290</v>
      </c>
      <c r="F65" s="22">
        <v>10070</v>
      </c>
      <c r="G65" s="22">
        <v>11060</v>
      </c>
      <c r="H65" s="22">
        <v>11630</v>
      </c>
      <c r="I65" s="22">
        <v>11790</v>
      </c>
    </row>
    <row r="66" spans="1:9">
      <c r="A66" s="17" t="s">
        <v>133</v>
      </c>
      <c r="B66" s="18"/>
      <c r="C66" s="18"/>
      <c r="D66" s="18"/>
      <c r="E66" s="18"/>
      <c r="F66" s="18"/>
      <c r="G66" s="18"/>
      <c r="H66" s="18"/>
      <c r="I66" s="18"/>
    </row>
    <row r="67" spans="1:9">
      <c r="A67" s="17" t="s">
        <v>134</v>
      </c>
      <c r="B67" s="18"/>
      <c r="C67" s="18"/>
      <c r="D67" s="18"/>
      <c r="E67" s="18"/>
      <c r="F67" s="18"/>
      <c r="G67" s="18"/>
      <c r="H67" s="18"/>
      <c r="I67" s="18"/>
    </row>
    <row r="68" spans="1:9">
      <c r="A68" s="13" t="s">
        <v>135</v>
      </c>
      <c r="B68" s="13" t="s">
        <v>136</v>
      </c>
      <c r="C68" s="22" t="s">
        <v>334</v>
      </c>
      <c r="D68" s="22" t="s">
        <v>334</v>
      </c>
      <c r="E68" s="22" t="s">
        <v>334</v>
      </c>
      <c r="F68" s="22" t="s">
        <v>334</v>
      </c>
      <c r="G68" s="22" t="s">
        <v>334</v>
      </c>
      <c r="H68" s="22" t="s">
        <v>334</v>
      </c>
      <c r="I68" s="22">
        <v>0</v>
      </c>
    </row>
    <row r="69" spans="1:9">
      <c r="A69" s="13" t="s">
        <v>137</v>
      </c>
      <c r="B69" s="13" t="s">
        <v>138</v>
      </c>
      <c r="C69" s="22">
        <v>255.2</v>
      </c>
      <c r="D69" s="22">
        <v>-20</v>
      </c>
      <c r="E69" s="22">
        <v>0</v>
      </c>
      <c r="F69" s="22">
        <v>-20</v>
      </c>
      <c r="G69" s="22">
        <v>10</v>
      </c>
      <c r="H69" s="22">
        <v>30</v>
      </c>
      <c r="I69" s="22">
        <v>0</v>
      </c>
    </row>
    <row r="70" spans="1:9">
      <c r="A70" s="13" t="s">
        <v>139</v>
      </c>
      <c r="B70" s="13" t="s">
        <v>140</v>
      </c>
      <c r="C70" s="22">
        <v>-18</v>
      </c>
      <c r="D70" s="22">
        <v>-10</v>
      </c>
      <c r="E70" s="22">
        <v>-10</v>
      </c>
      <c r="F70" s="22">
        <v>-10</v>
      </c>
      <c r="G70" s="22">
        <v>10</v>
      </c>
      <c r="H70" s="22">
        <v>10</v>
      </c>
      <c r="I70" s="22">
        <v>0</v>
      </c>
    </row>
    <row r="71" spans="1:9">
      <c r="A71" s="13" t="s">
        <v>141</v>
      </c>
      <c r="B71" s="13" t="s">
        <v>142</v>
      </c>
      <c r="C71" s="22" t="s">
        <v>334</v>
      </c>
      <c r="D71" s="22" t="s">
        <v>334</v>
      </c>
      <c r="E71" s="22" t="s">
        <v>334</v>
      </c>
      <c r="F71" s="22" t="s">
        <v>334</v>
      </c>
      <c r="G71" s="22" t="s">
        <v>334</v>
      </c>
      <c r="H71" s="22" t="s">
        <v>334</v>
      </c>
      <c r="I71" s="22">
        <v>0</v>
      </c>
    </row>
    <row r="72" spans="1:9">
      <c r="A72" s="13" t="s">
        <v>143</v>
      </c>
      <c r="B72" s="13" t="s">
        <v>144</v>
      </c>
      <c r="C72" s="22" t="s">
        <v>334</v>
      </c>
      <c r="D72" s="22" t="s">
        <v>334</v>
      </c>
      <c r="E72" s="22" t="s">
        <v>334</v>
      </c>
      <c r="F72" s="22" t="s">
        <v>334</v>
      </c>
      <c r="G72" s="22" t="s">
        <v>334</v>
      </c>
      <c r="H72" s="22" t="s">
        <v>334</v>
      </c>
      <c r="I72" s="22">
        <v>0</v>
      </c>
    </row>
    <row r="73" spans="1:9">
      <c r="A73" s="13" t="s">
        <v>145</v>
      </c>
      <c r="B73" s="13" t="s">
        <v>146</v>
      </c>
      <c r="C73" s="22">
        <v>8582.1</v>
      </c>
      <c r="D73" s="22">
        <v>7160</v>
      </c>
      <c r="E73" s="22">
        <v>11280</v>
      </c>
      <c r="F73" s="22">
        <v>10040</v>
      </c>
      <c r="G73" s="22">
        <v>11080</v>
      </c>
      <c r="H73" s="22">
        <v>11660</v>
      </c>
      <c r="I73" s="22">
        <v>11790</v>
      </c>
    </row>
    <row r="74" spans="1:9">
      <c r="A74" s="13" t="s">
        <v>147</v>
      </c>
      <c r="B74" s="13" t="s">
        <v>148</v>
      </c>
      <c r="C74" s="22">
        <v>-88.3</v>
      </c>
      <c r="D74" s="22">
        <v>10</v>
      </c>
      <c r="E74" s="22">
        <v>0</v>
      </c>
      <c r="F74" s="22" t="s">
        <v>334</v>
      </c>
      <c r="G74" s="22">
        <v>0</v>
      </c>
      <c r="H74" s="22">
        <v>-10</v>
      </c>
      <c r="I74" s="22">
        <v>0</v>
      </c>
    </row>
    <row r="75" spans="1:9">
      <c r="A75" s="13" t="s">
        <v>149</v>
      </c>
      <c r="B75" s="13" t="s">
        <v>150</v>
      </c>
      <c r="C75" s="22">
        <v>6.2</v>
      </c>
      <c r="D75" s="22">
        <v>0</v>
      </c>
      <c r="E75" s="22">
        <v>0</v>
      </c>
      <c r="F75" s="22">
        <v>0</v>
      </c>
      <c r="G75" s="22" t="s">
        <v>334</v>
      </c>
      <c r="H75" s="22" t="s">
        <v>334</v>
      </c>
      <c r="I75" s="22" t="s">
        <v>334</v>
      </c>
    </row>
    <row r="76" spans="1:9">
      <c r="A76" s="13" t="s">
        <v>151</v>
      </c>
      <c r="B76" s="13" t="s">
        <v>152</v>
      </c>
      <c r="C76" s="22">
        <v>8427</v>
      </c>
      <c r="D76" s="22">
        <v>7180</v>
      </c>
      <c r="E76" s="22">
        <v>11290</v>
      </c>
      <c r="F76" s="22">
        <v>10070</v>
      </c>
      <c r="G76" s="22">
        <v>11060</v>
      </c>
      <c r="H76" s="22">
        <v>11630</v>
      </c>
      <c r="I76" s="22">
        <v>11790</v>
      </c>
    </row>
    <row r="77" spans="1:9">
      <c r="A77" s="13" t="s">
        <v>153</v>
      </c>
      <c r="B77" s="13" t="s">
        <v>154</v>
      </c>
      <c r="C77" s="22" t="s">
        <v>334</v>
      </c>
      <c r="D77" s="22" t="s">
        <v>334</v>
      </c>
      <c r="E77" s="22" t="s">
        <v>334</v>
      </c>
      <c r="F77" s="22" t="s">
        <v>334</v>
      </c>
      <c r="G77" s="22">
        <v>20</v>
      </c>
      <c r="H77" s="22">
        <v>30</v>
      </c>
      <c r="I77" s="22">
        <v>0</v>
      </c>
    </row>
    <row r="78" spans="1:9">
      <c r="A78" s="13" t="s">
        <v>155</v>
      </c>
      <c r="B78" s="13" t="s">
        <v>156</v>
      </c>
      <c r="C78" s="22">
        <v>8582.1</v>
      </c>
      <c r="D78" s="22" t="s">
        <v>334</v>
      </c>
      <c r="E78" s="22" t="s">
        <v>334</v>
      </c>
      <c r="F78" s="22">
        <v>10050</v>
      </c>
      <c r="G78" s="22">
        <v>11080</v>
      </c>
      <c r="H78" s="22">
        <v>11660</v>
      </c>
      <c r="I78" s="22">
        <v>11790</v>
      </c>
    </row>
    <row r="79" spans="1:9">
      <c r="A79" s="17" t="s">
        <v>157</v>
      </c>
      <c r="B79" s="18"/>
      <c r="C79" s="18"/>
      <c r="D79" s="18"/>
      <c r="E79" s="18"/>
      <c r="F79" s="18"/>
      <c r="G79" s="18"/>
      <c r="H79" s="18"/>
      <c r="I79" s="18"/>
    </row>
    <row r="80" spans="1:9">
      <c r="A80" s="17" t="s">
        <v>158</v>
      </c>
      <c r="B80" s="17" t="s">
        <v>159</v>
      </c>
      <c r="C80" s="19" t="s">
        <v>334</v>
      </c>
      <c r="D80" s="19">
        <v>300</v>
      </c>
      <c r="E80" s="19">
        <v>310</v>
      </c>
      <c r="F80" s="19">
        <v>314.7</v>
      </c>
      <c r="G80" s="19">
        <v>296.7</v>
      </c>
      <c r="H80" s="19">
        <v>295.8</v>
      </c>
      <c r="I80" s="19">
        <v>323.8</v>
      </c>
    </row>
    <row r="81" spans="1:9">
      <c r="A81" s="17" t="s">
        <v>40</v>
      </c>
      <c r="B81" s="17" t="s">
        <v>160</v>
      </c>
      <c r="C81" s="19">
        <v>2509.1999999999998</v>
      </c>
      <c r="D81" s="19">
        <v>2740</v>
      </c>
      <c r="E81" s="19">
        <v>3070</v>
      </c>
      <c r="F81" s="19">
        <v>3080</v>
      </c>
      <c r="G81" s="19">
        <v>3740</v>
      </c>
      <c r="H81" s="19">
        <v>3720</v>
      </c>
      <c r="I81" s="19">
        <v>4090</v>
      </c>
    </row>
    <row r="82" spans="1:9">
      <c r="A82" s="17" t="s">
        <v>70</v>
      </c>
      <c r="B82" s="17" t="s">
        <v>161</v>
      </c>
      <c r="C82" s="19">
        <v>612.6</v>
      </c>
      <c r="D82" s="19">
        <v>630</v>
      </c>
      <c r="E82" s="19">
        <v>790</v>
      </c>
      <c r="F82" s="19">
        <v>820</v>
      </c>
      <c r="G82" s="19">
        <v>770</v>
      </c>
      <c r="H82" s="19">
        <v>670</v>
      </c>
      <c r="I82" s="19">
        <v>780</v>
      </c>
    </row>
    <row r="83" spans="1:9">
      <c r="A83" s="17" t="s">
        <v>162</v>
      </c>
      <c r="B83" s="17" t="s">
        <v>163</v>
      </c>
      <c r="C83" s="19">
        <v>16.2</v>
      </c>
      <c r="D83" s="19">
        <v>10</v>
      </c>
      <c r="E83" s="19">
        <v>110</v>
      </c>
      <c r="F83" s="19">
        <v>-30</v>
      </c>
      <c r="G83" s="19">
        <v>30</v>
      </c>
      <c r="H83" s="19">
        <v>80</v>
      </c>
      <c r="I83" s="19">
        <v>0</v>
      </c>
    </row>
    <row r="84" spans="1:9">
      <c r="A84" s="17" t="s">
        <v>42</v>
      </c>
      <c r="B84" s="17" t="s">
        <v>164</v>
      </c>
      <c r="C84" s="19" t="s">
        <v>334</v>
      </c>
      <c r="D84" s="19">
        <v>670</v>
      </c>
      <c r="E84" s="19">
        <v>1040</v>
      </c>
      <c r="F84" s="19">
        <v>1130</v>
      </c>
      <c r="G84" s="19">
        <v>1070</v>
      </c>
      <c r="H84" s="19">
        <v>970</v>
      </c>
      <c r="I84" s="19">
        <v>1090</v>
      </c>
    </row>
    <row r="85" spans="1:9">
      <c r="A85" s="17" t="s">
        <v>44</v>
      </c>
      <c r="B85" s="17" t="s">
        <v>165</v>
      </c>
      <c r="C85" s="19">
        <v>4740.1000000000004</v>
      </c>
      <c r="D85" s="19">
        <v>4780</v>
      </c>
      <c r="E85" s="19">
        <v>5210</v>
      </c>
      <c r="F85" s="19">
        <v>5420</v>
      </c>
      <c r="G85" s="19">
        <v>5450</v>
      </c>
      <c r="H85" s="19">
        <v>6010</v>
      </c>
      <c r="I85" s="19">
        <v>6070</v>
      </c>
    </row>
    <row r="86" spans="1:9">
      <c r="A86" s="17" t="s">
        <v>166</v>
      </c>
      <c r="B86" s="17" t="s">
        <v>167</v>
      </c>
      <c r="C86" s="19" t="s">
        <v>334</v>
      </c>
      <c r="D86" s="19" t="s">
        <v>334</v>
      </c>
      <c r="E86" s="19" t="s">
        <v>334</v>
      </c>
      <c r="F86" s="19" t="s">
        <v>334</v>
      </c>
      <c r="G86" s="19" t="s">
        <v>334</v>
      </c>
      <c r="H86" s="19" t="s">
        <v>334</v>
      </c>
      <c r="I86" s="19" t="s">
        <v>334</v>
      </c>
    </row>
    <row r="87" spans="1:9">
      <c r="A87" s="17" t="s">
        <v>168</v>
      </c>
      <c r="B87" s="17" t="s">
        <v>169</v>
      </c>
      <c r="C87" s="19">
        <v>359.8</v>
      </c>
      <c r="D87" s="19">
        <v>-30</v>
      </c>
      <c r="E87" s="19">
        <v>-50</v>
      </c>
      <c r="F87" s="19">
        <v>-80</v>
      </c>
      <c r="G87" s="19">
        <v>30</v>
      </c>
      <c r="H87" s="19">
        <v>0</v>
      </c>
      <c r="I87" s="19">
        <v>50</v>
      </c>
    </row>
    <row r="88" spans="1:9">
      <c r="A88" s="17" t="s">
        <v>170</v>
      </c>
      <c r="B88" s="17" t="s">
        <v>171</v>
      </c>
      <c r="C88" s="19" t="s">
        <v>334</v>
      </c>
      <c r="D88" s="19" t="s">
        <v>334</v>
      </c>
      <c r="E88" s="19" t="s">
        <v>334</v>
      </c>
      <c r="F88" s="19" t="s">
        <v>334</v>
      </c>
      <c r="G88" s="19" t="s">
        <v>334</v>
      </c>
      <c r="H88" s="19" t="s">
        <v>334</v>
      </c>
      <c r="I88" s="19" t="s">
        <v>334</v>
      </c>
    </row>
    <row r="89" spans="1:9">
      <c r="A89" s="17" t="s">
        <v>172</v>
      </c>
      <c r="B89" s="17" t="s">
        <v>173</v>
      </c>
      <c r="C89" s="19">
        <v>-2</v>
      </c>
      <c r="D89" s="19">
        <v>20</v>
      </c>
      <c r="E89" s="19" t="s">
        <v>334</v>
      </c>
      <c r="F89" s="19" t="s">
        <v>334</v>
      </c>
      <c r="G89" s="19" t="s">
        <v>334</v>
      </c>
      <c r="H89" s="19" t="s">
        <v>334</v>
      </c>
      <c r="I89" s="19" t="s">
        <v>334</v>
      </c>
    </row>
    <row r="90" spans="1:9">
      <c r="A90" s="17" t="s">
        <v>73</v>
      </c>
      <c r="B90" s="17" t="s">
        <v>174</v>
      </c>
      <c r="C90" s="19" t="s">
        <v>334</v>
      </c>
      <c r="D90" s="19">
        <v>-210</v>
      </c>
      <c r="E90" s="19" t="s">
        <v>334</v>
      </c>
      <c r="F90" s="19" t="s">
        <v>334</v>
      </c>
      <c r="G90" s="19">
        <v>-3450</v>
      </c>
      <c r="H90" s="19">
        <v>-3560</v>
      </c>
      <c r="I90" s="19">
        <v>-3280</v>
      </c>
    </row>
    <row r="91" spans="1:9">
      <c r="A91" s="17" t="s">
        <v>75</v>
      </c>
      <c r="B91" s="17" t="s">
        <v>175</v>
      </c>
      <c r="C91" s="19" t="s">
        <v>334</v>
      </c>
      <c r="D91" s="19">
        <v>2360</v>
      </c>
      <c r="E91" s="19">
        <v>540</v>
      </c>
      <c r="F91" s="19">
        <v>2540</v>
      </c>
      <c r="G91" s="19">
        <v>2050</v>
      </c>
      <c r="H91" s="19">
        <v>2500</v>
      </c>
      <c r="I91" s="19">
        <v>3130</v>
      </c>
    </row>
    <row r="92" spans="1:9">
      <c r="A92" s="17" t="s">
        <v>176</v>
      </c>
      <c r="B92" s="17" t="s">
        <v>177</v>
      </c>
      <c r="C92" s="19">
        <v>130.80000000000001</v>
      </c>
      <c r="D92" s="19">
        <v>100</v>
      </c>
      <c r="E92" s="19">
        <v>90</v>
      </c>
      <c r="F92" s="19" t="s">
        <v>334</v>
      </c>
      <c r="G92" s="19">
        <v>140</v>
      </c>
      <c r="H92" s="19">
        <v>140</v>
      </c>
      <c r="I92" s="19">
        <v>130</v>
      </c>
    </row>
    <row r="93" spans="1:9">
      <c r="A93" s="17" t="s">
        <v>46</v>
      </c>
      <c r="B93" s="17" t="s">
        <v>178</v>
      </c>
      <c r="C93" s="19" t="s">
        <v>334</v>
      </c>
      <c r="D93" s="19" t="s">
        <v>334</v>
      </c>
      <c r="E93" s="19" t="s">
        <v>334</v>
      </c>
      <c r="F93" s="19" t="s">
        <v>334</v>
      </c>
      <c r="G93" s="19" t="s">
        <v>334</v>
      </c>
      <c r="H93" s="19" t="s">
        <v>334</v>
      </c>
      <c r="I93" s="19" t="s">
        <v>334</v>
      </c>
    </row>
    <row r="94" spans="1:9">
      <c r="A94" s="17" t="s">
        <v>179</v>
      </c>
      <c r="B94" s="17" t="s">
        <v>180</v>
      </c>
      <c r="C94" s="19">
        <v>309.60000000000002</v>
      </c>
      <c r="D94" s="19" t="s">
        <v>334</v>
      </c>
      <c r="E94" s="19" t="s">
        <v>334</v>
      </c>
      <c r="F94" s="19" t="s">
        <v>334</v>
      </c>
      <c r="G94" s="19" t="s">
        <v>334</v>
      </c>
      <c r="H94" s="19" t="s">
        <v>334</v>
      </c>
      <c r="I94" s="19" t="s">
        <v>334</v>
      </c>
    </row>
    <row r="95" spans="1:9">
      <c r="A95" s="17" t="s">
        <v>181</v>
      </c>
      <c r="B95" s="17" t="s">
        <v>182</v>
      </c>
      <c r="C95" s="20" t="s">
        <v>334</v>
      </c>
      <c r="D95" s="20" t="s">
        <v>334</v>
      </c>
      <c r="E95" s="20" t="s">
        <v>334</v>
      </c>
      <c r="F95" s="20" t="s">
        <v>334</v>
      </c>
      <c r="G95" s="20" t="s">
        <v>334</v>
      </c>
      <c r="H95" s="20" t="s">
        <v>334</v>
      </c>
      <c r="I95" s="20" t="s">
        <v>334</v>
      </c>
    </row>
    <row r="96" spans="1:9">
      <c r="A96" s="17" t="s">
        <v>95</v>
      </c>
      <c r="B96" s="17" t="s">
        <v>183</v>
      </c>
      <c r="C96" s="20">
        <v>6.55</v>
      </c>
      <c r="D96" s="20">
        <v>5.58</v>
      </c>
      <c r="E96" s="20">
        <v>8.76</v>
      </c>
      <c r="F96" s="20">
        <v>7.79</v>
      </c>
      <c r="G96" s="20">
        <v>8.57</v>
      </c>
      <c r="H96" s="20">
        <v>9.02</v>
      </c>
      <c r="I96" s="20">
        <v>9.1300000000000008</v>
      </c>
    </row>
    <row r="97" spans="1:9">
      <c r="A97" s="17" t="s">
        <v>97</v>
      </c>
      <c r="B97" s="17" t="s">
        <v>184</v>
      </c>
      <c r="C97" s="19">
        <v>1290.2334000000001</v>
      </c>
      <c r="D97" s="19">
        <v>1288.0657000000001</v>
      </c>
      <c r="E97" s="19">
        <v>1289.2562</v>
      </c>
      <c r="F97" s="19">
        <v>1289.8919000000001</v>
      </c>
      <c r="G97" s="19">
        <v>1290.1257000000001</v>
      </c>
      <c r="H97" s="19">
        <v>1290.6325999999999</v>
      </c>
      <c r="I97" s="19">
        <v>1291.5441000000001</v>
      </c>
    </row>
    <row r="98" spans="1:9">
      <c r="A98" s="17" t="s">
        <v>99</v>
      </c>
      <c r="B98" s="17" t="s">
        <v>185</v>
      </c>
      <c r="C98" s="20">
        <v>6.55</v>
      </c>
      <c r="D98" s="20">
        <v>5.57</v>
      </c>
      <c r="E98" s="20">
        <v>8.76</v>
      </c>
      <c r="F98" s="20">
        <v>7.79</v>
      </c>
      <c r="G98" s="20">
        <v>8.56</v>
      </c>
      <c r="H98" s="20">
        <v>9.01</v>
      </c>
      <c r="I98" s="20">
        <v>9.1</v>
      </c>
    </row>
    <row r="99" spans="1:9">
      <c r="A99" s="17" t="s">
        <v>101</v>
      </c>
      <c r="B99" s="17" t="s">
        <v>186</v>
      </c>
      <c r="C99" s="19">
        <v>1290.2334000000001</v>
      </c>
      <c r="D99" s="19">
        <v>1288.7367999999999</v>
      </c>
      <c r="E99" s="19">
        <v>1289.9684</v>
      </c>
      <c r="F99" s="19">
        <v>1291.2271000000001</v>
      </c>
      <c r="G99" s="19">
        <v>1291.0397</v>
      </c>
      <c r="H99" s="19">
        <v>1292.1795999999999</v>
      </c>
      <c r="I99" s="19">
        <v>1295.4866999999999</v>
      </c>
    </row>
    <row r="100" spans="1:9">
      <c r="A100" s="17" t="s">
        <v>187</v>
      </c>
      <c r="B100" s="17" t="s">
        <v>188</v>
      </c>
      <c r="C100" s="19">
        <v>16.100000000000001</v>
      </c>
      <c r="D100" s="19" t="s">
        <v>334</v>
      </c>
      <c r="E100" s="19" t="s">
        <v>334</v>
      </c>
      <c r="F100" s="19" t="s">
        <v>334</v>
      </c>
      <c r="G100" s="19" t="s">
        <v>334</v>
      </c>
      <c r="H100" s="19" t="s">
        <v>334</v>
      </c>
      <c r="I100" s="19" t="s">
        <v>334</v>
      </c>
    </row>
    <row r="101" spans="1:9">
      <c r="A101" s="17" t="s">
        <v>189</v>
      </c>
      <c r="B101" s="17" t="s">
        <v>190</v>
      </c>
      <c r="C101" s="20">
        <v>6.77</v>
      </c>
      <c r="D101" s="20">
        <v>8.65</v>
      </c>
      <c r="E101" s="20">
        <v>8.65</v>
      </c>
      <c r="F101" s="20">
        <v>8.65</v>
      </c>
      <c r="G101" s="20">
        <v>8.65</v>
      </c>
      <c r="H101" s="20">
        <v>8.1</v>
      </c>
      <c r="I101" s="20">
        <v>8.15</v>
      </c>
    </row>
    <row r="102" spans="1:9">
      <c r="A102" s="17" t="s">
        <v>191</v>
      </c>
      <c r="B102" s="17" t="s">
        <v>192</v>
      </c>
      <c r="C102" s="20">
        <v>6.77</v>
      </c>
      <c r="D102" s="20">
        <v>7.5</v>
      </c>
      <c r="E102" s="20">
        <v>7.07</v>
      </c>
      <c r="F102" s="20">
        <v>7.07</v>
      </c>
      <c r="G102" s="20">
        <v>6.67</v>
      </c>
      <c r="H102" s="20">
        <v>6.41</v>
      </c>
      <c r="I102" s="20">
        <v>7.39</v>
      </c>
    </row>
    <row r="103" spans="1:9">
      <c r="A103" s="17" t="s">
        <v>193</v>
      </c>
      <c r="B103" s="17" t="s">
        <v>194</v>
      </c>
      <c r="C103" s="19" t="s">
        <v>334</v>
      </c>
      <c r="D103" s="19" t="s">
        <v>334</v>
      </c>
      <c r="E103" s="19" t="s">
        <v>334</v>
      </c>
      <c r="F103" s="19">
        <v>90</v>
      </c>
      <c r="G103" s="19">
        <v>90</v>
      </c>
      <c r="H103" s="19">
        <v>100</v>
      </c>
      <c r="I103" s="19">
        <v>160</v>
      </c>
    </row>
    <row r="104" spans="1:9">
      <c r="A104" s="17" t="s">
        <v>195</v>
      </c>
      <c r="B104" s="17" t="s">
        <v>196</v>
      </c>
      <c r="C104" s="19">
        <v>1424.8</v>
      </c>
      <c r="D104" s="19">
        <v>1650</v>
      </c>
      <c r="E104" s="19">
        <v>1900</v>
      </c>
      <c r="F104" s="19">
        <v>2100</v>
      </c>
      <c r="G104" s="19">
        <v>2450</v>
      </c>
      <c r="H104" s="19">
        <v>2800</v>
      </c>
      <c r="I104" s="19">
        <v>3040</v>
      </c>
    </row>
    <row r="105" spans="1:9">
      <c r="A105" s="17" t="s">
        <v>197</v>
      </c>
      <c r="B105" s="17" t="s">
        <v>198</v>
      </c>
      <c r="C105" s="19">
        <v>1408.7</v>
      </c>
      <c r="D105" s="19">
        <v>1650</v>
      </c>
      <c r="E105" s="19">
        <v>1890</v>
      </c>
      <c r="F105" s="19">
        <v>2070</v>
      </c>
      <c r="G105" s="19">
        <v>2430</v>
      </c>
      <c r="H105" s="19">
        <v>2760</v>
      </c>
      <c r="I105" s="19">
        <v>2810</v>
      </c>
    </row>
    <row r="106" spans="1:9">
      <c r="A106" s="17" t="s">
        <v>199</v>
      </c>
      <c r="B106" s="17" t="s">
        <v>200</v>
      </c>
      <c r="C106" s="19" t="s">
        <v>334</v>
      </c>
      <c r="D106" s="19" t="s">
        <v>334</v>
      </c>
      <c r="E106" s="19" t="s">
        <v>334</v>
      </c>
      <c r="F106" s="19" t="s">
        <v>334</v>
      </c>
      <c r="G106" s="19" t="s">
        <v>334</v>
      </c>
      <c r="H106" s="19" t="s">
        <v>334</v>
      </c>
      <c r="I106" s="19" t="s">
        <v>334</v>
      </c>
    </row>
    <row r="107" spans="1:9">
      <c r="A107" s="17" t="s">
        <v>60</v>
      </c>
      <c r="B107" s="17" t="s">
        <v>61</v>
      </c>
      <c r="C107" s="19">
        <v>61.6</v>
      </c>
      <c r="D107" s="19">
        <v>50</v>
      </c>
      <c r="E107" s="19">
        <v>90</v>
      </c>
      <c r="F107" s="19">
        <v>80</v>
      </c>
      <c r="G107" s="19">
        <v>40</v>
      </c>
      <c r="H107" s="19">
        <v>50</v>
      </c>
      <c r="I107" s="19">
        <v>60</v>
      </c>
    </row>
    <row r="108" spans="1:9">
      <c r="A108" s="17" t="s">
        <v>201</v>
      </c>
      <c r="B108" s="17" t="s">
        <v>202</v>
      </c>
      <c r="C108" s="19">
        <v>30.4</v>
      </c>
      <c r="D108" s="19">
        <v>40</v>
      </c>
      <c r="E108" s="19">
        <v>20</v>
      </c>
      <c r="F108" s="19">
        <v>40</v>
      </c>
      <c r="G108" s="19">
        <v>20</v>
      </c>
      <c r="H108" s="19">
        <v>20</v>
      </c>
      <c r="I108" s="19">
        <v>10</v>
      </c>
    </row>
    <row r="109" spans="1:9">
      <c r="A109" s="17" t="s">
        <v>203</v>
      </c>
      <c r="B109" s="17" t="s">
        <v>204</v>
      </c>
      <c r="C109" s="19">
        <v>264.60000000000002</v>
      </c>
      <c r="D109" s="19">
        <v>300</v>
      </c>
      <c r="E109" s="19">
        <v>330</v>
      </c>
      <c r="F109" s="19">
        <v>330</v>
      </c>
      <c r="G109" s="19">
        <v>220</v>
      </c>
      <c r="H109" s="19">
        <v>270</v>
      </c>
      <c r="I109" s="19">
        <v>290</v>
      </c>
    </row>
    <row r="110" spans="1:9">
      <c r="A110" s="17" t="s">
        <v>0</v>
      </c>
      <c r="B110" s="17" t="s">
        <v>205</v>
      </c>
      <c r="C110" s="19" t="s">
        <v>334</v>
      </c>
      <c r="D110" s="19" t="s">
        <v>334</v>
      </c>
      <c r="E110" s="19" t="s">
        <v>334</v>
      </c>
      <c r="F110" s="19" t="s">
        <v>334</v>
      </c>
      <c r="G110" s="19">
        <v>63370</v>
      </c>
      <c r="H110" s="19">
        <v>75000</v>
      </c>
      <c r="I110" s="19">
        <v>74780</v>
      </c>
    </row>
    <row r="111" spans="1:9">
      <c r="A111" s="17" t="s">
        <v>24</v>
      </c>
      <c r="B111" s="17" t="s">
        <v>206</v>
      </c>
      <c r="C111" s="19">
        <v>181.3</v>
      </c>
      <c r="D111" s="19" t="s">
        <v>334</v>
      </c>
      <c r="E111" s="19" t="s">
        <v>334</v>
      </c>
      <c r="F111" s="19" t="s">
        <v>334</v>
      </c>
      <c r="G111" s="19" t="s">
        <v>334</v>
      </c>
      <c r="H111" s="19" t="s">
        <v>334</v>
      </c>
      <c r="I111" s="19" t="s">
        <v>334</v>
      </c>
    </row>
    <row r="112" spans="1:9">
      <c r="A112" s="17" t="s">
        <v>26</v>
      </c>
      <c r="B112" s="17" t="s">
        <v>207</v>
      </c>
      <c r="C112" s="19">
        <v>48518.9</v>
      </c>
      <c r="D112" s="19">
        <v>51500</v>
      </c>
      <c r="E112" s="19">
        <v>59120</v>
      </c>
      <c r="F112" s="19">
        <v>57930</v>
      </c>
      <c r="G112" s="19">
        <v>62820</v>
      </c>
      <c r="H112" s="19">
        <v>74410</v>
      </c>
      <c r="I112" s="19">
        <v>74040</v>
      </c>
    </row>
    <row r="113" spans="1:9">
      <c r="A113" s="17" t="s">
        <v>208</v>
      </c>
      <c r="B113" s="17" t="s">
        <v>209</v>
      </c>
      <c r="C113" s="19">
        <v>126.3</v>
      </c>
      <c r="D113" s="19">
        <v>170</v>
      </c>
      <c r="E113" s="19">
        <v>170</v>
      </c>
      <c r="F113" s="19">
        <v>190</v>
      </c>
      <c r="G113" s="19">
        <v>200</v>
      </c>
      <c r="H113" s="19">
        <v>220</v>
      </c>
      <c r="I113" s="19">
        <v>230</v>
      </c>
    </row>
    <row r="114" spans="1:9">
      <c r="A114" s="17" t="s">
        <v>210</v>
      </c>
      <c r="B114" s="17" t="s">
        <v>211</v>
      </c>
      <c r="C114" s="19" t="s">
        <v>334</v>
      </c>
      <c r="D114" s="19" t="s">
        <v>334</v>
      </c>
      <c r="E114" s="19" t="s">
        <v>334</v>
      </c>
      <c r="F114" s="19" t="s">
        <v>334</v>
      </c>
      <c r="G114" s="19" t="s">
        <v>334</v>
      </c>
      <c r="H114" s="19">
        <v>-300</v>
      </c>
      <c r="I114" s="19">
        <v>-500</v>
      </c>
    </row>
    <row r="115" spans="1:9">
      <c r="A115" s="17" t="s">
        <v>79</v>
      </c>
      <c r="B115" s="17" t="s">
        <v>212</v>
      </c>
      <c r="C115" s="19" t="s">
        <v>334</v>
      </c>
      <c r="D115" s="19">
        <v>2300</v>
      </c>
      <c r="E115" s="19">
        <v>2600</v>
      </c>
      <c r="F115" s="19">
        <v>2610</v>
      </c>
      <c r="G115" s="19">
        <v>2330</v>
      </c>
      <c r="H115" s="19">
        <v>2460</v>
      </c>
      <c r="I115" s="19">
        <v>2590</v>
      </c>
    </row>
    <row r="116" spans="1:9">
      <c r="A116" s="17" t="s">
        <v>81</v>
      </c>
      <c r="B116" s="17" t="s">
        <v>213</v>
      </c>
      <c r="C116" s="19" t="s">
        <v>334</v>
      </c>
      <c r="D116" s="19">
        <v>60</v>
      </c>
      <c r="E116" s="19">
        <v>-180</v>
      </c>
      <c r="F116" s="19">
        <v>-70</v>
      </c>
      <c r="G116" s="19">
        <v>-280</v>
      </c>
      <c r="H116" s="19">
        <v>40</v>
      </c>
      <c r="I116" s="19">
        <v>540</v>
      </c>
    </row>
    <row r="117" spans="1:9">
      <c r="A117" s="17" t="s">
        <v>214</v>
      </c>
      <c r="B117" s="17" t="s">
        <v>215</v>
      </c>
      <c r="C117" s="19">
        <v>79</v>
      </c>
      <c r="D117" s="19" t="s">
        <v>334</v>
      </c>
      <c r="E117" s="19" t="s">
        <v>334</v>
      </c>
      <c r="F117" s="19" t="s">
        <v>334</v>
      </c>
      <c r="G117" s="19" t="s">
        <v>334</v>
      </c>
      <c r="H117" s="19" t="s">
        <v>334</v>
      </c>
      <c r="I117" s="19" t="s">
        <v>334</v>
      </c>
    </row>
    <row r="118" spans="1:9">
      <c r="A118" s="17" t="s">
        <v>216</v>
      </c>
      <c r="B118" s="17" t="s">
        <v>217</v>
      </c>
      <c r="C118" s="19">
        <v>221.5</v>
      </c>
      <c r="D118" s="19">
        <v>50</v>
      </c>
      <c r="E118" s="19">
        <v>40</v>
      </c>
      <c r="F118" s="19">
        <v>50</v>
      </c>
      <c r="G118" s="19">
        <v>170</v>
      </c>
      <c r="H118" s="19">
        <v>180</v>
      </c>
      <c r="I118" s="19">
        <v>190</v>
      </c>
    </row>
    <row r="119" spans="1:9">
      <c r="A119" s="17" t="s">
        <v>218</v>
      </c>
      <c r="B119" s="17" t="s">
        <v>219</v>
      </c>
      <c r="C119" s="19">
        <v>-79.3</v>
      </c>
      <c r="D119" s="19">
        <v>-140</v>
      </c>
      <c r="E119" s="19">
        <v>-140</v>
      </c>
      <c r="F119" s="19">
        <v>-310</v>
      </c>
      <c r="G119" s="19">
        <v>-80</v>
      </c>
      <c r="H119" s="19">
        <v>-100</v>
      </c>
      <c r="I119" s="19">
        <v>-130</v>
      </c>
    </row>
    <row r="120" spans="1:9">
      <c r="A120" s="17" t="s">
        <v>220</v>
      </c>
      <c r="B120" s="17" t="s">
        <v>221</v>
      </c>
      <c r="C120" s="19">
        <v>11.3</v>
      </c>
      <c r="D120" s="19">
        <v>10</v>
      </c>
      <c r="E120" s="19">
        <v>10</v>
      </c>
      <c r="F120" s="19">
        <v>10</v>
      </c>
      <c r="G120" s="19">
        <v>10</v>
      </c>
      <c r="H120" s="19">
        <v>10</v>
      </c>
      <c r="I120" s="19">
        <v>10</v>
      </c>
    </row>
    <row r="121" spans="1:9">
      <c r="A121" s="17" t="s">
        <v>48</v>
      </c>
      <c r="B121" s="17" t="s">
        <v>222</v>
      </c>
      <c r="C121" s="19">
        <v>-474.4</v>
      </c>
      <c r="D121" s="19">
        <v>-2220</v>
      </c>
      <c r="E121" s="19">
        <v>-1010</v>
      </c>
      <c r="F121" s="19">
        <v>1380</v>
      </c>
      <c r="G121" s="19">
        <v>560</v>
      </c>
      <c r="H121" s="19">
        <v>-860</v>
      </c>
      <c r="I121" s="19">
        <v>1760</v>
      </c>
    </row>
    <row r="122" spans="1:9">
      <c r="A122" s="17" t="s">
        <v>50</v>
      </c>
      <c r="B122" s="17" t="s">
        <v>223</v>
      </c>
      <c r="C122" s="19">
        <v>23522.1</v>
      </c>
      <c r="D122" s="19">
        <v>30150</v>
      </c>
      <c r="E122" s="19">
        <v>34630</v>
      </c>
      <c r="F122" s="19">
        <v>29300</v>
      </c>
      <c r="G122" s="19">
        <v>33530</v>
      </c>
      <c r="H122" s="19">
        <v>43670</v>
      </c>
      <c r="I122" s="19">
        <v>38220</v>
      </c>
    </row>
    <row r="123" spans="1:9">
      <c r="A123" s="17" t="s">
        <v>224</v>
      </c>
      <c r="B123" s="17" t="s">
        <v>225</v>
      </c>
      <c r="C123" s="19" t="s">
        <v>334</v>
      </c>
      <c r="D123" s="19" t="s">
        <v>334</v>
      </c>
      <c r="E123" s="19" t="s">
        <v>334</v>
      </c>
      <c r="F123" s="19" t="s">
        <v>334</v>
      </c>
      <c r="G123" s="19" t="s">
        <v>334</v>
      </c>
      <c r="H123" s="19" t="s">
        <v>334</v>
      </c>
      <c r="I123" s="19" t="s">
        <v>334</v>
      </c>
    </row>
    <row r="124" spans="1:9">
      <c r="A124" s="17" t="s">
        <v>226</v>
      </c>
      <c r="B124" s="17" t="s">
        <v>227</v>
      </c>
      <c r="C124" s="19" t="s">
        <v>334</v>
      </c>
      <c r="D124" s="19" t="s">
        <v>334</v>
      </c>
      <c r="E124" s="19" t="s">
        <v>334</v>
      </c>
      <c r="F124" s="19" t="s">
        <v>334</v>
      </c>
      <c r="G124" s="19" t="s">
        <v>334</v>
      </c>
      <c r="H124" s="19" t="s">
        <v>334</v>
      </c>
      <c r="I124" s="19" t="s">
        <v>334</v>
      </c>
    </row>
    <row r="125" spans="1:9">
      <c r="A125" s="17" t="s">
        <v>228</v>
      </c>
      <c r="B125" s="17" t="s">
        <v>229</v>
      </c>
      <c r="C125" s="19" t="s">
        <v>334</v>
      </c>
      <c r="D125" s="19" t="s">
        <v>334</v>
      </c>
      <c r="E125" s="19" t="s">
        <v>334</v>
      </c>
      <c r="F125" s="19" t="s">
        <v>334</v>
      </c>
      <c r="G125" s="19" t="s">
        <v>334</v>
      </c>
      <c r="H125" s="19" t="s">
        <v>334</v>
      </c>
      <c r="I125" s="19" t="s">
        <v>334</v>
      </c>
    </row>
    <row r="126" spans="1:9">
      <c r="A126" s="17" t="s">
        <v>64</v>
      </c>
      <c r="B126" s="17" t="s">
        <v>65</v>
      </c>
      <c r="C126" s="19">
        <v>125.9</v>
      </c>
      <c r="D126" s="19">
        <v>80</v>
      </c>
      <c r="E126" s="19">
        <v>120</v>
      </c>
      <c r="F126" s="19">
        <v>330</v>
      </c>
      <c r="G126" s="19">
        <v>220</v>
      </c>
      <c r="H126" s="19">
        <v>300</v>
      </c>
      <c r="I126" s="19">
        <v>360</v>
      </c>
    </row>
    <row r="127" spans="1:9">
      <c r="A127" s="17" t="s">
        <v>230</v>
      </c>
      <c r="B127" s="17" t="s">
        <v>231</v>
      </c>
      <c r="C127" s="20">
        <v>3.5</v>
      </c>
      <c r="D127" s="20">
        <v>4.25</v>
      </c>
      <c r="E127" s="20">
        <v>4.75</v>
      </c>
      <c r="F127" s="20">
        <v>6.75</v>
      </c>
      <c r="G127" s="20">
        <v>7.5</v>
      </c>
      <c r="H127" s="20">
        <v>9.25</v>
      </c>
      <c r="I127" s="20">
        <v>4.5</v>
      </c>
    </row>
    <row r="128" spans="1:9">
      <c r="A128" s="17" t="s">
        <v>232</v>
      </c>
      <c r="B128" s="17" t="s">
        <v>233</v>
      </c>
      <c r="C128" s="19">
        <v>2059.5</v>
      </c>
      <c r="D128" s="19">
        <v>2300</v>
      </c>
      <c r="E128" s="19">
        <v>2640</v>
      </c>
      <c r="F128" s="19">
        <v>2660</v>
      </c>
      <c r="G128" s="19">
        <v>3280</v>
      </c>
      <c r="H128" s="19">
        <v>3150</v>
      </c>
      <c r="I128" s="19">
        <v>3490</v>
      </c>
    </row>
    <row r="129" spans="1:9">
      <c r="A129" s="17" t="s">
        <v>92</v>
      </c>
      <c r="B129" s="17" t="s">
        <v>234</v>
      </c>
      <c r="C129" s="19" t="s">
        <v>334</v>
      </c>
      <c r="D129" s="19" t="s">
        <v>334</v>
      </c>
      <c r="E129" s="19" t="s">
        <v>334</v>
      </c>
      <c r="F129" s="19" t="s">
        <v>334</v>
      </c>
      <c r="G129" s="19" t="s">
        <v>334</v>
      </c>
      <c r="H129" s="19" t="s">
        <v>334</v>
      </c>
      <c r="I129" s="19" t="s">
        <v>334</v>
      </c>
    </row>
    <row r="130" spans="1:9">
      <c r="A130" s="17" t="s">
        <v>235</v>
      </c>
      <c r="B130" s="17" t="s">
        <v>236</v>
      </c>
      <c r="C130" s="19">
        <v>283.2</v>
      </c>
      <c r="D130" s="19">
        <v>140</v>
      </c>
      <c r="E130" s="19" t="s">
        <v>334</v>
      </c>
      <c r="F130" s="19">
        <v>80</v>
      </c>
      <c r="G130" s="19">
        <v>130</v>
      </c>
      <c r="H130" s="19">
        <v>190</v>
      </c>
      <c r="I130" s="19">
        <v>180</v>
      </c>
    </row>
    <row r="131" spans="1:9">
      <c r="A131" s="17" t="s">
        <v>237</v>
      </c>
      <c r="B131" s="17" t="s">
        <v>238</v>
      </c>
      <c r="C131" s="19">
        <v>18.2</v>
      </c>
      <c r="D131" s="19" t="s">
        <v>334</v>
      </c>
      <c r="E131" s="19" t="s">
        <v>334</v>
      </c>
      <c r="F131" s="19" t="s">
        <v>334</v>
      </c>
      <c r="G131" s="19" t="s">
        <v>334</v>
      </c>
      <c r="H131" s="19" t="s">
        <v>334</v>
      </c>
      <c r="I131" s="19" t="s">
        <v>334</v>
      </c>
    </row>
    <row r="132" spans="1:9">
      <c r="A132" s="17" t="s">
        <v>239</v>
      </c>
      <c r="B132" s="17" t="s">
        <v>240</v>
      </c>
      <c r="C132" s="19" t="s">
        <v>334</v>
      </c>
      <c r="D132" s="19" t="s">
        <v>334</v>
      </c>
      <c r="E132" s="19" t="s">
        <v>334</v>
      </c>
      <c r="F132" s="19" t="s">
        <v>334</v>
      </c>
      <c r="G132" s="19">
        <v>10</v>
      </c>
      <c r="H132" s="19">
        <v>10</v>
      </c>
      <c r="I132" s="19">
        <v>10</v>
      </c>
    </row>
    <row r="133" spans="1:9">
      <c r="A133" s="17" t="s">
        <v>52</v>
      </c>
      <c r="B133" s="17" t="s">
        <v>241</v>
      </c>
      <c r="C133" s="19" t="s">
        <v>334</v>
      </c>
      <c r="D133" s="19" t="s">
        <v>334</v>
      </c>
      <c r="E133" s="19" t="s">
        <v>334</v>
      </c>
      <c r="F133" s="19" t="s">
        <v>334</v>
      </c>
      <c r="G133" s="19" t="s">
        <v>334</v>
      </c>
      <c r="H133" s="19" t="s">
        <v>334</v>
      </c>
      <c r="I133" s="19" t="s">
        <v>334</v>
      </c>
    </row>
    <row r="134" spans="1:9">
      <c r="A134" s="17" t="s">
        <v>242</v>
      </c>
      <c r="B134" s="17" t="s">
        <v>243</v>
      </c>
      <c r="C134" s="19" t="s">
        <v>334</v>
      </c>
      <c r="D134" s="19" t="s">
        <v>334</v>
      </c>
      <c r="E134" s="19" t="s">
        <v>334</v>
      </c>
      <c r="F134" s="19" t="s">
        <v>334</v>
      </c>
      <c r="G134" s="19" t="s">
        <v>334</v>
      </c>
      <c r="H134" s="19" t="s">
        <v>334</v>
      </c>
      <c r="I134" s="19" t="s">
        <v>334</v>
      </c>
    </row>
    <row r="135" spans="1:9">
      <c r="A135" s="17" t="s">
        <v>244</v>
      </c>
      <c r="B135" s="17" t="s">
        <v>245</v>
      </c>
      <c r="C135" s="19" t="s">
        <v>334</v>
      </c>
      <c r="D135" s="19" t="s">
        <v>334</v>
      </c>
      <c r="E135" s="19" t="s">
        <v>334</v>
      </c>
      <c r="F135" s="19" t="s">
        <v>334</v>
      </c>
      <c r="G135" s="19" t="s">
        <v>334</v>
      </c>
      <c r="H135" s="19" t="s">
        <v>334</v>
      </c>
      <c r="I135" s="19" t="s">
        <v>334</v>
      </c>
    </row>
    <row r="136" spans="1:9">
      <c r="A136" s="17" t="s">
        <v>107</v>
      </c>
      <c r="B136" s="17" t="s">
        <v>246</v>
      </c>
      <c r="C136" s="19" t="s">
        <v>334</v>
      </c>
      <c r="D136" s="19">
        <v>5490</v>
      </c>
      <c r="E136" s="19">
        <v>6130</v>
      </c>
      <c r="F136" s="19" t="s">
        <v>334</v>
      </c>
      <c r="G136" s="19" t="s">
        <v>334</v>
      </c>
      <c r="H136" s="19" t="s">
        <v>334</v>
      </c>
      <c r="I136" s="19" t="s">
        <v>334</v>
      </c>
    </row>
    <row r="137" spans="1:9">
      <c r="A137" s="17" t="s">
        <v>247</v>
      </c>
      <c r="B137" s="17" t="s">
        <v>248</v>
      </c>
      <c r="C137" s="19">
        <v>393</v>
      </c>
      <c r="D137" s="19">
        <v>420</v>
      </c>
      <c r="E137" s="19">
        <v>110</v>
      </c>
      <c r="F137" s="19">
        <v>150</v>
      </c>
      <c r="G137" s="19">
        <v>140</v>
      </c>
      <c r="H137" s="19">
        <v>130</v>
      </c>
      <c r="I137" s="19">
        <v>120</v>
      </c>
    </row>
    <row r="138" spans="1:9">
      <c r="A138" s="17" t="s">
        <v>66</v>
      </c>
      <c r="B138" s="17" t="s">
        <v>67</v>
      </c>
      <c r="C138" s="19">
        <v>15.4</v>
      </c>
      <c r="D138" s="19">
        <v>20</v>
      </c>
      <c r="E138" s="19">
        <v>30</v>
      </c>
      <c r="F138" s="19">
        <v>130</v>
      </c>
      <c r="G138" s="19">
        <v>70</v>
      </c>
      <c r="H138" s="19">
        <v>170</v>
      </c>
      <c r="I138" s="19">
        <v>210</v>
      </c>
    </row>
    <row r="139" spans="1:9">
      <c r="A139" s="17" t="s">
        <v>119</v>
      </c>
      <c r="B139" s="17" t="s">
        <v>249</v>
      </c>
      <c r="C139" s="19" t="s">
        <v>334</v>
      </c>
      <c r="D139" s="19" t="s">
        <v>334</v>
      </c>
      <c r="E139" s="19" t="s">
        <v>334</v>
      </c>
      <c r="F139" s="19" t="s">
        <v>334</v>
      </c>
      <c r="G139" s="19" t="s">
        <v>334</v>
      </c>
      <c r="H139" s="19" t="s">
        <v>334</v>
      </c>
      <c r="I139" s="19" t="s">
        <v>334</v>
      </c>
    </row>
    <row r="140" spans="1:9">
      <c r="A140" s="17" t="s">
        <v>34</v>
      </c>
      <c r="B140" s="17" t="s">
        <v>250</v>
      </c>
      <c r="C140" s="19" t="s">
        <v>334</v>
      </c>
      <c r="D140" s="19" t="s">
        <v>334</v>
      </c>
      <c r="E140" s="19" t="s">
        <v>334</v>
      </c>
      <c r="F140" s="19" t="s">
        <v>334</v>
      </c>
      <c r="G140" s="19" t="s">
        <v>334</v>
      </c>
      <c r="H140" s="19" t="s">
        <v>334</v>
      </c>
      <c r="I140" s="19" t="s">
        <v>334</v>
      </c>
    </row>
    <row r="141" spans="1:9">
      <c r="A141" s="17" t="s">
        <v>251</v>
      </c>
      <c r="B141" s="17" t="s">
        <v>252</v>
      </c>
      <c r="C141" s="19" t="s">
        <v>334</v>
      </c>
      <c r="D141" s="19" t="s">
        <v>334</v>
      </c>
      <c r="E141" s="19" t="s">
        <v>334</v>
      </c>
      <c r="F141" s="19" t="s">
        <v>334</v>
      </c>
      <c r="G141" s="19">
        <v>-10</v>
      </c>
      <c r="H141" s="19">
        <v>-10</v>
      </c>
      <c r="I141" s="19" t="s">
        <v>334</v>
      </c>
    </row>
    <row r="142" spans="1:9">
      <c r="A142" s="17" t="s">
        <v>253</v>
      </c>
      <c r="B142" s="17" t="s">
        <v>254</v>
      </c>
      <c r="C142" s="19">
        <v>40.200000000000003</v>
      </c>
      <c r="D142" s="19">
        <v>130</v>
      </c>
      <c r="E142" s="19">
        <v>260</v>
      </c>
      <c r="F142" s="19">
        <v>150</v>
      </c>
      <c r="G142" s="19">
        <v>130</v>
      </c>
      <c r="H142" s="19">
        <v>160</v>
      </c>
      <c r="I142" s="19">
        <v>190</v>
      </c>
    </row>
    <row r="143" spans="1:9">
      <c r="A143" s="17" t="s">
        <v>255</v>
      </c>
      <c r="B143" s="17" t="s">
        <v>256</v>
      </c>
      <c r="C143" s="19">
        <v>272.8</v>
      </c>
      <c r="D143" s="19">
        <v>280</v>
      </c>
      <c r="E143" s="19">
        <v>300</v>
      </c>
      <c r="F143" s="19">
        <v>290</v>
      </c>
      <c r="G143" s="19">
        <v>140</v>
      </c>
      <c r="H143" s="19">
        <v>190</v>
      </c>
      <c r="I143" s="19">
        <v>350</v>
      </c>
    </row>
    <row r="144" spans="1:9">
      <c r="A144" s="17" t="s">
        <v>257</v>
      </c>
      <c r="B144" s="17" t="s">
        <v>258</v>
      </c>
      <c r="C144" s="19" t="s">
        <v>334</v>
      </c>
      <c r="D144" s="19">
        <v>-400</v>
      </c>
      <c r="E144" s="19">
        <v>-320</v>
      </c>
      <c r="F144" s="19">
        <v>-330</v>
      </c>
      <c r="G144" s="19">
        <v>30</v>
      </c>
      <c r="H144" s="19" t="s">
        <v>334</v>
      </c>
      <c r="I144" s="19" t="s">
        <v>334</v>
      </c>
    </row>
    <row r="145" spans="1:9">
      <c r="A145" s="17" t="s">
        <v>86</v>
      </c>
      <c r="B145" s="17" t="s">
        <v>259</v>
      </c>
      <c r="C145" s="19" t="s">
        <v>334</v>
      </c>
      <c r="D145" s="19">
        <v>0</v>
      </c>
      <c r="E145" s="19">
        <v>-1880</v>
      </c>
      <c r="F145" s="19" t="s">
        <v>334</v>
      </c>
      <c r="G145" s="19" t="s">
        <v>334</v>
      </c>
      <c r="H145" s="19" t="s">
        <v>334</v>
      </c>
      <c r="I145" s="19" t="s">
        <v>334</v>
      </c>
    </row>
    <row r="146" spans="1:9">
      <c r="A146" s="17" t="s">
        <v>260</v>
      </c>
      <c r="B146" s="17" t="s">
        <v>261</v>
      </c>
      <c r="C146" s="19" t="s">
        <v>334</v>
      </c>
      <c r="D146" s="19" t="s">
        <v>334</v>
      </c>
      <c r="E146" s="19" t="s">
        <v>334</v>
      </c>
      <c r="F146" s="19" t="s">
        <v>334</v>
      </c>
      <c r="G146" s="19">
        <v>10</v>
      </c>
      <c r="H146" s="19">
        <v>10</v>
      </c>
      <c r="I146" s="19">
        <v>10</v>
      </c>
    </row>
    <row r="147" spans="1:9">
      <c r="A147" s="17" t="s">
        <v>262</v>
      </c>
      <c r="B147" s="17" t="s">
        <v>263</v>
      </c>
      <c r="C147" s="19">
        <v>1.5</v>
      </c>
      <c r="D147" s="19">
        <v>0</v>
      </c>
      <c r="E147" s="19">
        <v>0</v>
      </c>
      <c r="F147" s="19">
        <v>0</v>
      </c>
      <c r="G147" s="19">
        <v>0</v>
      </c>
      <c r="H147" s="19">
        <v>0</v>
      </c>
      <c r="I147" s="19">
        <v>0</v>
      </c>
    </row>
    <row r="148" spans="1:9">
      <c r="A148" s="17" t="s">
        <v>264</v>
      </c>
      <c r="B148" s="17" t="s">
        <v>265</v>
      </c>
      <c r="C148" s="19">
        <v>67.8</v>
      </c>
      <c r="D148" s="19" t="s">
        <v>334</v>
      </c>
      <c r="E148" s="19" t="s">
        <v>334</v>
      </c>
      <c r="F148" s="19" t="s">
        <v>334</v>
      </c>
      <c r="G148" s="19" t="s">
        <v>334</v>
      </c>
      <c r="H148" s="19" t="s">
        <v>334</v>
      </c>
      <c r="I148" s="19" t="s">
        <v>334</v>
      </c>
    </row>
    <row r="149" spans="1:9">
      <c r="A149" s="17" t="s">
        <v>266</v>
      </c>
      <c r="B149" s="17" t="s">
        <v>267</v>
      </c>
      <c r="C149" s="19" t="s">
        <v>334</v>
      </c>
      <c r="D149" s="19" t="s">
        <v>334</v>
      </c>
      <c r="E149" s="19" t="s">
        <v>334</v>
      </c>
      <c r="F149" s="19" t="s">
        <v>334</v>
      </c>
      <c r="G149" s="19" t="s">
        <v>334</v>
      </c>
      <c r="H149" s="19" t="s">
        <v>334</v>
      </c>
      <c r="I149" s="19" t="s">
        <v>334</v>
      </c>
    </row>
    <row r="150" spans="1:9">
      <c r="A150" s="17" t="s">
        <v>109</v>
      </c>
      <c r="B150" s="17" t="s">
        <v>268</v>
      </c>
      <c r="C150" s="20" t="s">
        <v>334</v>
      </c>
      <c r="D150" s="20" t="s">
        <v>334</v>
      </c>
      <c r="E150" s="20" t="s">
        <v>334</v>
      </c>
      <c r="F150" s="20" t="s">
        <v>334</v>
      </c>
      <c r="G150" s="20">
        <v>8.57</v>
      </c>
      <c r="H150" s="20">
        <v>9.02</v>
      </c>
      <c r="I150" s="20">
        <v>9.1300000000000008</v>
      </c>
    </row>
    <row r="151" spans="1:9">
      <c r="A151" s="17" t="s">
        <v>111</v>
      </c>
      <c r="B151" s="17" t="s">
        <v>269</v>
      </c>
      <c r="C151" s="20" t="s">
        <v>334</v>
      </c>
      <c r="D151" s="20" t="s">
        <v>334</v>
      </c>
      <c r="E151" s="20" t="s">
        <v>334</v>
      </c>
      <c r="F151" s="20" t="s">
        <v>334</v>
      </c>
      <c r="G151" s="20">
        <v>8.56</v>
      </c>
      <c r="H151" s="20">
        <v>9.01</v>
      </c>
      <c r="I151" s="20">
        <v>9.1</v>
      </c>
    </row>
    <row r="152" spans="1:9">
      <c r="A152" s="17" t="s">
        <v>270</v>
      </c>
      <c r="B152" s="17" t="s">
        <v>271</v>
      </c>
      <c r="C152" s="19">
        <v>-170.1</v>
      </c>
      <c r="D152" s="19">
        <v>-310</v>
      </c>
      <c r="E152" s="19">
        <v>-590</v>
      </c>
      <c r="F152" s="19">
        <v>-600</v>
      </c>
      <c r="G152" s="19">
        <v>-550</v>
      </c>
      <c r="H152" s="19">
        <v>-590</v>
      </c>
      <c r="I152" s="19">
        <v>-740</v>
      </c>
    </row>
    <row r="153" spans="1:9">
      <c r="A153" s="17" t="s">
        <v>32</v>
      </c>
      <c r="B153" s="17" t="s">
        <v>272</v>
      </c>
      <c r="C153" s="19">
        <v>48518.9</v>
      </c>
      <c r="D153" s="19" t="s">
        <v>334</v>
      </c>
      <c r="E153" s="19" t="s">
        <v>334</v>
      </c>
      <c r="F153" s="19" t="s">
        <v>334</v>
      </c>
      <c r="G153" s="19" t="s">
        <v>334</v>
      </c>
      <c r="H153" s="19" t="s">
        <v>334</v>
      </c>
      <c r="I153" s="19" t="s">
        <v>334</v>
      </c>
    </row>
    <row r="154" spans="1:9">
      <c r="A154" s="17" t="s">
        <v>117</v>
      </c>
      <c r="B154" s="17" t="s">
        <v>273</v>
      </c>
      <c r="C154" s="19" t="s">
        <v>334</v>
      </c>
      <c r="D154" s="19" t="s">
        <v>334</v>
      </c>
      <c r="E154" s="19" t="s">
        <v>334</v>
      </c>
      <c r="F154" s="19" t="s">
        <v>334</v>
      </c>
      <c r="G154" s="19" t="s">
        <v>334</v>
      </c>
      <c r="H154" s="19" t="s">
        <v>334</v>
      </c>
      <c r="I154" s="19" t="s">
        <v>334</v>
      </c>
    </row>
    <row r="155" spans="1:9">
      <c r="A155" s="17" t="s">
        <v>274</v>
      </c>
      <c r="B155" s="17" t="s">
        <v>275</v>
      </c>
      <c r="C155" s="19">
        <v>26.9</v>
      </c>
      <c r="D155" s="19">
        <v>10</v>
      </c>
      <c r="E155" s="19" t="s">
        <v>334</v>
      </c>
      <c r="F155" s="19" t="s">
        <v>334</v>
      </c>
      <c r="G155" s="19" t="s">
        <v>334</v>
      </c>
      <c r="H155" s="19" t="s">
        <v>334</v>
      </c>
      <c r="I155" s="19" t="s">
        <v>334</v>
      </c>
    </row>
    <row r="156" spans="1:9">
      <c r="A156" s="17" t="s">
        <v>276</v>
      </c>
      <c r="B156" s="17" t="s">
        <v>277</v>
      </c>
      <c r="C156" s="19">
        <v>298.5</v>
      </c>
      <c r="D156" s="19" t="s">
        <v>334</v>
      </c>
      <c r="E156" s="19" t="s">
        <v>334</v>
      </c>
      <c r="F156" s="19" t="s">
        <v>334</v>
      </c>
      <c r="G156" s="19" t="s">
        <v>334</v>
      </c>
      <c r="H156" s="19" t="s">
        <v>334</v>
      </c>
      <c r="I156" s="19" t="s">
        <v>334</v>
      </c>
    </row>
    <row r="157" spans="1:9">
      <c r="A157" s="17" t="s">
        <v>278</v>
      </c>
      <c r="B157" s="17" t="s">
        <v>279</v>
      </c>
      <c r="C157" s="19" t="s">
        <v>334</v>
      </c>
      <c r="D157" s="19" t="s">
        <v>334</v>
      </c>
      <c r="E157" s="19" t="s">
        <v>334</v>
      </c>
      <c r="F157" s="19" t="s">
        <v>334</v>
      </c>
      <c r="G157" s="19" t="s">
        <v>334</v>
      </c>
      <c r="H157" s="19" t="s">
        <v>334</v>
      </c>
      <c r="I157" s="19" t="s">
        <v>334</v>
      </c>
    </row>
    <row r="158" spans="1:9">
      <c r="A158" s="17" t="s">
        <v>280</v>
      </c>
      <c r="B158" s="17" t="s">
        <v>281</v>
      </c>
      <c r="C158" s="19">
        <v>187.7</v>
      </c>
      <c r="D158" s="19">
        <v>200</v>
      </c>
      <c r="E158" s="19">
        <v>180</v>
      </c>
      <c r="F158" s="19">
        <v>180</v>
      </c>
      <c r="G158" s="19">
        <v>120</v>
      </c>
      <c r="H158" s="19">
        <v>120</v>
      </c>
      <c r="I158" s="19">
        <v>140</v>
      </c>
    </row>
    <row r="159" spans="1:9">
      <c r="A159" s="17" t="s">
        <v>282</v>
      </c>
      <c r="B159" s="17" t="s">
        <v>283</v>
      </c>
      <c r="C159" s="19" t="s">
        <v>334</v>
      </c>
      <c r="D159" s="19" t="s">
        <v>334</v>
      </c>
      <c r="E159" s="19" t="s">
        <v>334</v>
      </c>
      <c r="F159" s="19" t="s">
        <v>334</v>
      </c>
      <c r="G159" s="19" t="s">
        <v>334</v>
      </c>
      <c r="H159" s="19" t="s">
        <v>334</v>
      </c>
      <c r="I159" s="19" t="s">
        <v>334</v>
      </c>
    </row>
    <row r="160" spans="1:9">
      <c r="A160" s="17" t="s">
        <v>284</v>
      </c>
      <c r="B160" s="17" t="s">
        <v>285</v>
      </c>
      <c r="C160" s="19">
        <v>27.9</v>
      </c>
      <c r="D160" s="19" t="s">
        <v>334</v>
      </c>
      <c r="E160" s="19" t="s">
        <v>334</v>
      </c>
      <c r="F160" s="19" t="s">
        <v>334</v>
      </c>
      <c r="G160" s="19" t="s">
        <v>334</v>
      </c>
      <c r="H160" s="19" t="s">
        <v>334</v>
      </c>
      <c r="I160" s="19" t="s">
        <v>334</v>
      </c>
    </row>
    <row r="161" spans="1:9">
      <c r="A161" s="17" t="s">
        <v>286</v>
      </c>
      <c r="B161" s="17" t="s">
        <v>287</v>
      </c>
      <c r="C161" s="20">
        <v>30</v>
      </c>
      <c r="D161" s="20" t="s">
        <v>334</v>
      </c>
      <c r="E161" s="20" t="s">
        <v>334</v>
      </c>
      <c r="F161" s="20">
        <v>34.944000000000003</v>
      </c>
      <c r="G161" s="20">
        <v>34.944000000000003</v>
      </c>
      <c r="H161" s="20">
        <v>34.944000000000003</v>
      </c>
      <c r="I161" s="20">
        <v>34.944000000000003</v>
      </c>
    </row>
    <row r="162" spans="1:9">
      <c r="A162" s="17" t="s">
        <v>288</v>
      </c>
      <c r="B162" s="17" t="s">
        <v>289</v>
      </c>
      <c r="C162" s="19">
        <v>4674.7</v>
      </c>
      <c r="D162" s="19">
        <v>4370</v>
      </c>
      <c r="E162" s="19">
        <v>4820</v>
      </c>
      <c r="F162" s="19">
        <v>5020</v>
      </c>
      <c r="G162" s="19">
        <v>4160</v>
      </c>
      <c r="H162" s="19">
        <v>4670</v>
      </c>
      <c r="I162" s="19">
        <v>4620</v>
      </c>
    </row>
    <row r="163" spans="1:9">
      <c r="A163" s="17" t="s">
        <v>290</v>
      </c>
      <c r="B163" s="17" t="s">
        <v>291</v>
      </c>
      <c r="C163" s="19">
        <v>96.4</v>
      </c>
      <c r="D163" s="19">
        <v>110</v>
      </c>
      <c r="E163" s="19">
        <v>140</v>
      </c>
      <c r="F163" s="19">
        <v>160</v>
      </c>
      <c r="G163" s="19">
        <v>160</v>
      </c>
      <c r="H163" s="19">
        <v>180</v>
      </c>
      <c r="I163" s="19">
        <v>170</v>
      </c>
    </row>
    <row r="164" spans="1:9">
      <c r="A164" s="17" t="s">
        <v>292</v>
      </c>
      <c r="B164" s="17" t="s">
        <v>293</v>
      </c>
      <c r="C164" s="19">
        <v>103.1</v>
      </c>
      <c r="D164" s="19">
        <v>130</v>
      </c>
      <c r="E164" s="19">
        <v>140</v>
      </c>
      <c r="F164" s="19">
        <v>120</v>
      </c>
      <c r="G164" s="19">
        <v>160</v>
      </c>
      <c r="H164" s="19">
        <v>200</v>
      </c>
      <c r="I164" s="19">
        <v>70</v>
      </c>
    </row>
    <row r="165" spans="1:9">
      <c r="A165" s="17" t="s">
        <v>294</v>
      </c>
      <c r="B165" s="17" t="s">
        <v>295</v>
      </c>
      <c r="C165" s="19">
        <v>-87.7</v>
      </c>
      <c r="D165" s="19">
        <v>-100</v>
      </c>
      <c r="E165" s="19">
        <v>-140</v>
      </c>
      <c r="F165" s="19">
        <v>-120</v>
      </c>
      <c r="G165" s="19">
        <v>-140</v>
      </c>
      <c r="H165" s="19">
        <v>-180</v>
      </c>
      <c r="I165" s="19">
        <v>-20</v>
      </c>
    </row>
    <row r="166" spans="1:9">
      <c r="A166" s="17" t="s">
        <v>296</v>
      </c>
      <c r="B166" s="17" t="s">
        <v>297</v>
      </c>
      <c r="C166" s="19">
        <v>98.4</v>
      </c>
      <c r="D166" s="19">
        <v>160</v>
      </c>
      <c r="E166" s="19">
        <v>120</v>
      </c>
      <c r="F166" s="19">
        <v>170</v>
      </c>
      <c r="G166" s="19">
        <v>160</v>
      </c>
      <c r="H166" s="19">
        <v>150</v>
      </c>
      <c r="I166" s="19">
        <v>180</v>
      </c>
    </row>
    <row r="167" spans="1:9">
      <c r="A167" s="17" t="s">
        <v>298</v>
      </c>
      <c r="B167" s="17" t="s">
        <v>299</v>
      </c>
      <c r="C167" s="19" t="s">
        <v>334</v>
      </c>
      <c r="D167" s="19" t="s">
        <v>334</v>
      </c>
      <c r="E167" s="19" t="s">
        <v>334</v>
      </c>
      <c r="F167" s="19" t="s">
        <v>334</v>
      </c>
      <c r="G167" s="19" t="s">
        <v>334</v>
      </c>
      <c r="H167" s="19" t="s">
        <v>334</v>
      </c>
      <c r="I167" s="19" t="s">
        <v>334</v>
      </c>
    </row>
    <row r="168" spans="1:9">
      <c r="A168" s="17" t="s">
        <v>300</v>
      </c>
      <c r="B168" s="17" t="s">
        <v>301</v>
      </c>
      <c r="C168" s="19">
        <v>359.1</v>
      </c>
      <c r="D168" s="19" t="s">
        <v>334</v>
      </c>
      <c r="E168" s="19" t="s">
        <v>334</v>
      </c>
      <c r="F168" s="19" t="s">
        <v>334</v>
      </c>
      <c r="G168" s="19" t="s">
        <v>334</v>
      </c>
      <c r="H168" s="19" t="s">
        <v>334</v>
      </c>
      <c r="I168" s="19" t="s">
        <v>334</v>
      </c>
    </row>
    <row r="169" spans="1:9">
      <c r="A169" s="17" t="s">
        <v>302</v>
      </c>
      <c r="B169" s="17" t="s">
        <v>303</v>
      </c>
      <c r="C169" s="19" t="s">
        <v>334</v>
      </c>
      <c r="D169" s="19" t="s">
        <v>334</v>
      </c>
      <c r="E169" s="19" t="s">
        <v>334</v>
      </c>
      <c r="F169" s="19">
        <v>40</v>
      </c>
      <c r="G169" s="19">
        <v>30</v>
      </c>
      <c r="H169" s="19">
        <v>50</v>
      </c>
      <c r="I169" s="19">
        <v>80</v>
      </c>
    </row>
    <row r="170" spans="1:9">
      <c r="A170" s="17" t="s">
        <v>304</v>
      </c>
      <c r="B170" s="17" t="s">
        <v>305</v>
      </c>
      <c r="C170" s="19" t="s">
        <v>334</v>
      </c>
      <c r="D170" s="19" t="s">
        <v>334</v>
      </c>
      <c r="E170" s="19" t="s">
        <v>334</v>
      </c>
      <c r="F170" s="19">
        <v>160</v>
      </c>
      <c r="G170" s="19">
        <v>140</v>
      </c>
      <c r="H170" s="19">
        <v>190</v>
      </c>
      <c r="I170" s="19">
        <v>230</v>
      </c>
    </row>
    <row r="171" spans="1:9">
      <c r="A171" s="17" t="s">
        <v>306</v>
      </c>
      <c r="B171" s="17" t="s">
        <v>307</v>
      </c>
      <c r="C171" s="19" t="s">
        <v>334</v>
      </c>
      <c r="D171" s="19" t="s">
        <v>334</v>
      </c>
      <c r="E171" s="19" t="s">
        <v>334</v>
      </c>
      <c r="F171" s="19">
        <v>140</v>
      </c>
      <c r="G171" s="19">
        <v>160</v>
      </c>
      <c r="H171" s="19">
        <v>150</v>
      </c>
      <c r="I171" s="19">
        <v>130</v>
      </c>
    </row>
    <row r="172" spans="1:9">
      <c r="A172" s="17" t="s">
        <v>308</v>
      </c>
      <c r="B172" s="17" t="s">
        <v>309</v>
      </c>
      <c r="C172" s="19">
        <v>9.5</v>
      </c>
      <c r="D172" s="19">
        <v>20</v>
      </c>
      <c r="E172" s="19">
        <v>0</v>
      </c>
      <c r="F172" s="19">
        <v>30</v>
      </c>
      <c r="G172" s="19">
        <v>-20</v>
      </c>
      <c r="H172" s="19">
        <v>0</v>
      </c>
      <c r="I172" s="19">
        <v>160</v>
      </c>
    </row>
    <row r="173" spans="1:9">
      <c r="A173" s="17" t="s">
        <v>310</v>
      </c>
      <c r="B173" s="17" t="s">
        <v>311</v>
      </c>
      <c r="C173" s="19" t="s">
        <v>334</v>
      </c>
      <c r="D173" s="19" t="s">
        <v>334</v>
      </c>
      <c r="E173" s="19" t="s">
        <v>334</v>
      </c>
      <c r="F173" s="19">
        <v>80</v>
      </c>
      <c r="G173" s="19">
        <v>90</v>
      </c>
      <c r="H173" s="19">
        <v>100</v>
      </c>
      <c r="I173" s="19">
        <v>160</v>
      </c>
    </row>
    <row r="174" spans="1:9">
      <c r="A174" s="17" t="s">
        <v>312</v>
      </c>
      <c r="B174" s="17" t="s">
        <v>313</v>
      </c>
      <c r="C174" s="19" t="s">
        <v>334</v>
      </c>
      <c r="D174" s="19" t="s">
        <v>334</v>
      </c>
      <c r="E174" s="19" t="s">
        <v>334</v>
      </c>
      <c r="F174" s="19" t="s">
        <v>334</v>
      </c>
      <c r="G174" s="19" t="s">
        <v>334</v>
      </c>
      <c r="H174" s="19" t="s">
        <v>334</v>
      </c>
      <c r="I174" s="19" t="s">
        <v>334</v>
      </c>
    </row>
    <row r="175" spans="1:9">
      <c r="A175" s="17" t="s">
        <v>314</v>
      </c>
      <c r="B175" s="17" t="s">
        <v>315</v>
      </c>
      <c r="C175" s="19" t="s">
        <v>334</v>
      </c>
      <c r="D175" s="19" t="s">
        <v>334</v>
      </c>
      <c r="E175" s="19" t="s">
        <v>334</v>
      </c>
      <c r="F175" s="19" t="s">
        <v>334</v>
      </c>
      <c r="G175" s="19" t="s">
        <v>334</v>
      </c>
      <c r="H175" s="19" t="s">
        <v>334</v>
      </c>
      <c r="I175" s="19" t="s">
        <v>334</v>
      </c>
    </row>
    <row r="176" spans="1:9">
      <c r="A176" s="17" t="s">
        <v>123</v>
      </c>
      <c r="B176" s="17" t="s">
        <v>316</v>
      </c>
      <c r="C176" s="19" t="s">
        <v>334</v>
      </c>
      <c r="D176" s="19" t="s">
        <v>334</v>
      </c>
      <c r="E176" s="19" t="s">
        <v>334</v>
      </c>
      <c r="F176" s="19" t="s">
        <v>334</v>
      </c>
      <c r="G176" s="19" t="s">
        <v>334</v>
      </c>
      <c r="H176" s="19" t="s">
        <v>334</v>
      </c>
      <c r="I176" s="19" t="s">
        <v>334</v>
      </c>
    </row>
    <row r="177" spans="1:9">
      <c r="A177" s="17" t="s">
        <v>127</v>
      </c>
      <c r="B177" s="17" t="s">
        <v>317</v>
      </c>
      <c r="C177" s="19" t="s">
        <v>334</v>
      </c>
      <c r="D177" s="19" t="s">
        <v>334</v>
      </c>
      <c r="E177" s="19" t="s">
        <v>334</v>
      </c>
      <c r="F177" s="19" t="s">
        <v>334</v>
      </c>
      <c r="G177" s="19" t="s">
        <v>334</v>
      </c>
      <c r="H177" s="19" t="s">
        <v>334</v>
      </c>
      <c r="I177" s="19" t="s">
        <v>334</v>
      </c>
    </row>
    <row r="178" spans="1:9">
      <c r="A178" s="17" t="s">
        <v>318</v>
      </c>
      <c r="B178" s="17" t="s">
        <v>319</v>
      </c>
      <c r="C178" s="19" t="s">
        <v>334</v>
      </c>
      <c r="D178" s="19" t="s">
        <v>334</v>
      </c>
      <c r="E178" s="19" t="s">
        <v>334</v>
      </c>
      <c r="F178" s="19" t="s">
        <v>334</v>
      </c>
      <c r="G178" s="19" t="s">
        <v>334</v>
      </c>
      <c r="H178" s="19" t="s">
        <v>334</v>
      </c>
      <c r="I178" s="19" t="s">
        <v>334</v>
      </c>
    </row>
    <row r="179" spans="1:9">
      <c r="A179" s="17" t="s">
        <v>68</v>
      </c>
      <c r="B179" s="17" t="s">
        <v>320</v>
      </c>
      <c r="C179" s="19" t="s">
        <v>334</v>
      </c>
      <c r="D179" s="19" t="s">
        <v>334</v>
      </c>
      <c r="E179" s="19" t="s">
        <v>334</v>
      </c>
      <c r="F179" s="19" t="s">
        <v>334</v>
      </c>
      <c r="G179" s="19" t="s">
        <v>334</v>
      </c>
      <c r="H179" s="19" t="s">
        <v>334</v>
      </c>
      <c r="I179" s="19" t="s">
        <v>334</v>
      </c>
    </row>
    <row r="180" spans="1:9">
      <c r="A180" s="17" t="s">
        <v>321</v>
      </c>
      <c r="B180" s="17" t="s">
        <v>322</v>
      </c>
      <c r="C180" s="19" t="s">
        <v>334</v>
      </c>
      <c r="D180" s="19" t="s">
        <v>334</v>
      </c>
      <c r="E180" s="19" t="s">
        <v>334</v>
      </c>
      <c r="F180" s="19" t="s">
        <v>334</v>
      </c>
      <c r="G180" s="19" t="s">
        <v>334</v>
      </c>
      <c r="H180" s="19" t="s">
        <v>334</v>
      </c>
      <c r="I180" s="19" t="s">
        <v>334</v>
      </c>
    </row>
    <row r="181" spans="1:9">
      <c r="A181" s="17" t="s">
        <v>56</v>
      </c>
      <c r="B181" s="17" t="s">
        <v>57</v>
      </c>
      <c r="C181" s="19">
        <v>-248.7</v>
      </c>
      <c r="D181" s="19">
        <v>-190</v>
      </c>
      <c r="E181" s="19">
        <v>-360</v>
      </c>
      <c r="F181" s="19">
        <v>-490</v>
      </c>
      <c r="G181" s="19">
        <v>-420</v>
      </c>
      <c r="H181" s="19">
        <v>-450</v>
      </c>
      <c r="I181" s="19">
        <v>-290</v>
      </c>
    </row>
    <row r="182" spans="1:9">
      <c r="A182" s="17" t="s">
        <v>90</v>
      </c>
      <c r="B182" s="17" t="s">
        <v>323</v>
      </c>
      <c r="C182" s="19" t="s">
        <v>334</v>
      </c>
      <c r="D182" s="19" t="s">
        <v>334</v>
      </c>
      <c r="E182" s="19" t="s">
        <v>334</v>
      </c>
      <c r="F182" s="19" t="s">
        <v>334</v>
      </c>
      <c r="G182" s="19" t="s">
        <v>334</v>
      </c>
      <c r="H182" s="19" t="s">
        <v>334</v>
      </c>
      <c r="I182" s="19" t="s">
        <v>334</v>
      </c>
    </row>
    <row r="183" spans="1:9">
      <c r="A183" s="17" t="s">
        <v>324</v>
      </c>
      <c r="B183" s="17" t="s">
        <v>325</v>
      </c>
      <c r="C183" s="19" t="s">
        <v>334</v>
      </c>
      <c r="D183" s="19" t="s">
        <v>334</v>
      </c>
      <c r="E183" s="19" t="s">
        <v>334</v>
      </c>
      <c r="F183" s="19" t="s">
        <v>334</v>
      </c>
      <c r="G183" s="19" t="s">
        <v>334</v>
      </c>
      <c r="H183" s="19" t="s">
        <v>334</v>
      </c>
      <c r="I183" s="19" t="s">
        <v>334</v>
      </c>
    </row>
    <row r="184" spans="1:9">
      <c r="A184" s="17" t="s">
        <v>125</v>
      </c>
      <c r="B184" s="17" t="s">
        <v>326</v>
      </c>
      <c r="C184" s="20" t="s">
        <v>334</v>
      </c>
      <c r="D184" s="20" t="s">
        <v>334</v>
      </c>
      <c r="E184" s="20" t="s">
        <v>334</v>
      </c>
      <c r="F184" s="20" t="s">
        <v>334</v>
      </c>
      <c r="G184" s="20" t="s">
        <v>334</v>
      </c>
      <c r="H184" s="20" t="s">
        <v>334</v>
      </c>
      <c r="I184" s="20" t="s">
        <v>334</v>
      </c>
    </row>
    <row r="185" spans="1:9">
      <c r="A185" s="17" t="s">
        <v>327</v>
      </c>
      <c r="B185" s="17" t="s">
        <v>328</v>
      </c>
      <c r="C185" s="20" t="s">
        <v>334</v>
      </c>
      <c r="D185" s="20" t="s">
        <v>334</v>
      </c>
      <c r="E185" s="20" t="s">
        <v>334</v>
      </c>
      <c r="F185" s="20" t="s">
        <v>334</v>
      </c>
      <c r="G185" s="20" t="s">
        <v>334</v>
      </c>
      <c r="H185" s="20" t="s">
        <v>334</v>
      </c>
      <c r="I185" s="20" t="s">
        <v>334</v>
      </c>
    </row>
    <row r="186" spans="1:9">
      <c r="A186" s="17" t="s">
        <v>329</v>
      </c>
      <c r="B186" s="17" t="s">
        <v>330</v>
      </c>
      <c r="C186" s="20" t="s">
        <v>334</v>
      </c>
      <c r="D186" s="20" t="s">
        <v>334</v>
      </c>
      <c r="E186" s="20" t="s">
        <v>334</v>
      </c>
      <c r="F186" s="20" t="s">
        <v>334</v>
      </c>
      <c r="G186" s="20" t="s">
        <v>334</v>
      </c>
      <c r="H186" s="20" t="s">
        <v>334</v>
      </c>
      <c r="I186" s="20" t="s">
        <v>334</v>
      </c>
    </row>
    <row r="187" spans="1:9">
      <c r="A187" s="17" t="s">
        <v>331</v>
      </c>
      <c r="B187" s="17" t="s">
        <v>332</v>
      </c>
      <c r="C187" s="20" t="s">
        <v>334</v>
      </c>
      <c r="D187" s="20" t="s">
        <v>334</v>
      </c>
      <c r="E187" s="20" t="s">
        <v>334</v>
      </c>
      <c r="F187" s="20" t="s">
        <v>334</v>
      </c>
      <c r="G187" s="20" t="s">
        <v>334</v>
      </c>
      <c r="H187" s="20" t="s">
        <v>334</v>
      </c>
      <c r="I187" s="20" t="s">
        <v>334</v>
      </c>
    </row>
    <row r="188" spans="1:9">
      <c r="A188" s="14" t="s">
        <v>333</v>
      </c>
      <c r="B188" s="14"/>
      <c r="C188" s="14"/>
      <c r="D188" s="14"/>
      <c r="E188" s="14"/>
      <c r="F188" s="14"/>
      <c r="G188" s="14"/>
      <c r="H188" s="14"/>
      <c r="I188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95"/>
  <sheetViews>
    <sheetView topLeftCell="A73" workbookViewId="0">
      <selection activeCell="E20" sqref="E20"/>
    </sheetView>
  </sheetViews>
  <sheetFormatPr defaultRowHeight="14.4"/>
  <cols>
    <col min="1" max="1" width="35.77734375" customWidth="1"/>
    <col min="2" max="2" width="35.77734375" hidden="1" customWidth="1"/>
    <col min="3" max="9" width="14.6640625" customWidth="1"/>
  </cols>
  <sheetData>
    <row r="1" spans="1:9">
      <c r="A1" s="8"/>
      <c r="B1" s="8"/>
      <c r="C1" s="8"/>
      <c r="D1" s="8"/>
      <c r="E1" s="8"/>
      <c r="F1" s="8"/>
      <c r="G1" s="8"/>
      <c r="H1" s="8"/>
      <c r="I1" s="8"/>
    </row>
    <row r="2" spans="1:9" ht="21">
      <c r="A2" s="15" t="s">
        <v>3</v>
      </c>
      <c r="B2" s="15"/>
      <c r="C2" s="15"/>
      <c r="D2" s="15"/>
      <c r="E2" s="15"/>
      <c r="F2" s="15"/>
      <c r="G2" s="15"/>
      <c r="H2" s="15"/>
      <c r="I2" s="15"/>
    </row>
    <row r="3" spans="1:9">
      <c r="A3" s="9"/>
      <c r="B3" s="9"/>
      <c r="C3" s="9"/>
      <c r="D3" s="9"/>
      <c r="E3" s="9"/>
      <c r="F3" s="9"/>
      <c r="G3" s="9"/>
      <c r="H3" s="9"/>
      <c r="I3" s="9"/>
    </row>
    <row r="4" spans="1:9">
      <c r="A4" s="7" t="s">
        <v>4</v>
      </c>
      <c r="B4" s="7"/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</row>
    <row r="5" spans="1:9">
      <c r="A5" s="16" t="s">
        <v>12</v>
      </c>
      <c r="B5" s="16"/>
      <c r="C5" s="5" t="s">
        <v>13</v>
      </c>
      <c r="D5" s="5" t="s">
        <v>14</v>
      </c>
      <c r="E5" s="5" t="s">
        <v>15</v>
      </c>
      <c r="F5" s="5" t="s">
        <v>16</v>
      </c>
      <c r="G5" s="5" t="s">
        <v>17</v>
      </c>
      <c r="H5" s="5" t="s">
        <v>18</v>
      </c>
      <c r="I5" s="5" t="s">
        <v>19</v>
      </c>
    </row>
    <row r="6" spans="1:9">
      <c r="A6" s="4" t="s">
        <v>1159</v>
      </c>
      <c r="B6" s="21"/>
      <c r="C6" s="21"/>
      <c r="D6" s="21"/>
      <c r="E6" s="21"/>
      <c r="F6" s="21"/>
      <c r="G6" s="21"/>
      <c r="H6" s="21"/>
      <c r="I6" s="21"/>
    </row>
    <row r="7" spans="1:9">
      <c r="A7" s="3" t="s">
        <v>1160</v>
      </c>
      <c r="B7" s="18"/>
      <c r="C7" s="18"/>
      <c r="D7" s="18"/>
      <c r="E7" s="18"/>
      <c r="F7" s="18"/>
      <c r="G7" s="18"/>
      <c r="H7" s="18"/>
      <c r="I7" s="18"/>
    </row>
    <row r="8" spans="1:9">
      <c r="A8" s="3" t="s">
        <v>1161</v>
      </c>
      <c r="B8" s="3" t="s">
        <v>1162</v>
      </c>
      <c r="C8" s="19">
        <v>903</v>
      </c>
      <c r="D8" s="19">
        <v>890</v>
      </c>
      <c r="E8" s="19">
        <v>1310</v>
      </c>
      <c r="F8" s="19">
        <v>1400</v>
      </c>
      <c r="G8" s="19">
        <v>1390</v>
      </c>
      <c r="H8" s="19">
        <v>1390</v>
      </c>
      <c r="I8" s="19">
        <v>1550</v>
      </c>
    </row>
    <row r="9" spans="1:9">
      <c r="A9" s="3" t="s">
        <v>1163</v>
      </c>
      <c r="B9" s="3" t="s">
        <v>1164</v>
      </c>
      <c r="C9" s="19">
        <v>0</v>
      </c>
      <c r="D9" s="19">
        <v>-10</v>
      </c>
      <c r="E9" s="19">
        <v>110</v>
      </c>
      <c r="F9" s="19">
        <v>-30</v>
      </c>
      <c r="G9" s="19">
        <v>30</v>
      </c>
      <c r="H9" s="19">
        <v>80</v>
      </c>
      <c r="I9" s="19">
        <v>10</v>
      </c>
    </row>
    <row r="10" spans="1:9">
      <c r="A10" s="3" t="s">
        <v>1165</v>
      </c>
      <c r="B10" s="3" t="s">
        <v>1166</v>
      </c>
      <c r="C10" s="19">
        <v>179.1</v>
      </c>
      <c r="D10" s="19">
        <v>160</v>
      </c>
      <c r="E10" s="19">
        <v>160</v>
      </c>
      <c r="F10" s="19">
        <v>90</v>
      </c>
      <c r="G10" s="19">
        <v>90</v>
      </c>
      <c r="H10" s="19">
        <v>100</v>
      </c>
      <c r="I10" s="19">
        <v>190</v>
      </c>
    </row>
    <row r="11" spans="1:9">
      <c r="A11" s="3" t="s">
        <v>1167</v>
      </c>
      <c r="B11" s="3" t="s">
        <v>1168</v>
      </c>
      <c r="C11" s="19" t="s">
        <v>334</v>
      </c>
      <c r="D11" s="19" t="s">
        <v>334</v>
      </c>
      <c r="E11" s="19" t="s">
        <v>334</v>
      </c>
      <c r="F11" s="19">
        <v>-20</v>
      </c>
      <c r="G11" s="19">
        <v>-640</v>
      </c>
      <c r="H11" s="19">
        <v>0</v>
      </c>
      <c r="I11" s="19">
        <v>0</v>
      </c>
    </row>
    <row r="12" spans="1:9">
      <c r="A12" s="3" t="s">
        <v>1169</v>
      </c>
      <c r="B12" s="3" t="s">
        <v>1170</v>
      </c>
      <c r="C12" s="19">
        <v>-3278.8</v>
      </c>
      <c r="D12" s="19">
        <v>-2570</v>
      </c>
      <c r="E12" s="19">
        <v>1000</v>
      </c>
      <c r="F12" s="19">
        <v>310</v>
      </c>
      <c r="G12" s="19">
        <v>2510</v>
      </c>
      <c r="H12" s="19">
        <v>-2860</v>
      </c>
      <c r="I12" s="19">
        <v>1910</v>
      </c>
    </row>
    <row r="13" spans="1:9">
      <c r="A13" s="3" t="s">
        <v>1171</v>
      </c>
      <c r="B13" s="3" t="s">
        <v>1172</v>
      </c>
      <c r="C13" s="19">
        <v>275.60000000000002</v>
      </c>
      <c r="D13" s="19">
        <v>1250</v>
      </c>
      <c r="E13" s="19">
        <v>1210</v>
      </c>
      <c r="F13" s="19">
        <v>100</v>
      </c>
      <c r="G13" s="19">
        <v>1840</v>
      </c>
      <c r="H13" s="19">
        <v>2100</v>
      </c>
      <c r="I13" s="19">
        <v>990</v>
      </c>
    </row>
    <row r="14" spans="1:9">
      <c r="A14" s="3" t="s">
        <v>1173</v>
      </c>
      <c r="B14" s="3" t="s">
        <v>1174</v>
      </c>
      <c r="C14" s="19">
        <v>51</v>
      </c>
      <c r="D14" s="19">
        <v>-930</v>
      </c>
      <c r="E14" s="19">
        <v>-1770</v>
      </c>
      <c r="F14" s="19">
        <v>-220</v>
      </c>
      <c r="G14" s="19">
        <v>1470</v>
      </c>
      <c r="H14" s="19">
        <v>-2720</v>
      </c>
      <c r="I14" s="19">
        <v>-3600</v>
      </c>
    </row>
    <row r="15" spans="1:9">
      <c r="A15" s="3" t="s">
        <v>1175</v>
      </c>
      <c r="B15" s="3" t="s">
        <v>1176</v>
      </c>
      <c r="C15" s="19">
        <v>196.5</v>
      </c>
      <c r="D15" s="19">
        <v>-1480</v>
      </c>
      <c r="E15" s="19">
        <v>-640</v>
      </c>
      <c r="F15" s="19">
        <v>1090</v>
      </c>
      <c r="G15" s="19">
        <v>830</v>
      </c>
      <c r="H15" s="19">
        <v>110</v>
      </c>
      <c r="I15" s="19">
        <v>-130</v>
      </c>
    </row>
    <row r="16" spans="1:9">
      <c r="A16" s="3" t="s">
        <v>1177</v>
      </c>
      <c r="B16" s="3" t="s">
        <v>1178</v>
      </c>
      <c r="C16" s="19">
        <v>-289.3</v>
      </c>
      <c r="D16" s="19">
        <v>250</v>
      </c>
      <c r="E16" s="19">
        <v>410</v>
      </c>
      <c r="F16" s="19">
        <v>-1060</v>
      </c>
      <c r="G16" s="19">
        <v>430</v>
      </c>
      <c r="H16" s="19">
        <v>-90</v>
      </c>
      <c r="I16" s="19">
        <v>-40</v>
      </c>
    </row>
    <row r="17" spans="1:9">
      <c r="A17" s="3" t="s">
        <v>1179</v>
      </c>
      <c r="B17" s="3" t="s">
        <v>1180</v>
      </c>
      <c r="C17" s="19">
        <v>10</v>
      </c>
      <c r="D17" s="19">
        <v>0</v>
      </c>
      <c r="E17" s="19">
        <v>10</v>
      </c>
      <c r="F17" s="19">
        <v>0</v>
      </c>
      <c r="G17" s="19">
        <v>20</v>
      </c>
      <c r="H17" s="19">
        <v>0</v>
      </c>
      <c r="I17" s="19">
        <v>0</v>
      </c>
    </row>
    <row r="18" spans="1:9">
      <c r="A18" s="3" t="s">
        <v>1181</v>
      </c>
      <c r="B18" s="3" t="s">
        <v>1182</v>
      </c>
      <c r="C18" s="19">
        <v>-2698.1</v>
      </c>
      <c r="D18" s="19" t="s">
        <v>334</v>
      </c>
      <c r="E18" s="19" t="s">
        <v>334</v>
      </c>
      <c r="F18" s="19">
        <v>300</v>
      </c>
      <c r="G18" s="19">
        <v>6750</v>
      </c>
      <c r="H18" s="19">
        <v>-3420</v>
      </c>
      <c r="I18" s="19">
        <v>-590</v>
      </c>
    </row>
    <row r="19" spans="1:9">
      <c r="A19" s="3" t="s">
        <v>1183</v>
      </c>
      <c r="B19" s="3" t="s">
        <v>1184</v>
      </c>
      <c r="C19" s="19" t="s">
        <v>334</v>
      </c>
      <c r="D19" s="19" t="s">
        <v>334</v>
      </c>
      <c r="E19" s="19" t="s">
        <v>334</v>
      </c>
      <c r="F19" s="19">
        <v>100</v>
      </c>
      <c r="G19" s="19">
        <v>510</v>
      </c>
      <c r="H19" s="19">
        <v>0</v>
      </c>
      <c r="I19" s="19" t="s">
        <v>334</v>
      </c>
    </row>
    <row r="20" spans="1:9">
      <c r="A20" s="3" t="s">
        <v>1185</v>
      </c>
      <c r="B20" s="3" t="s">
        <v>1186</v>
      </c>
      <c r="C20" s="19">
        <v>-2964.1</v>
      </c>
      <c r="D20" s="19">
        <v>-2950</v>
      </c>
      <c r="E20" s="19">
        <v>-3200</v>
      </c>
      <c r="F20" s="19">
        <v>-2900</v>
      </c>
      <c r="G20" s="19">
        <v>-2850</v>
      </c>
      <c r="H20" s="19">
        <v>-3510</v>
      </c>
      <c r="I20" s="19">
        <v>-3690</v>
      </c>
    </row>
    <row r="21" spans="1:9">
      <c r="A21" s="3" t="s">
        <v>1187</v>
      </c>
      <c r="B21" s="3" t="s">
        <v>1188</v>
      </c>
      <c r="C21" s="19">
        <v>289.2</v>
      </c>
      <c r="D21" s="19">
        <v>-10</v>
      </c>
      <c r="E21" s="19">
        <v>0</v>
      </c>
      <c r="F21" s="19">
        <v>-30</v>
      </c>
      <c r="G21" s="19">
        <v>20</v>
      </c>
      <c r="H21" s="19">
        <v>0</v>
      </c>
      <c r="I21" s="19">
        <v>-40</v>
      </c>
    </row>
    <row r="22" spans="1:9">
      <c r="A22" s="3" t="s">
        <v>1189</v>
      </c>
      <c r="B22" s="3" t="s">
        <v>1190</v>
      </c>
      <c r="C22" s="19" t="s">
        <v>334</v>
      </c>
      <c r="D22" s="19">
        <v>-10</v>
      </c>
      <c r="E22" s="19" t="s">
        <v>334</v>
      </c>
      <c r="F22" s="19" t="s">
        <v>334</v>
      </c>
      <c r="G22" s="19" t="s">
        <v>334</v>
      </c>
      <c r="H22" s="19" t="s">
        <v>334</v>
      </c>
      <c r="I22" s="19" t="s">
        <v>334</v>
      </c>
    </row>
    <row r="23" spans="1:9">
      <c r="A23" s="3" t="s">
        <v>1191</v>
      </c>
      <c r="B23" s="3" t="s">
        <v>1192</v>
      </c>
      <c r="C23" s="19">
        <v>6487.3</v>
      </c>
      <c r="D23" s="19">
        <v>5160</v>
      </c>
      <c r="E23" s="19">
        <v>10620</v>
      </c>
      <c r="F23" s="19">
        <v>12140</v>
      </c>
      <c r="G23" s="19">
        <v>20070</v>
      </c>
      <c r="H23" s="19">
        <v>10160</v>
      </c>
      <c r="I23" s="19">
        <v>14190</v>
      </c>
    </row>
    <row r="24" spans="1:9">
      <c r="A24" s="3" t="s">
        <v>1193</v>
      </c>
      <c r="B24" s="3" t="s">
        <v>1194</v>
      </c>
      <c r="C24" s="19" t="s">
        <v>334</v>
      </c>
      <c r="D24" s="19" t="s">
        <v>334</v>
      </c>
      <c r="E24" s="19" t="s">
        <v>334</v>
      </c>
      <c r="F24" s="19" t="s">
        <v>334</v>
      </c>
      <c r="G24" s="19" t="s">
        <v>334</v>
      </c>
      <c r="H24" s="19" t="s">
        <v>334</v>
      </c>
      <c r="I24" s="19">
        <v>10</v>
      </c>
    </row>
    <row r="25" spans="1:9">
      <c r="A25" s="3" t="s">
        <v>1195</v>
      </c>
      <c r="B25" s="3" t="s">
        <v>1196</v>
      </c>
      <c r="C25" s="19" t="s">
        <v>334</v>
      </c>
      <c r="D25" s="19" t="s">
        <v>334</v>
      </c>
      <c r="E25" s="19" t="s">
        <v>334</v>
      </c>
      <c r="F25" s="19" t="s">
        <v>334</v>
      </c>
      <c r="G25" s="19" t="s">
        <v>334</v>
      </c>
      <c r="H25" s="19" t="s">
        <v>334</v>
      </c>
      <c r="I25" s="19" t="s">
        <v>334</v>
      </c>
    </row>
    <row r="26" spans="1:9">
      <c r="A26" s="3" t="s">
        <v>1197</v>
      </c>
      <c r="B26" s="3" t="s">
        <v>1198</v>
      </c>
      <c r="C26" s="19">
        <v>-490.2</v>
      </c>
      <c r="D26" s="19">
        <v>-410</v>
      </c>
      <c r="E26" s="19">
        <v>-340</v>
      </c>
      <c r="F26" s="19" t="s">
        <v>334</v>
      </c>
      <c r="G26" s="19" t="s">
        <v>334</v>
      </c>
      <c r="H26" s="19" t="s">
        <v>334</v>
      </c>
      <c r="I26" s="19" t="s">
        <v>334</v>
      </c>
    </row>
    <row r="27" spans="1:9">
      <c r="A27" s="3" t="s">
        <v>1199</v>
      </c>
      <c r="B27" s="3" t="s">
        <v>1200</v>
      </c>
      <c r="C27" s="19">
        <v>12149.5</v>
      </c>
      <c r="D27" s="19">
        <v>11600</v>
      </c>
      <c r="E27" s="19">
        <v>13610</v>
      </c>
      <c r="F27" s="19">
        <v>14740</v>
      </c>
      <c r="G27" s="19">
        <v>16170</v>
      </c>
      <c r="H27" s="19">
        <v>17090</v>
      </c>
      <c r="I27" s="19">
        <v>18470</v>
      </c>
    </row>
    <row r="28" spans="1:9">
      <c r="A28" s="3" t="s">
        <v>1201</v>
      </c>
      <c r="B28" s="3" t="s">
        <v>1202</v>
      </c>
      <c r="C28" s="19" t="s">
        <v>334</v>
      </c>
      <c r="D28" s="19" t="s">
        <v>334</v>
      </c>
      <c r="E28" s="19" t="s">
        <v>334</v>
      </c>
      <c r="F28" s="19" t="s">
        <v>334</v>
      </c>
      <c r="G28" s="19" t="s">
        <v>334</v>
      </c>
      <c r="H28" s="19" t="s">
        <v>334</v>
      </c>
      <c r="I28" s="19" t="s">
        <v>334</v>
      </c>
    </row>
    <row r="29" spans="1:9">
      <c r="A29" s="3" t="s">
        <v>1203</v>
      </c>
      <c r="B29" s="3" t="s">
        <v>1204</v>
      </c>
      <c r="C29" s="19">
        <v>105.7</v>
      </c>
      <c r="D29" s="19" t="s">
        <v>334</v>
      </c>
      <c r="E29" s="19" t="s">
        <v>334</v>
      </c>
      <c r="F29" s="19" t="s">
        <v>334</v>
      </c>
      <c r="G29" s="19" t="s">
        <v>334</v>
      </c>
      <c r="H29" s="19" t="s">
        <v>334</v>
      </c>
      <c r="I29" s="19" t="s">
        <v>334</v>
      </c>
    </row>
    <row r="30" spans="1:9">
      <c r="A30" s="3" t="s">
        <v>1205</v>
      </c>
      <c r="B30" s="3" t="s">
        <v>1206</v>
      </c>
      <c r="C30" s="19" t="s">
        <v>334</v>
      </c>
      <c r="D30" s="19" t="s">
        <v>334</v>
      </c>
      <c r="E30" s="19" t="s">
        <v>334</v>
      </c>
      <c r="F30" s="19" t="s">
        <v>334</v>
      </c>
      <c r="G30" s="19" t="s">
        <v>334</v>
      </c>
      <c r="H30" s="19" t="s">
        <v>334</v>
      </c>
      <c r="I30" s="19" t="s">
        <v>334</v>
      </c>
    </row>
    <row r="31" spans="1:9">
      <c r="A31" s="3" t="s">
        <v>1207</v>
      </c>
      <c r="B31" s="3" t="s">
        <v>1208</v>
      </c>
      <c r="C31" s="19">
        <v>179.1</v>
      </c>
      <c r="D31" s="19" t="s">
        <v>334</v>
      </c>
      <c r="E31" s="19" t="s">
        <v>334</v>
      </c>
      <c r="F31" s="19" t="s">
        <v>334</v>
      </c>
      <c r="G31" s="19" t="s">
        <v>334</v>
      </c>
      <c r="H31" s="19" t="s">
        <v>334</v>
      </c>
      <c r="I31" s="19" t="s">
        <v>334</v>
      </c>
    </row>
    <row r="32" spans="1:9">
      <c r="A32" s="3" t="s">
        <v>166</v>
      </c>
      <c r="B32" s="3" t="s">
        <v>1209</v>
      </c>
      <c r="C32" s="19" t="s">
        <v>334</v>
      </c>
      <c r="D32" s="19" t="s">
        <v>334</v>
      </c>
      <c r="E32" s="19" t="s">
        <v>334</v>
      </c>
      <c r="F32" s="19" t="s">
        <v>334</v>
      </c>
      <c r="G32" s="19" t="s">
        <v>334</v>
      </c>
      <c r="H32" s="19" t="s">
        <v>334</v>
      </c>
      <c r="I32" s="19" t="s">
        <v>334</v>
      </c>
    </row>
    <row r="33" spans="1:9">
      <c r="A33" s="3" t="s">
        <v>1210</v>
      </c>
      <c r="B33" s="3" t="s">
        <v>1211</v>
      </c>
      <c r="C33" s="19">
        <v>-363.2</v>
      </c>
      <c r="D33" s="19">
        <v>-340</v>
      </c>
      <c r="E33" s="19">
        <v>-540</v>
      </c>
      <c r="F33" s="19">
        <v>-720</v>
      </c>
      <c r="G33" s="19">
        <v>-590</v>
      </c>
      <c r="H33" s="19">
        <v>-590</v>
      </c>
      <c r="I33" s="19">
        <v>-490</v>
      </c>
    </row>
    <row r="34" spans="1:9">
      <c r="A34" s="3" t="s">
        <v>1212</v>
      </c>
      <c r="B34" s="3" t="s">
        <v>1213</v>
      </c>
      <c r="C34" s="19" t="s">
        <v>334</v>
      </c>
      <c r="D34" s="19" t="s">
        <v>334</v>
      </c>
      <c r="E34" s="19" t="s">
        <v>334</v>
      </c>
      <c r="F34" s="19" t="s">
        <v>334</v>
      </c>
      <c r="G34" s="19" t="s">
        <v>334</v>
      </c>
      <c r="H34" s="19" t="s">
        <v>334</v>
      </c>
      <c r="I34" s="19" t="s">
        <v>334</v>
      </c>
    </row>
    <row r="35" spans="1:9">
      <c r="A35" s="3" t="s">
        <v>1214</v>
      </c>
      <c r="B35" s="3" t="s">
        <v>1215</v>
      </c>
      <c r="C35" s="19">
        <v>11487</v>
      </c>
      <c r="D35" s="19">
        <v>11170</v>
      </c>
      <c r="E35" s="19">
        <v>12570</v>
      </c>
      <c r="F35" s="19">
        <v>13740</v>
      </c>
      <c r="G35" s="19">
        <v>15230</v>
      </c>
      <c r="H35" s="19">
        <v>16010</v>
      </c>
      <c r="I35" s="19">
        <v>17430</v>
      </c>
    </row>
    <row r="36" spans="1:9">
      <c r="A36" s="3" t="s">
        <v>1216</v>
      </c>
      <c r="B36" s="3" t="s">
        <v>1217</v>
      </c>
      <c r="C36" s="19" t="s">
        <v>334</v>
      </c>
      <c r="D36" s="19" t="s">
        <v>334</v>
      </c>
      <c r="E36" s="19" t="s">
        <v>334</v>
      </c>
      <c r="F36" s="19" t="s">
        <v>334</v>
      </c>
      <c r="G36" s="19" t="s">
        <v>334</v>
      </c>
      <c r="H36" s="19">
        <v>0</v>
      </c>
      <c r="I36" s="19">
        <v>0</v>
      </c>
    </row>
    <row r="37" spans="1:9">
      <c r="A37" s="3" t="s">
        <v>1218</v>
      </c>
      <c r="B37" s="3" t="s">
        <v>1219</v>
      </c>
      <c r="C37" s="19">
        <v>0.9</v>
      </c>
      <c r="D37" s="19" t="s">
        <v>334</v>
      </c>
      <c r="E37" s="19" t="s">
        <v>334</v>
      </c>
      <c r="F37" s="19" t="s">
        <v>334</v>
      </c>
      <c r="G37" s="19" t="s">
        <v>334</v>
      </c>
      <c r="H37" s="19" t="s">
        <v>334</v>
      </c>
      <c r="I37" s="19">
        <v>-500</v>
      </c>
    </row>
    <row r="38" spans="1:9">
      <c r="A38" s="3" t="s">
        <v>1220</v>
      </c>
      <c r="B38" s="3" t="s">
        <v>1221</v>
      </c>
      <c r="C38" s="19" t="s">
        <v>334</v>
      </c>
      <c r="D38" s="19" t="s">
        <v>334</v>
      </c>
      <c r="E38" s="19" t="s">
        <v>334</v>
      </c>
      <c r="F38" s="19" t="s">
        <v>334</v>
      </c>
      <c r="G38" s="19" t="s">
        <v>334</v>
      </c>
      <c r="H38" s="19" t="s">
        <v>334</v>
      </c>
      <c r="I38" s="19" t="s">
        <v>334</v>
      </c>
    </row>
    <row r="39" spans="1:9">
      <c r="A39" s="3" t="s">
        <v>1222</v>
      </c>
      <c r="B39" s="3" t="s">
        <v>1223</v>
      </c>
      <c r="C39" s="19">
        <v>9451.4</v>
      </c>
      <c r="D39" s="19">
        <v>8110</v>
      </c>
      <c r="E39" s="19">
        <v>13820</v>
      </c>
      <c r="F39" s="19">
        <v>15040</v>
      </c>
      <c r="G39" s="19">
        <v>22920</v>
      </c>
      <c r="H39" s="19">
        <v>13670</v>
      </c>
      <c r="I39" s="19">
        <v>17880</v>
      </c>
    </row>
    <row r="40" spans="1:9">
      <c r="A40" s="3" t="s">
        <v>1224</v>
      </c>
      <c r="B40" s="3" t="s">
        <v>1225</v>
      </c>
      <c r="C40" s="19">
        <v>165.8</v>
      </c>
      <c r="D40" s="19">
        <v>160</v>
      </c>
      <c r="E40" s="19">
        <v>400</v>
      </c>
      <c r="F40" s="19">
        <v>500</v>
      </c>
      <c r="G40" s="19">
        <v>340</v>
      </c>
      <c r="H40" s="19">
        <v>390</v>
      </c>
      <c r="I40" s="19">
        <v>560</v>
      </c>
    </row>
    <row r="41" spans="1:9">
      <c r="A41" s="3" t="s">
        <v>1226</v>
      </c>
      <c r="B41" s="3" t="s">
        <v>1227</v>
      </c>
      <c r="C41" s="19">
        <v>-27.7</v>
      </c>
      <c r="D41" s="19">
        <v>-20</v>
      </c>
      <c r="E41" s="19">
        <v>-70</v>
      </c>
      <c r="F41" s="19">
        <v>-330</v>
      </c>
      <c r="G41" s="19">
        <v>-210</v>
      </c>
      <c r="H41" s="19">
        <v>-290</v>
      </c>
      <c r="I41" s="19">
        <v>-280</v>
      </c>
    </row>
    <row r="42" spans="1:9">
      <c r="A42" s="3" t="s">
        <v>1228</v>
      </c>
      <c r="B42" s="3" t="s">
        <v>1229</v>
      </c>
      <c r="C42" s="19" t="s">
        <v>334</v>
      </c>
      <c r="D42" s="19" t="s">
        <v>334</v>
      </c>
      <c r="E42" s="19" t="s">
        <v>334</v>
      </c>
      <c r="F42" s="19" t="s">
        <v>334</v>
      </c>
      <c r="G42" s="19" t="s">
        <v>334</v>
      </c>
      <c r="H42" s="19" t="s">
        <v>334</v>
      </c>
      <c r="I42" s="19" t="s">
        <v>334</v>
      </c>
    </row>
    <row r="43" spans="1:9">
      <c r="A43" s="3" t="s">
        <v>1230</v>
      </c>
      <c r="B43" s="3" t="s">
        <v>1231</v>
      </c>
      <c r="C43" s="19" t="s">
        <v>334</v>
      </c>
      <c r="D43" s="19" t="s">
        <v>334</v>
      </c>
      <c r="E43" s="19" t="s">
        <v>334</v>
      </c>
      <c r="F43" s="19">
        <v>10</v>
      </c>
      <c r="G43" s="19">
        <v>-40</v>
      </c>
      <c r="H43" s="19">
        <v>30</v>
      </c>
      <c r="I43" s="19">
        <v>130</v>
      </c>
    </row>
    <row r="44" spans="1:9">
      <c r="A44" s="3" t="s">
        <v>1232</v>
      </c>
      <c r="B44" s="3" t="s">
        <v>1233</v>
      </c>
      <c r="C44" s="19" t="s">
        <v>334</v>
      </c>
      <c r="D44" s="19" t="s">
        <v>334</v>
      </c>
      <c r="E44" s="19" t="s">
        <v>334</v>
      </c>
      <c r="F44" s="19">
        <v>100</v>
      </c>
      <c r="G44" s="19">
        <v>80</v>
      </c>
      <c r="H44" s="19">
        <v>0</v>
      </c>
      <c r="I44" s="19">
        <v>-80</v>
      </c>
    </row>
    <row r="45" spans="1:9">
      <c r="A45" s="3" t="s">
        <v>1234</v>
      </c>
      <c r="B45" s="3" t="s">
        <v>1235</v>
      </c>
      <c r="C45" s="19" t="s">
        <v>334</v>
      </c>
      <c r="D45" s="19" t="s">
        <v>334</v>
      </c>
      <c r="E45" s="19" t="s">
        <v>334</v>
      </c>
      <c r="F45" s="19" t="s">
        <v>334</v>
      </c>
      <c r="G45" s="19" t="s">
        <v>334</v>
      </c>
      <c r="H45" s="19" t="s">
        <v>334</v>
      </c>
      <c r="I45" s="19" t="s">
        <v>334</v>
      </c>
    </row>
    <row r="46" spans="1:9">
      <c r="A46" s="3" t="s">
        <v>1236</v>
      </c>
      <c r="B46" s="3" t="s">
        <v>1237</v>
      </c>
      <c r="C46" s="19" t="s">
        <v>334</v>
      </c>
      <c r="D46" s="19" t="s">
        <v>334</v>
      </c>
      <c r="E46" s="19" t="s">
        <v>334</v>
      </c>
      <c r="F46" s="19" t="s">
        <v>334</v>
      </c>
      <c r="G46" s="19" t="s">
        <v>334</v>
      </c>
      <c r="H46" s="19" t="s">
        <v>334</v>
      </c>
      <c r="I46" s="19" t="s">
        <v>334</v>
      </c>
    </row>
    <row r="47" spans="1:9">
      <c r="A47" s="3" t="s">
        <v>1238</v>
      </c>
      <c r="B47" s="3" t="s">
        <v>1239</v>
      </c>
      <c r="C47" s="19" t="s">
        <v>334</v>
      </c>
      <c r="D47" s="19" t="s">
        <v>334</v>
      </c>
      <c r="E47" s="19" t="s">
        <v>334</v>
      </c>
      <c r="F47" s="19" t="s">
        <v>334</v>
      </c>
      <c r="G47" s="19" t="s">
        <v>334</v>
      </c>
      <c r="H47" s="19" t="s">
        <v>334</v>
      </c>
      <c r="I47" s="19" t="s">
        <v>334</v>
      </c>
    </row>
    <row r="48" spans="1:9">
      <c r="A48" s="3" t="s">
        <v>1240</v>
      </c>
      <c r="B48" s="3" t="s">
        <v>1241</v>
      </c>
      <c r="C48" s="19" t="s">
        <v>334</v>
      </c>
      <c r="D48" s="19" t="s">
        <v>334</v>
      </c>
      <c r="E48" s="19" t="s">
        <v>334</v>
      </c>
      <c r="F48" s="19" t="s">
        <v>334</v>
      </c>
      <c r="G48" s="19" t="s">
        <v>334</v>
      </c>
      <c r="H48" s="19" t="s">
        <v>334</v>
      </c>
      <c r="I48" s="19" t="s">
        <v>334</v>
      </c>
    </row>
    <row r="49" spans="1:9">
      <c r="A49" s="3" t="s">
        <v>1242</v>
      </c>
      <c r="B49" s="3" t="s">
        <v>1243</v>
      </c>
      <c r="C49" s="19" t="s">
        <v>334</v>
      </c>
      <c r="D49" s="19" t="s">
        <v>334</v>
      </c>
      <c r="E49" s="19" t="s">
        <v>334</v>
      </c>
      <c r="F49" s="19" t="s">
        <v>334</v>
      </c>
      <c r="G49" s="19" t="s">
        <v>334</v>
      </c>
      <c r="H49" s="19" t="s">
        <v>334</v>
      </c>
      <c r="I49" s="19" t="s">
        <v>334</v>
      </c>
    </row>
    <row r="50" spans="1:9">
      <c r="A50" s="3" t="s">
        <v>1244</v>
      </c>
      <c r="B50" s="18"/>
      <c r="C50" s="18"/>
      <c r="D50" s="18"/>
      <c r="E50" s="18"/>
      <c r="F50" s="18"/>
      <c r="G50" s="18"/>
      <c r="H50" s="18"/>
      <c r="I50" s="18"/>
    </row>
    <row r="51" spans="1:9">
      <c r="A51" s="3" t="s">
        <v>1245</v>
      </c>
      <c r="B51" s="3" t="s">
        <v>1246</v>
      </c>
      <c r="C51" s="19">
        <v>56.1</v>
      </c>
      <c r="D51" s="19">
        <v>50</v>
      </c>
      <c r="E51" s="19">
        <v>190</v>
      </c>
      <c r="F51" s="19">
        <v>80</v>
      </c>
      <c r="G51" s="19">
        <v>50</v>
      </c>
      <c r="H51" s="19">
        <v>30</v>
      </c>
      <c r="I51" s="19">
        <v>250</v>
      </c>
    </row>
    <row r="52" spans="1:9">
      <c r="A52" s="3" t="s">
        <v>1247</v>
      </c>
      <c r="B52" s="3" t="s">
        <v>1248</v>
      </c>
      <c r="C52" s="19">
        <v>-870.9</v>
      </c>
      <c r="D52" s="19">
        <v>-1270</v>
      </c>
      <c r="E52" s="19">
        <v>-1620</v>
      </c>
      <c r="F52" s="19">
        <v>-1880</v>
      </c>
      <c r="G52" s="19">
        <v>-1420</v>
      </c>
      <c r="H52" s="19">
        <v>-1320</v>
      </c>
      <c r="I52" s="19">
        <v>-1820</v>
      </c>
    </row>
    <row r="53" spans="1:9">
      <c r="A53" s="3" t="s">
        <v>1249</v>
      </c>
      <c r="B53" s="3" t="s">
        <v>1250</v>
      </c>
      <c r="C53" s="19">
        <v>14.9</v>
      </c>
      <c r="D53" s="19">
        <v>700</v>
      </c>
      <c r="E53" s="19">
        <v>1030</v>
      </c>
      <c r="F53" s="19" t="s">
        <v>334</v>
      </c>
      <c r="G53" s="19">
        <v>1640</v>
      </c>
      <c r="H53" s="19" t="s">
        <v>334</v>
      </c>
      <c r="I53" s="19" t="s">
        <v>334</v>
      </c>
    </row>
    <row r="54" spans="1:9">
      <c r="A54" s="3" t="s">
        <v>1251</v>
      </c>
      <c r="B54" s="3" t="s">
        <v>1252</v>
      </c>
      <c r="C54" s="19" t="s">
        <v>334</v>
      </c>
      <c r="D54" s="19" t="s">
        <v>334</v>
      </c>
      <c r="E54" s="19" t="s">
        <v>334</v>
      </c>
      <c r="F54" s="19">
        <v>-1890</v>
      </c>
      <c r="G54" s="19" t="s">
        <v>334</v>
      </c>
      <c r="H54" s="19">
        <v>-1460</v>
      </c>
      <c r="I54" s="19">
        <v>-1300</v>
      </c>
    </row>
    <row r="55" spans="1:9">
      <c r="A55" s="3" t="s">
        <v>1253</v>
      </c>
      <c r="B55" s="3" t="s">
        <v>1254</v>
      </c>
      <c r="C55" s="19">
        <v>-289.89999999999998</v>
      </c>
      <c r="D55" s="19">
        <v>330</v>
      </c>
      <c r="E55" s="19">
        <v>200</v>
      </c>
      <c r="F55" s="19">
        <v>440</v>
      </c>
      <c r="G55" s="19">
        <v>-2950</v>
      </c>
      <c r="H55" s="19">
        <v>2180</v>
      </c>
      <c r="I55" s="19">
        <v>-3490</v>
      </c>
    </row>
    <row r="56" spans="1:9">
      <c r="A56" s="3" t="s">
        <v>1255</v>
      </c>
      <c r="B56" s="3" t="s">
        <v>1256</v>
      </c>
      <c r="C56" s="19" t="s">
        <v>334</v>
      </c>
      <c r="D56" s="19" t="s">
        <v>334</v>
      </c>
      <c r="E56" s="19" t="s">
        <v>334</v>
      </c>
      <c r="F56" s="19" t="s">
        <v>334</v>
      </c>
      <c r="G56" s="19" t="s">
        <v>334</v>
      </c>
      <c r="H56" s="19" t="s">
        <v>334</v>
      </c>
      <c r="I56" s="19" t="s">
        <v>334</v>
      </c>
    </row>
    <row r="57" spans="1:9">
      <c r="A57" s="3" t="s">
        <v>1257</v>
      </c>
      <c r="B57" s="3" t="s">
        <v>1258</v>
      </c>
      <c r="C57" s="19" t="s">
        <v>334</v>
      </c>
      <c r="D57" s="19" t="s">
        <v>334</v>
      </c>
      <c r="E57" s="19" t="s">
        <v>334</v>
      </c>
      <c r="F57" s="19" t="s">
        <v>334</v>
      </c>
      <c r="G57" s="19" t="s">
        <v>334</v>
      </c>
      <c r="H57" s="19" t="s">
        <v>334</v>
      </c>
      <c r="I57" s="19" t="s">
        <v>334</v>
      </c>
    </row>
    <row r="58" spans="1:9">
      <c r="A58" s="3" t="s">
        <v>1259</v>
      </c>
      <c r="B58" s="3" t="s">
        <v>1260</v>
      </c>
      <c r="C58" s="19" t="s">
        <v>334</v>
      </c>
      <c r="D58" s="19" t="s">
        <v>334</v>
      </c>
      <c r="E58" s="19" t="s">
        <v>334</v>
      </c>
      <c r="F58" s="19" t="s">
        <v>334</v>
      </c>
      <c r="G58" s="19">
        <v>10</v>
      </c>
      <c r="H58" s="19">
        <v>0</v>
      </c>
      <c r="I58" s="19" t="s">
        <v>334</v>
      </c>
    </row>
    <row r="59" spans="1:9">
      <c r="A59" s="3" t="s">
        <v>1261</v>
      </c>
      <c r="B59" s="3" t="s">
        <v>1262</v>
      </c>
      <c r="C59" s="19">
        <v>-165.7</v>
      </c>
      <c r="D59" s="19">
        <v>-40</v>
      </c>
      <c r="E59" s="19">
        <v>-60</v>
      </c>
      <c r="F59" s="19">
        <v>-30</v>
      </c>
      <c r="G59" s="19" t="s">
        <v>334</v>
      </c>
      <c r="H59" s="19" t="s">
        <v>334</v>
      </c>
      <c r="I59" s="19" t="s">
        <v>334</v>
      </c>
    </row>
    <row r="60" spans="1:9">
      <c r="A60" s="3" t="s">
        <v>1263</v>
      </c>
      <c r="B60" s="3" t="s">
        <v>1264</v>
      </c>
      <c r="C60" s="19" t="s">
        <v>334</v>
      </c>
      <c r="D60" s="19" t="s">
        <v>334</v>
      </c>
      <c r="E60" s="19" t="s">
        <v>334</v>
      </c>
      <c r="F60" s="19">
        <v>0</v>
      </c>
      <c r="G60" s="19">
        <v>-1320</v>
      </c>
      <c r="H60" s="19">
        <v>-550</v>
      </c>
      <c r="I60" s="19" t="s">
        <v>334</v>
      </c>
    </row>
    <row r="61" spans="1:9">
      <c r="A61" s="3" t="s">
        <v>1265</v>
      </c>
      <c r="B61" s="3" t="s">
        <v>1266</v>
      </c>
      <c r="C61" s="19" t="s">
        <v>334</v>
      </c>
      <c r="D61" s="19">
        <v>430</v>
      </c>
      <c r="E61" s="19">
        <v>-3570</v>
      </c>
      <c r="F61" s="19">
        <v>2170</v>
      </c>
      <c r="G61" s="19">
        <v>-5910</v>
      </c>
      <c r="H61" s="19">
        <v>4830</v>
      </c>
      <c r="I61" s="19" t="s">
        <v>334</v>
      </c>
    </row>
    <row r="62" spans="1:9">
      <c r="A62" s="3" t="s">
        <v>1267</v>
      </c>
      <c r="B62" s="3" t="s">
        <v>1268</v>
      </c>
      <c r="C62" s="19" t="s">
        <v>334</v>
      </c>
      <c r="D62" s="19" t="s">
        <v>334</v>
      </c>
      <c r="E62" s="19" t="s">
        <v>334</v>
      </c>
      <c r="F62" s="19" t="s">
        <v>334</v>
      </c>
      <c r="G62" s="19" t="s">
        <v>334</v>
      </c>
      <c r="H62" s="19" t="s">
        <v>334</v>
      </c>
      <c r="I62" s="19">
        <v>-3410</v>
      </c>
    </row>
    <row r="63" spans="1:9">
      <c r="A63" s="3" t="s">
        <v>1269</v>
      </c>
      <c r="B63" s="3" t="s">
        <v>1270</v>
      </c>
      <c r="C63" s="19">
        <v>340.3</v>
      </c>
      <c r="D63" s="19">
        <v>350</v>
      </c>
      <c r="E63" s="19">
        <v>490</v>
      </c>
      <c r="F63" s="19">
        <v>720</v>
      </c>
      <c r="G63" s="19">
        <v>520</v>
      </c>
      <c r="H63" s="19">
        <v>570</v>
      </c>
      <c r="I63" s="19">
        <v>480</v>
      </c>
    </row>
    <row r="64" spans="1:9">
      <c r="A64" s="3" t="s">
        <v>1271</v>
      </c>
      <c r="B64" s="3" t="s">
        <v>1272</v>
      </c>
      <c r="C64" s="19" t="s">
        <v>334</v>
      </c>
      <c r="D64" s="19" t="s">
        <v>334</v>
      </c>
      <c r="E64" s="19" t="s">
        <v>334</v>
      </c>
      <c r="F64" s="19" t="s">
        <v>334</v>
      </c>
      <c r="G64" s="19" t="s">
        <v>334</v>
      </c>
      <c r="H64" s="19" t="s">
        <v>334</v>
      </c>
      <c r="I64" s="19" t="s">
        <v>334</v>
      </c>
    </row>
    <row r="65" spans="1:9">
      <c r="A65" s="3" t="s">
        <v>1273</v>
      </c>
      <c r="B65" s="3" t="s">
        <v>1274</v>
      </c>
      <c r="C65" s="19" t="s">
        <v>334</v>
      </c>
      <c r="D65" s="19" t="s">
        <v>334</v>
      </c>
      <c r="E65" s="19" t="s">
        <v>334</v>
      </c>
      <c r="F65" s="19" t="s">
        <v>334</v>
      </c>
      <c r="G65" s="19" t="s">
        <v>334</v>
      </c>
      <c r="H65" s="19" t="s">
        <v>334</v>
      </c>
      <c r="I65" s="19" t="s">
        <v>334</v>
      </c>
    </row>
    <row r="66" spans="1:9">
      <c r="A66" s="3" t="s">
        <v>1275</v>
      </c>
      <c r="B66" s="3" t="s">
        <v>1276</v>
      </c>
      <c r="C66" s="19" t="s">
        <v>334</v>
      </c>
      <c r="D66" s="19" t="s">
        <v>334</v>
      </c>
      <c r="E66" s="19" t="s">
        <v>334</v>
      </c>
      <c r="F66" s="19" t="s">
        <v>334</v>
      </c>
      <c r="G66" s="19" t="s">
        <v>334</v>
      </c>
      <c r="H66" s="19" t="s">
        <v>334</v>
      </c>
      <c r="I66" s="19" t="s">
        <v>334</v>
      </c>
    </row>
    <row r="67" spans="1:9">
      <c r="A67" s="3" t="s">
        <v>1210</v>
      </c>
      <c r="B67" s="3" t="s">
        <v>1277</v>
      </c>
      <c r="C67" s="19" t="s">
        <v>334</v>
      </c>
      <c r="D67" s="19" t="s">
        <v>334</v>
      </c>
      <c r="E67" s="19" t="s">
        <v>334</v>
      </c>
      <c r="F67" s="19" t="s">
        <v>334</v>
      </c>
      <c r="G67" s="19" t="s">
        <v>334</v>
      </c>
      <c r="H67" s="19" t="s">
        <v>334</v>
      </c>
      <c r="I67" s="19" t="s">
        <v>334</v>
      </c>
    </row>
    <row r="68" spans="1:9">
      <c r="A68" s="4" t="s">
        <v>1278</v>
      </c>
      <c r="B68" s="4" t="s">
        <v>1279</v>
      </c>
      <c r="C68" s="22">
        <v>-915.2</v>
      </c>
      <c r="D68" s="22">
        <v>550</v>
      </c>
      <c r="E68" s="22">
        <v>-3340</v>
      </c>
      <c r="F68" s="22">
        <v>-390</v>
      </c>
      <c r="G68" s="22">
        <v>-9380</v>
      </c>
      <c r="H68" s="22">
        <v>4280</v>
      </c>
      <c r="I68" s="22">
        <v>-9290</v>
      </c>
    </row>
    <row r="69" spans="1:9">
      <c r="A69" s="3" t="s">
        <v>1280</v>
      </c>
      <c r="B69" s="18"/>
      <c r="C69" s="18"/>
      <c r="D69" s="18"/>
      <c r="E69" s="18"/>
      <c r="F69" s="18"/>
      <c r="G69" s="18"/>
      <c r="H69" s="18"/>
      <c r="I69" s="18"/>
    </row>
    <row r="70" spans="1:9">
      <c r="A70" s="3" t="s">
        <v>1281</v>
      </c>
      <c r="B70" s="3" t="s">
        <v>1282</v>
      </c>
      <c r="C70" s="19" t="s">
        <v>334</v>
      </c>
      <c r="D70" s="19" t="s">
        <v>334</v>
      </c>
      <c r="E70" s="19" t="s">
        <v>334</v>
      </c>
      <c r="F70" s="19" t="s">
        <v>334</v>
      </c>
      <c r="G70" s="19">
        <v>-9680</v>
      </c>
      <c r="H70" s="19">
        <v>-11950</v>
      </c>
      <c r="I70" s="19">
        <v>-5820</v>
      </c>
    </row>
    <row r="71" spans="1:9">
      <c r="A71" s="3" t="s">
        <v>1283</v>
      </c>
      <c r="B71" s="3" t="s">
        <v>1284</v>
      </c>
      <c r="C71" s="19" t="s">
        <v>334</v>
      </c>
      <c r="D71" s="19" t="s">
        <v>334</v>
      </c>
      <c r="E71" s="19" t="s">
        <v>334</v>
      </c>
      <c r="F71" s="19" t="s">
        <v>334</v>
      </c>
      <c r="G71" s="19" t="s">
        <v>334</v>
      </c>
      <c r="H71" s="19" t="s">
        <v>334</v>
      </c>
      <c r="I71" s="19" t="s">
        <v>334</v>
      </c>
    </row>
    <row r="72" spans="1:9">
      <c r="A72" s="3" t="s">
        <v>1285</v>
      </c>
      <c r="B72" s="3" t="s">
        <v>1286</v>
      </c>
      <c r="C72" s="19" t="s">
        <v>334</v>
      </c>
      <c r="D72" s="19" t="s">
        <v>334</v>
      </c>
      <c r="E72" s="19" t="s">
        <v>334</v>
      </c>
      <c r="F72" s="19" t="s">
        <v>334</v>
      </c>
      <c r="G72" s="19" t="s">
        <v>334</v>
      </c>
      <c r="H72" s="19" t="s">
        <v>334</v>
      </c>
      <c r="I72" s="19" t="s">
        <v>334</v>
      </c>
    </row>
    <row r="73" spans="1:9">
      <c r="A73" s="3" t="s">
        <v>1287</v>
      </c>
      <c r="B73" s="3" t="s">
        <v>1288</v>
      </c>
      <c r="C73" s="19" t="s">
        <v>334</v>
      </c>
      <c r="D73" s="19" t="s">
        <v>334</v>
      </c>
      <c r="E73" s="19" t="s">
        <v>334</v>
      </c>
      <c r="F73" s="19" t="s">
        <v>334</v>
      </c>
      <c r="G73" s="19" t="s">
        <v>334</v>
      </c>
      <c r="H73" s="19" t="s">
        <v>334</v>
      </c>
      <c r="I73" s="19" t="s">
        <v>334</v>
      </c>
    </row>
    <row r="74" spans="1:9">
      <c r="A74" s="3" t="s">
        <v>1289</v>
      </c>
      <c r="B74" s="3" t="s">
        <v>1290</v>
      </c>
      <c r="C74" s="19" t="s">
        <v>334</v>
      </c>
      <c r="D74" s="19" t="s">
        <v>334</v>
      </c>
      <c r="E74" s="19" t="s">
        <v>334</v>
      </c>
      <c r="F74" s="19" t="s">
        <v>334</v>
      </c>
      <c r="G74" s="19" t="s">
        <v>334</v>
      </c>
      <c r="H74" s="19" t="s">
        <v>334</v>
      </c>
      <c r="I74" s="19" t="s">
        <v>334</v>
      </c>
    </row>
    <row r="75" spans="1:9">
      <c r="A75" s="3" t="s">
        <v>1291</v>
      </c>
      <c r="B75" s="3" t="s">
        <v>1292</v>
      </c>
      <c r="C75" s="19" t="s">
        <v>334</v>
      </c>
      <c r="D75" s="19" t="s">
        <v>334</v>
      </c>
      <c r="E75" s="19" t="s">
        <v>334</v>
      </c>
      <c r="F75" s="19" t="s">
        <v>334</v>
      </c>
      <c r="G75" s="19" t="s">
        <v>334</v>
      </c>
      <c r="H75" s="19" t="s">
        <v>334</v>
      </c>
      <c r="I75" s="19" t="s">
        <v>334</v>
      </c>
    </row>
    <row r="76" spans="1:9">
      <c r="A76" s="3" t="s">
        <v>1293</v>
      </c>
      <c r="B76" s="3" t="s">
        <v>1294</v>
      </c>
      <c r="C76" s="19">
        <v>0.3</v>
      </c>
      <c r="D76" s="19">
        <v>0</v>
      </c>
      <c r="E76" s="19">
        <v>0</v>
      </c>
      <c r="F76" s="19">
        <v>0</v>
      </c>
      <c r="G76" s="19">
        <v>60</v>
      </c>
      <c r="H76" s="19">
        <v>410</v>
      </c>
      <c r="I76" s="19">
        <v>90</v>
      </c>
    </row>
    <row r="77" spans="1:9">
      <c r="A77" s="3" t="s">
        <v>1295</v>
      </c>
      <c r="B77" s="3" t="s">
        <v>1296</v>
      </c>
      <c r="C77" s="19">
        <v>-337.7</v>
      </c>
      <c r="D77" s="19">
        <v>40</v>
      </c>
      <c r="E77" s="19">
        <v>-330</v>
      </c>
      <c r="F77" s="19">
        <v>170</v>
      </c>
      <c r="G77" s="19">
        <v>50</v>
      </c>
      <c r="H77" s="19">
        <v>20</v>
      </c>
      <c r="I77" s="19">
        <v>-630</v>
      </c>
    </row>
    <row r="78" spans="1:9">
      <c r="A78" s="3" t="s">
        <v>1297</v>
      </c>
      <c r="B78" s="3" t="s">
        <v>1298</v>
      </c>
      <c r="C78" s="19">
        <v>323.2</v>
      </c>
      <c r="D78" s="19">
        <v>290</v>
      </c>
      <c r="E78" s="19">
        <v>300</v>
      </c>
      <c r="F78" s="19">
        <v>30</v>
      </c>
      <c r="G78" s="19">
        <v>-90</v>
      </c>
      <c r="H78" s="19">
        <v>-80</v>
      </c>
      <c r="I78" s="19">
        <v>40</v>
      </c>
    </row>
    <row r="79" spans="1:9">
      <c r="A79" s="3" t="s">
        <v>1299</v>
      </c>
      <c r="B79" s="3" t="s">
        <v>1300</v>
      </c>
      <c r="C79" s="19">
        <v>-505.1</v>
      </c>
      <c r="D79" s="19">
        <v>80</v>
      </c>
      <c r="E79" s="19">
        <v>-30</v>
      </c>
      <c r="F79" s="19">
        <v>450</v>
      </c>
      <c r="G79" s="19">
        <v>160</v>
      </c>
      <c r="H79" s="19">
        <v>1560</v>
      </c>
      <c r="I79" s="19">
        <v>-1330</v>
      </c>
    </row>
    <row r="80" spans="1:9">
      <c r="A80" s="3" t="s">
        <v>1301</v>
      </c>
      <c r="B80" s="3" t="s">
        <v>1302</v>
      </c>
      <c r="C80" s="19">
        <v>426.5</v>
      </c>
      <c r="D80" s="19">
        <v>510</v>
      </c>
      <c r="E80" s="19">
        <v>480</v>
      </c>
      <c r="F80" s="19">
        <v>930</v>
      </c>
      <c r="G80" s="19">
        <v>1090</v>
      </c>
      <c r="H80" s="19">
        <v>2760</v>
      </c>
      <c r="I80" s="19">
        <v>2070</v>
      </c>
    </row>
    <row r="81" spans="1:9">
      <c r="A81" s="3" t="s">
        <v>1303</v>
      </c>
      <c r="B81" s="3" t="s">
        <v>1304</v>
      </c>
      <c r="C81" s="19">
        <v>931.6</v>
      </c>
      <c r="D81" s="19">
        <v>430</v>
      </c>
      <c r="E81" s="19">
        <v>510</v>
      </c>
      <c r="F81" s="19">
        <v>480</v>
      </c>
      <c r="G81" s="19">
        <v>930</v>
      </c>
      <c r="H81" s="19">
        <v>1090</v>
      </c>
      <c r="I81" s="19">
        <v>2760</v>
      </c>
    </row>
    <row r="82" spans="1:9">
      <c r="A82" s="3" t="s">
        <v>1305</v>
      </c>
      <c r="B82" s="3" t="s">
        <v>1306</v>
      </c>
      <c r="C82" s="19" t="s">
        <v>334</v>
      </c>
      <c r="D82" s="19" t="s">
        <v>334</v>
      </c>
      <c r="E82" s="19" t="s">
        <v>334</v>
      </c>
      <c r="F82" s="19" t="s">
        <v>334</v>
      </c>
      <c r="G82" s="19" t="s">
        <v>334</v>
      </c>
      <c r="H82" s="19" t="s">
        <v>334</v>
      </c>
      <c r="I82" s="19" t="s">
        <v>334</v>
      </c>
    </row>
    <row r="83" spans="1:9">
      <c r="A83" s="3" t="s">
        <v>1307</v>
      </c>
      <c r="B83" s="3" t="s">
        <v>1308</v>
      </c>
      <c r="C83" s="19">
        <v>-133.4</v>
      </c>
      <c r="D83" s="19">
        <v>-140</v>
      </c>
      <c r="E83" s="19">
        <v>-180</v>
      </c>
      <c r="F83" s="19">
        <v>-210</v>
      </c>
      <c r="G83" s="19">
        <v>-220</v>
      </c>
      <c r="H83" s="19">
        <v>-220</v>
      </c>
      <c r="I83" s="19">
        <v>-250</v>
      </c>
    </row>
    <row r="84" spans="1:9">
      <c r="A84" s="3" t="s">
        <v>1309</v>
      </c>
      <c r="B84" s="3" t="s">
        <v>1310</v>
      </c>
      <c r="C84" s="19">
        <v>-2590.1</v>
      </c>
      <c r="D84" s="19" t="s">
        <v>334</v>
      </c>
      <c r="E84" s="19" t="s">
        <v>334</v>
      </c>
      <c r="F84" s="19">
        <v>-150</v>
      </c>
      <c r="G84" s="19" t="s">
        <v>334</v>
      </c>
      <c r="H84" s="19">
        <v>-30</v>
      </c>
      <c r="I84" s="19">
        <v>-410</v>
      </c>
    </row>
    <row r="85" spans="1:9">
      <c r="A85" s="3" t="s">
        <v>1311</v>
      </c>
      <c r="B85" s="3" t="s">
        <v>1312</v>
      </c>
      <c r="C85" s="19">
        <v>1920</v>
      </c>
      <c r="D85" s="19">
        <v>700</v>
      </c>
      <c r="E85" s="19">
        <v>400</v>
      </c>
      <c r="F85" s="19" t="s">
        <v>334</v>
      </c>
      <c r="G85" s="19">
        <v>130</v>
      </c>
      <c r="H85" s="19" t="s">
        <v>334</v>
      </c>
      <c r="I85" s="19">
        <v>1280</v>
      </c>
    </row>
    <row r="86" spans="1:9">
      <c r="A86" s="3" t="s">
        <v>1313</v>
      </c>
      <c r="B86" s="3" t="s">
        <v>1314</v>
      </c>
      <c r="C86" s="19">
        <v>-5087.6000000000004</v>
      </c>
      <c r="D86" s="19">
        <v>-6360</v>
      </c>
      <c r="E86" s="19">
        <v>-6820</v>
      </c>
      <c r="F86" s="19">
        <v>-10260</v>
      </c>
      <c r="G86" s="19" t="s">
        <v>334</v>
      </c>
      <c r="H86" s="19" t="s">
        <v>334</v>
      </c>
      <c r="I86" s="19" t="s">
        <v>334</v>
      </c>
    </row>
    <row r="87" spans="1:9">
      <c r="A87" s="3" t="s">
        <v>1315</v>
      </c>
      <c r="B87" s="3" t="s">
        <v>1316</v>
      </c>
      <c r="C87" s="19">
        <v>-171.9</v>
      </c>
      <c r="D87" s="19">
        <v>-160</v>
      </c>
      <c r="E87" s="19">
        <v>-230</v>
      </c>
      <c r="F87" s="19">
        <v>-500</v>
      </c>
      <c r="G87" s="19">
        <v>-340</v>
      </c>
      <c r="H87" s="19">
        <v>-390</v>
      </c>
      <c r="I87" s="19">
        <v>-530</v>
      </c>
    </row>
    <row r="88" spans="1:9">
      <c r="A88" s="3" t="s">
        <v>1317</v>
      </c>
      <c r="B88" s="3" t="s">
        <v>1318</v>
      </c>
      <c r="C88" s="19" t="s">
        <v>334</v>
      </c>
      <c r="D88" s="19" t="s">
        <v>334</v>
      </c>
      <c r="E88" s="19" t="s">
        <v>334</v>
      </c>
      <c r="F88" s="19" t="s">
        <v>334</v>
      </c>
      <c r="G88" s="19" t="s">
        <v>334</v>
      </c>
      <c r="H88" s="19" t="s">
        <v>334</v>
      </c>
      <c r="I88" s="19" t="s">
        <v>334</v>
      </c>
    </row>
    <row r="89" spans="1:9">
      <c r="A89" s="3" t="s">
        <v>1319</v>
      </c>
      <c r="B89" s="3" t="s">
        <v>1320</v>
      </c>
      <c r="C89" s="19" t="s">
        <v>334</v>
      </c>
      <c r="D89" s="19" t="s">
        <v>334</v>
      </c>
      <c r="E89" s="19" t="s">
        <v>334</v>
      </c>
      <c r="F89" s="19" t="s">
        <v>334</v>
      </c>
      <c r="G89" s="19" t="s">
        <v>334</v>
      </c>
      <c r="H89" s="19" t="s">
        <v>334</v>
      </c>
      <c r="I89" s="19" t="s">
        <v>334</v>
      </c>
    </row>
    <row r="90" spans="1:9">
      <c r="A90" s="3" t="s">
        <v>1321</v>
      </c>
      <c r="B90" s="3" t="s">
        <v>1322</v>
      </c>
      <c r="C90" s="19" t="s">
        <v>334</v>
      </c>
      <c r="D90" s="19" t="s">
        <v>334</v>
      </c>
      <c r="E90" s="19" t="s">
        <v>334</v>
      </c>
      <c r="F90" s="19" t="s">
        <v>334</v>
      </c>
      <c r="G90" s="19" t="s">
        <v>334</v>
      </c>
      <c r="H90" s="19" t="s">
        <v>334</v>
      </c>
      <c r="I90" s="19" t="s">
        <v>334</v>
      </c>
    </row>
    <row r="91" spans="1:9">
      <c r="A91" s="4" t="s">
        <v>1323</v>
      </c>
      <c r="B91" s="4" t="s">
        <v>1324</v>
      </c>
      <c r="C91" s="22">
        <v>-5739.5</v>
      </c>
      <c r="D91" s="22">
        <v>-5670</v>
      </c>
      <c r="E91" s="22">
        <v>-6980</v>
      </c>
      <c r="F91" s="22">
        <v>-11470</v>
      </c>
      <c r="G91" s="22">
        <v>-10580</v>
      </c>
      <c r="H91" s="22">
        <v>-12900</v>
      </c>
      <c r="I91" s="22">
        <v>-5600</v>
      </c>
    </row>
    <row r="92" spans="1:9">
      <c r="A92" s="3" t="s">
        <v>157</v>
      </c>
      <c r="B92" s="18"/>
      <c r="C92" s="18"/>
      <c r="D92" s="18"/>
      <c r="E92" s="18"/>
      <c r="F92" s="18"/>
      <c r="G92" s="18"/>
      <c r="H92" s="18"/>
      <c r="I92" s="18"/>
    </row>
    <row r="93" spans="1:9">
      <c r="A93" s="3" t="s">
        <v>1303</v>
      </c>
      <c r="B93" s="3" t="s">
        <v>1325</v>
      </c>
      <c r="C93" s="19" t="s">
        <v>334</v>
      </c>
      <c r="D93" s="19" t="s">
        <v>334</v>
      </c>
      <c r="E93" s="19" t="s">
        <v>334</v>
      </c>
      <c r="F93" s="19" t="s">
        <v>334</v>
      </c>
      <c r="G93" s="19" t="s">
        <v>334</v>
      </c>
      <c r="H93" s="19" t="s">
        <v>334</v>
      </c>
      <c r="I93" s="19" t="s">
        <v>334</v>
      </c>
    </row>
    <row r="94" spans="1:9">
      <c r="A94" s="3" t="s">
        <v>1301</v>
      </c>
      <c r="B94" s="3" t="s">
        <v>1326</v>
      </c>
      <c r="C94" s="19" t="s">
        <v>334</v>
      </c>
      <c r="D94" s="19" t="s">
        <v>334</v>
      </c>
      <c r="E94" s="19" t="s">
        <v>334</v>
      </c>
      <c r="F94" s="19" t="s">
        <v>334</v>
      </c>
      <c r="G94" s="19" t="s">
        <v>334</v>
      </c>
      <c r="H94" s="19" t="s">
        <v>334</v>
      </c>
      <c r="I94" s="19" t="s">
        <v>334</v>
      </c>
    </row>
    <row r="95" spans="1:9">
      <c r="A95" s="14" t="s">
        <v>333</v>
      </c>
      <c r="B95" s="14"/>
      <c r="C95" s="14" t="s">
        <v>2</v>
      </c>
      <c r="D95" s="14"/>
      <c r="E95" s="14"/>
      <c r="F95" s="14"/>
      <c r="G95" s="14"/>
      <c r="H95" s="14"/>
      <c r="I95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021C-6EE4-442A-970D-A9D70BB2C1D1}">
  <dimension ref="A1:H45"/>
  <sheetViews>
    <sheetView workbookViewId="0">
      <selection activeCell="B10" sqref="B10"/>
    </sheetView>
  </sheetViews>
  <sheetFormatPr defaultRowHeight="14.4"/>
  <cols>
    <col min="1" max="1" width="43.88671875" customWidth="1"/>
    <col min="2" max="2" width="51.6640625" customWidth="1"/>
    <col min="3" max="8" width="9.5546875" bestFit="1" customWidth="1"/>
  </cols>
  <sheetData>
    <row r="1" spans="1:8">
      <c r="A1" s="32" t="s">
        <v>1381</v>
      </c>
      <c r="B1" s="33"/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</row>
    <row r="2" spans="1:8">
      <c r="A2" s="26" t="s">
        <v>1327</v>
      </c>
      <c r="B2" s="26" t="s">
        <v>1377</v>
      </c>
      <c r="C2" s="27">
        <f>'Income - Marico'!D65/(('Balance Sheet - Marico'!C146+'Balance Sheet - Marico'!D146)/2)</f>
        <v>0.29341931581808006</v>
      </c>
      <c r="D2" s="27">
        <f>'Income - Marico'!E65/(('Balance Sheet - Marico'!D146+'Balance Sheet - Marico'!E146)/2)</f>
        <v>0.40743413929989175</v>
      </c>
      <c r="E2" s="27">
        <f>'Income - Marico'!F65/(('Balance Sheet - Marico'!E146+'Balance Sheet - Marico'!F146)/2)</f>
        <v>0.33438485804416401</v>
      </c>
      <c r="F2" s="27">
        <f>'Income - Marico'!G65/(('Balance Sheet - Marico'!F146+'Balance Sheet - Marico'!G146)/2)</f>
        <v>0.35144582141722275</v>
      </c>
      <c r="G2" s="27">
        <f>'Income - Marico'!H65/(('Balance Sheet - Marico'!G146+'Balance Sheet - Marico'!H146)/2)</f>
        <v>0.34909200060033019</v>
      </c>
      <c r="H2" s="27">
        <f>'Income - Marico'!I65/(('Balance Sheet - Marico'!H146+'Balance Sheet - Marico'!I146)/2)</f>
        <v>0.3203369107458226</v>
      </c>
    </row>
    <row r="3" spans="1:8">
      <c r="A3" s="26"/>
      <c r="B3" s="26"/>
      <c r="C3" s="27"/>
      <c r="D3" s="27"/>
      <c r="E3" s="27"/>
      <c r="F3" s="27"/>
      <c r="G3" s="27"/>
      <c r="H3" s="27"/>
    </row>
    <row r="4" spans="1:8">
      <c r="A4" s="28" t="s">
        <v>1329</v>
      </c>
      <c r="B4" s="26"/>
      <c r="C4" s="27"/>
      <c r="D4" s="27"/>
      <c r="E4" s="27"/>
      <c r="F4" s="27"/>
      <c r="G4" s="27"/>
      <c r="H4" s="27"/>
    </row>
    <row r="5" spans="1:8">
      <c r="A5" s="26" t="s">
        <v>1330</v>
      </c>
      <c r="B5" s="26" t="s">
        <v>1331</v>
      </c>
      <c r="C5" s="27">
        <f>C44/AVERAGE('Balance Sheet - Marico'!C73:D73)</f>
        <v>0.24864689677523902</v>
      </c>
      <c r="D5" s="27">
        <f>D44/AVERAGE('Balance Sheet - Marico'!D73:E73)</f>
        <v>0.26518353726362626</v>
      </c>
      <c r="E5" s="27">
        <f>E44/AVERAGE('Balance Sheet - Marico'!E73:F73)</f>
        <v>0.25690859398724569</v>
      </c>
      <c r="F5" s="27">
        <f>F44/AVERAGE('Balance Sheet - Marico'!F73:G73)</f>
        <v>0.25095419847328243</v>
      </c>
      <c r="G5" s="27">
        <f>G44/AVERAGE('Balance Sheet - Marico'!G73:H73)</f>
        <v>0.25106232294617564</v>
      </c>
      <c r="H5" s="27">
        <f>H44/AVERAGE('Balance Sheet - Marico'!H73:I73)</f>
        <v>0.23531259817781966</v>
      </c>
    </row>
    <row r="6" spans="1:8">
      <c r="A6" s="26" t="s">
        <v>1332</v>
      </c>
      <c r="B6" s="26" t="s">
        <v>1333</v>
      </c>
      <c r="C6" s="27">
        <f>(('Balance Sheet - Marico'!C73+'Balance Sheet - Marico'!D73)/2)/(('Balance Sheet - Marico'!C146+'Balance Sheet - Marico'!D146)/2)</f>
        <v>1.576158250272782</v>
      </c>
      <c r="D6" s="27">
        <f>(('Balance Sheet - Marico'!D73+'Balance Sheet - Marico'!E73)/2)/(('Balance Sheet - Marico'!D146+'Balance Sheet - Marico'!E146)/2)</f>
        <v>1.6221580656802599</v>
      </c>
      <c r="E6" s="27">
        <f>(('Balance Sheet - Marico'!E73+'Balance Sheet - Marico'!F73)/2)/(('Balance Sheet - Marico'!E146+'Balance Sheet - Marico'!F146)/2)</f>
        <v>1.6402125186783996</v>
      </c>
      <c r="F6" s="27">
        <f>(('Balance Sheet - Marico'!F73+'Balance Sheet - Marico'!G73)/2)/(('Balance Sheet - Marico'!F146+'Balance Sheet - Marico'!G146)/2)</f>
        <v>1.6650778519224658</v>
      </c>
      <c r="G6" s="27">
        <f>(('Balance Sheet - Marico'!G73+'Balance Sheet - Marico'!H73)/2)/(('Balance Sheet - Marico'!G146+'Balance Sheet - Marico'!H146)/2)</f>
        <v>1.695332432838061</v>
      </c>
      <c r="H6" s="27">
        <f>(('Balance Sheet - Marico'!H73+'Balance Sheet - Marico'!I73)/2)/(('Balance Sheet - Marico'!H146+'Balance Sheet - Marico'!I146)/2)</f>
        <v>1.729656296698818</v>
      </c>
    </row>
    <row r="7" spans="1:8">
      <c r="A7" s="26"/>
      <c r="B7" s="26"/>
      <c r="C7" s="27"/>
      <c r="D7" s="27"/>
      <c r="E7" s="27"/>
      <c r="F7" s="27"/>
      <c r="G7" s="27"/>
      <c r="H7" s="27"/>
    </row>
    <row r="8" spans="1:8">
      <c r="A8" s="28" t="s">
        <v>1334</v>
      </c>
      <c r="B8" s="26"/>
      <c r="C8" s="27"/>
      <c r="D8" s="27"/>
      <c r="E8" s="27"/>
      <c r="F8" s="27"/>
      <c r="G8" s="27"/>
      <c r="H8" s="27"/>
    </row>
    <row r="9" spans="1:8">
      <c r="A9" s="26" t="s">
        <v>1335</v>
      </c>
      <c r="B9" s="26" t="s">
        <v>1382</v>
      </c>
      <c r="C9" s="27">
        <f>C44/'Income - Marico'!D15</f>
        <v>0.18470724191063173</v>
      </c>
      <c r="D9" s="27">
        <f>D44/'Income - Marico'!E15</f>
        <v>9.9815776251884106E-2</v>
      </c>
      <c r="E9" s="27">
        <f>E44/'Income - Marico'!F15</f>
        <v>0.21681189133777551</v>
      </c>
      <c r="F9" s="27">
        <f>F44/'Income - Marico'!G15</f>
        <v>0.20751144074483194</v>
      </c>
      <c r="G9" s="27">
        <f>G44/'Income - Marico'!H15</f>
        <v>0.18906666666666666</v>
      </c>
      <c r="H9" s="27">
        <f>H44/'Income - Marico'!I15</f>
        <v>0.20032094142818935</v>
      </c>
    </row>
    <row r="10" spans="1:8">
      <c r="A10" s="26" t="s">
        <v>1336</v>
      </c>
      <c r="B10" s="26" t="s">
        <v>1383</v>
      </c>
      <c r="C10" s="27">
        <f>'Income - Marico'!D15/(('Balance Sheet - Marico'!C73+'Balance Sheet - Marico'!D73)/2)</f>
        <v>1.3461675579322638</v>
      </c>
      <c r="D10" s="27">
        <f>'Income - Marico'!E15/(('Balance Sheet - Marico'!D73+'Balance Sheet - Marico'!E73)/2)</f>
        <v>2.6567296996662959</v>
      </c>
      <c r="E10" s="27">
        <f>'Income - Marico'!F15/(('Balance Sheet - Marico'!E73+'Balance Sheet - Marico'!F73)/2)</f>
        <v>1.1849377467354996</v>
      </c>
      <c r="F10" s="27">
        <f>'Income - Marico'!G15/(('Balance Sheet - Marico'!F73+'Balance Sheet - Marico'!G73)/2)</f>
        <v>1.209351145038168</v>
      </c>
      <c r="G10" s="27">
        <f>'Income - Marico'!H15/(('Balance Sheet - Marico'!G73+'Balance Sheet - Marico'!H73)/2)</f>
        <v>1.3279036827195467</v>
      </c>
      <c r="H10" s="27">
        <f>'Income - Marico'!I15/(('Balance Sheet - Marico'!H73+'Balance Sheet - Marico'!I73)/2)</f>
        <v>1.1746779767514923</v>
      </c>
    </row>
    <row r="11" spans="1:8">
      <c r="A11" s="26"/>
      <c r="B11" s="26"/>
      <c r="C11" s="27"/>
      <c r="D11" s="27"/>
      <c r="E11" s="27"/>
      <c r="F11" s="27"/>
      <c r="G11" s="27"/>
      <c r="H11" s="27"/>
    </row>
    <row r="12" spans="1:8">
      <c r="A12" s="28" t="s">
        <v>1337</v>
      </c>
      <c r="B12" s="26"/>
      <c r="C12" s="27"/>
      <c r="D12" s="27"/>
      <c r="E12" s="27"/>
      <c r="F12" s="27"/>
      <c r="G12" s="27"/>
      <c r="H12" s="27"/>
    </row>
    <row r="13" spans="1:8">
      <c r="A13" s="26" t="s">
        <v>1338</v>
      </c>
      <c r="B13" s="26" t="s">
        <v>1339</v>
      </c>
      <c r="C13" s="27">
        <f>('Income - Marico'!D15-'Income - Marico'!D23)/'Income - Marico'!D15</f>
        <v>0.41929892141756547</v>
      </c>
      <c r="D13" s="27">
        <f>('Income - Marico'!E15-'Income - Marico'!E23)/'Income - Marico'!E15</f>
        <v>0.71001507285211862</v>
      </c>
      <c r="E13" s="27">
        <f>('Income - Marico'!F15-'Income - Marico'!F23)/'Income - Marico'!F15</f>
        <v>0.49940201606014012</v>
      </c>
      <c r="F13" s="27">
        <f>('Income - Marico'!G15-'Income - Marico'!G23)/'Income - Marico'!G15</f>
        <v>0.4708852769449266</v>
      </c>
      <c r="G13" s="27">
        <f>('Income - Marico'!H15-'Income - Marico'!H23)/'Income - Marico'!H15</f>
        <v>0.41773333333333335</v>
      </c>
      <c r="H13" s="27">
        <f>('Income - Marico'!I15-'Income - Marico'!I23)/'Income - Marico'!I15</f>
        <v>0.48890077560845147</v>
      </c>
    </row>
    <row r="14" spans="1:8">
      <c r="A14" s="26" t="s">
        <v>1340</v>
      </c>
      <c r="B14" s="26" t="s">
        <v>1341</v>
      </c>
      <c r="C14" s="27">
        <f>'Income - Marico'!D162/'Income - Marico'!D15</f>
        <v>8.4167950693374419E-2</v>
      </c>
      <c r="D14" s="27">
        <f>'Income - Marico'!E162/'Income - Marico'!E15</f>
        <v>4.0361748450845752E-2</v>
      </c>
      <c r="E14" s="27">
        <f>'Income - Marico'!F162/'Income - Marico'!F15</f>
        <v>8.5767982231334361E-2</v>
      </c>
      <c r="F14" s="27">
        <f>'Income - Marico'!G162/'Income - Marico'!G15</f>
        <v>6.5646204828783333E-2</v>
      </c>
      <c r="G14" s="27">
        <f>'Income - Marico'!H162/'Income - Marico'!H15</f>
        <v>6.2266666666666665E-2</v>
      </c>
      <c r="H14" s="27">
        <f>'Income - Marico'!I162/'Income - Marico'!I15</f>
        <v>6.1781224926450926E-2</v>
      </c>
    </row>
    <row r="15" spans="1:8">
      <c r="A15" s="26" t="s">
        <v>1342</v>
      </c>
      <c r="B15" s="26" t="s">
        <v>1343</v>
      </c>
      <c r="C15" s="27">
        <f>'Income - Marico'!D19/'Income - Marico'!D15</f>
        <v>1.2904468412942989E-2</v>
      </c>
      <c r="D15" s="27">
        <f>'Income - Marico'!E19/'Income - Marico'!E15</f>
        <v>8.7087590018422381E-3</v>
      </c>
      <c r="E15" s="27">
        <f>'Income - Marico'!F19/'Income - Marico'!F15</f>
        <v>1.9306338629762516E-2</v>
      </c>
      <c r="F15" s="27">
        <f>'Income - Marico'!G19/'Income - Marico'!G15</f>
        <v>1.6884961338172636E-2</v>
      </c>
      <c r="G15" s="27">
        <f>'Income - Marico'!H19/'Income - Marico'!H15</f>
        <v>1.2933333333333333E-2</v>
      </c>
      <c r="H15" s="27">
        <f>'Income - Marico'!I19/'Income - Marico'!I15</f>
        <v>1.4576089863599893E-2</v>
      </c>
    </row>
    <row r="16" spans="1:8">
      <c r="A16" s="26" t="s">
        <v>1376</v>
      </c>
      <c r="B16" s="26" t="s">
        <v>1344</v>
      </c>
      <c r="C16" s="27">
        <f>'Income - Marico'!D20/'Income - Marico'!D15</f>
        <v>0.21687211093990755</v>
      </c>
      <c r="D16" s="27">
        <f>'Income - Marico'!E20/'Income - Marico'!E15</f>
        <v>9.9062133645955452E-2</v>
      </c>
      <c r="E16" s="27">
        <f>'Income - Marico'!F20/'Income - Marico'!F15</f>
        <v>0.2082692636254912</v>
      </c>
      <c r="F16" s="27">
        <f>'Income - Marico'!G20/'Income - Marico'!G15</f>
        <v>0.17879122613223922</v>
      </c>
      <c r="G16" s="27">
        <f>'Income - Marico'!H20/'Income - Marico'!H15</f>
        <v>0.16719999999999999</v>
      </c>
      <c r="H16" s="27">
        <f>'Income - Marico'!I20/'Income - Marico'!I15</f>
        <v>0.17330837122225193</v>
      </c>
    </row>
    <row r="17" spans="1:8">
      <c r="A17" s="26"/>
      <c r="B17" s="26"/>
      <c r="C17" s="26"/>
      <c r="D17" s="26"/>
      <c r="E17" s="26"/>
      <c r="F17" s="26"/>
      <c r="G17" s="26"/>
      <c r="H17" s="26"/>
    </row>
    <row r="18" spans="1:8">
      <c r="A18" s="28" t="s">
        <v>1345</v>
      </c>
      <c r="B18" s="26"/>
      <c r="C18" s="26"/>
      <c r="D18" s="26"/>
      <c r="E18" s="26"/>
      <c r="F18" s="26"/>
      <c r="G18" s="26"/>
      <c r="H18" s="26"/>
    </row>
    <row r="19" spans="1:8">
      <c r="A19" s="26" t="s">
        <v>1346</v>
      </c>
      <c r="B19" s="26" t="s">
        <v>1347</v>
      </c>
      <c r="C19" s="27">
        <f>'Income - Marico'!D15/(AVERAGE('Balance Sheet - Marico'!C13:D13)+AVERAGE('Balance Sheet - Marico'!C15:D15))</f>
        <v>8.8451251298999995</v>
      </c>
      <c r="D19" s="27">
        <f>'Income - Marico'!E15/(AVERAGE('Balance Sheet - Marico'!D13:E13)+AVERAGE('Balance Sheet - Marico'!D15:E15))</f>
        <v>13.934655775962661</v>
      </c>
      <c r="E19" s="27">
        <f>'Income - Marico'!F15/(AVERAGE('Balance Sheet - Marico'!E13:F13)+AVERAGE('Balance Sheet - Marico'!E15:F15))</f>
        <v>5.5426136363636367</v>
      </c>
      <c r="F19" s="27">
        <f>'Income - Marico'!G15/(AVERAGE('Balance Sheet - Marico'!F13:G13)+AVERAGE('Balance Sheet - Marico'!F15:G15))</f>
        <v>6.8360302049622437</v>
      </c>
      <c r="G19" s="27">
        <f>'Income - Marico'!H15/(AVERAGE('Balance Sheet - Marico'!G13:H13)+AVERAGE('Balance Sheet - Marico'!G15:H15))</f>
        <v>7.2115384615384617</v>
      </c>
      <c r="H19" s="27">
        <f>'Income - Marico'!I15/(AVERAGE('Balance Sheet - Marico'!H13:I13)+AVERAGE('Balance Sheet - Marico'!H15:I15))</f>
        <v>4.485902819436113</v>
      </c>
    </row>
    <row r="20" spans="1:8">
      <c r="A20" s="26" t="s">
        <v>1348</v>
      </c>
      <c r="B20" s="26" t="s">
        <v>1349</v>
      </c>
      <c r="C20" s="27">
        <f>'Income - Marico'!D23/'Balance Sheet - Marico'!D18</f>
        <v>1.9953673064195896</v>
      </c>
      <c r="D20" s="27">
        <f>'Income - Marico'!E23/'Balance Sheet - Marico'!E18</f>
        <v>2.4542877391920626</v>
      </c>
      <c r="E20" s="27">
        <f>'Income - Marico'!F23/'Balance Sheet - Marico'!F18</f>
        <v>2.1231884057971016</v>
      </c>
      <c r="F20" s="27">
        <f>'Income - Marico'!G23/'Balance Sheet - Marico'!G18</f>
        <v>2.9777975133214922</v>
      </c>
      <c r="G20" s="27">
        <f>'Income - Marico'!H23/'Balance Sheet - Marico'!H18</f>
        <v>3.0927762039660056</v>
      </c>
      <c r="H20" s="27">
        <f>'Income - Marico'!I23/'Balance Sheet - Marico'!I18</f>
        <v>3.12</v>
      </c>
    </row>
    <row r="21" spans="1:8">
      <c r="A21" s="26" t="s">
        <v>1350</v>
      </c>
      <c r="B21" s="26" t="s">
        <v>1351</v>
      </c>
      <c r="C21" s="27">
        <f>C30/AVERAGE('Balance Sheet - Marico'!C79:D79)</f>
        <v>4.3128096995255669</v>
      </c>
      <c r="D21" s="27">
        <f>D30/AVERAGE('Balance Sheet - Marico'!D79:E79)</f>
        <v>3.8107648725212466</v>
      </c>
      <c r="E21" s="27">
        <f>E30/AVERAGE('Balance Sheet - Marico'!E79:F79)</f>
        <v>3.0612460401267159</v>
      </c>
      <c r="F21" s="27">
        <f>F30/AVERAGE('Balance Sheet - Marico'!F79:G79)</f>
        <v>2.9740882917466411</v>
      </c>
      <c r="G21" s="27">
        <f>G30/AVERAGE('Balance Sheet - Marico'!G79:H79)</f>
        <v>3.7554479418886197</v>
      </c>
      <c r="H21" s="27">
        <f>H30/AVERAGE('Balance Sheet - Marico'!H79:I79)</f>
        <v>2.600143061516452</v>
      </c>
    </row>
    <row r="22" spans="1:8">
      <c r="A22" s="26" t="s">
        <v>1352</v>
      </c>
      <c r="B22" s="26" t="s">
        <v>1353</v>
      </c>
      <c r="C22" s="27">
        <f>'Income - Marico'!D15/'Balance Sheet - Marico'!D44</f>
        <v>6.1883194278903453</v>
      </c>
      <c r="D22" s="27">
        <f>'Income - Marico'!E15/'Balance Sheet - Marico'!E44</f>
        <v>10.748874887488748</v>
      </c>
      <c r="E22" s="27">
        <f>'Income - Marico'!F15/'Balance Sheet - Marico'!F44</f>
        <v>4.174750356633381</v>
      </c>
      <c r="F22" s="27">
        <f>'Income - Marico'!G15/'Balance Sheet - Marico'!G44</f>
        <v>4.7115241635687735</v>
      </c>
      <c r="G22" s="27">
        <f>'Income - Marico'!H15/'Balance Sheet - Marico'!H44</f>
        <v>5.0709939148073024</v>
      </c>
      <c r="H22" s="27">
        <f>'Income - Marico'!I15/'Balance Sheet - Marico'!I44</f>
        <v>4.6562889165628896</v>
      </c>
    </row>
    <row r="23" spans="1:8">
      <c r="A23" s="26"/>
      <c r="B23" s="26"/>
      <c r="C23" s="27"/>
      <c r="D23" s="27"/>
      <c r="E23" s="27"/>
      <c r="F23" s="27"/>
      <c r="G23" s="27"/>
      <c r="H23" s="27"/>
    </row>
    <row r="24" spans="1:8">
      <c r="A24" s="29" t="s">
        <v>1354</v>
      </c>
      <c r="B24" s="26"/>
      <c r="C24" s="27"/>
      <c r="D24" s="27"/>
      <c r="E24" s="27"/>
      <c r="F24" s="27"/>
      <c r="G24" s="27"/>
      <c r="H24" s="27"/>
    </row>
    <row r="25" spans="1:8">
      <c r="A25" s="30" t="s">
        <v>1355</v>
      </c>
      <c r="B25" s="26" t="s">
        <v>1356</v>
      </c>
      <c r="C25" s="27">
        <f>365/C19</f>
        <v>41.265668335901381</v>
      </c>
      <c r="D25" s="27">
        <f t="shared" ref="D25:H25" si="0">365/D19</f>
        <v>26.193686149723664</v>
      </c>
      <c r="E25" s="27">
        <f t="shared" si="0"/>
        <v>65.853408508457193</v>
      </c>
      <c r="F25" s="27">
        <f t="shared" si="0"/>
        <v>53.393561622218719</v>
      </c>
      <c r="G25" s="27">
        <f t="shared" si="0"/>
        <v>50.61333333333333</v>
      </c>
      <c r="H25" s="27">
        <f t="shared" si="0"/>
        <v>81.366006953730945</v>
      </c>
    </row>
    <row r="26" spans="1:8">
      <c r="A26" s="30" t="s">
        <v>1357</v>
      </c>
      <c r="B26" s="26" t="s">
        <v>1358</v>
      </c>
      <c r="C26" s="27">
        <f>365/C20</f>
        <v>182.92371475953567</v>
      </c>
      <c r="D26" s="27">
        <f t="shared" ref="D26:H26" si="1">365/D20</f>
        <v>148.71931850996245</v>
      </c>
      <c r="E26" s="27">
        <f t="shared" si="1"/>
        <v>171.91126279863479</v>
      </c>
      <c r="F26" s="27">
        <f t="shared" si="1"/>
        <v>122.57381449448255</v>
      </c>
      <c r="G26" s="27">
        <f t="shared" si="1"/>
        <v>118.01694527135334</v>
      </c>
      <c r="H26" s="27">
        <f t="shared" si="1"/>
        <v>116.98717948717949</v>
      </c>
    </row>
    <row r="27" spans="1:8">
      <c r="A27" s="26" t="s">
        <v>1359</v>
      </c>
      <c r="B27" s="26" t="s">
        <v>1360</v>
      </c>
      <c r="C27" s="27">
        <f>365/C21</f>
        <v>84.631603393062306</v>
      </c>
      <c r="D27" s="27">
        <f t="shared" ref="D27:H27" si="2">365/D21</f>
        <v>95.781296461492715</v>
      </c>
      <c r="E27" s="27">
        <f t="shared" si="2"/>
        <v>119.23249396343567</v>
      </c>
      <c r="F27" s="27">
        <f t="shared" si="2"/>
        <v>122.72668602775089</v>
      </c>
      <c r="G27" s="27">
        <f t="shared" si="2"/>
        <v>97.192134107027726</v>
      </c>
      <c r="H27" s="27">
        <f t="shared" si="2"/>
        <v>140.37689133425036</v>
      </c>
    </row>
    <row r="28" spans="1:8">
      <c r="A28" s="26" t="s">
        <v>1155</v>
      </c>
      <c r="B28" s="26" t="s">
        <v>1361</v>
      </c>
      <c r="C28" s="27">
        <f>C25+C26-C27</f>
        <v>139.55777970237475</v>
      </c>
      <c r="D28" s="27">
        <f t="shared" ref="D28:H28" si="3">D25+D26-D27</f>
        <v>79.131708198193408</v>
      </c>
      <c r="E28" s="27">
        <f t="shared" si="3"/>
        <v>118.53217734365631</v>
      </c>
      <c r="F28" s="27">
        <f t="shared" si="3"/>
        <v>53.240690088950387</v>
      </c>
      <c r="G28" s="27">
        <f t="shared" si="3"/>
        <v>71.438144497658953</v>
      </c>
      <c r="H28" s="27">
        <f t="shared" si="3"/>
        <v>57.976295106660075</v>
      </c>
    </row>
    <row r="29" spans="1:8">
      <c r="A29" s="26"/>
      <c r="B29" s="26"/>
      <c r="C29" s="26"/>
      <c r="D29" s="26"/>
      <c r="E29" s="26"/>
      <c r="F29" s="26"/>
      <c r="G29" s="26"/>
      <c r="H29" s="26"/>
    </row>
    <row r="30" spans="1:8">
      <c r="A30" s="26" t="s">
        <v>1362</v>
      </c>
      <c r="B30" s="26"/>
      <c r="C30" s="26">
        <f>'Income - Marico'!D23-'Balance Sheet - Marico'!C18+'Balance Sheet - Marico'!D18</f>
        <v>32725.599999999999</v>
      </c>
      <c r="D30" s="26">
        <f>'Income - Marico'!E23-'Balance Sheet - Marico'!D18+'Balance Sheet - Marico'!E18</f>
        <v>33630</v>
      </c>
      <c r="E30" s="26">
        <f>'Income - Marico'!F23-'Balance Sheet - Marico'!E18+'Balance Sheet - Marico'!F18</f>
        <v>28990</v>
      </c>
      <c r="F30" s="26">
        <f>'Income - Marico'!G23-'Balance Sheet - Marico'!F18+'Balance Sheet - Marico'!G18</f>
        <v>30990</v>
      </c>
      <c r="G30" s="26">
        <f>'Income - Marico'!H23-'Balance Sheet - Marico'!G18+'Balance Sheet - Marico'!H18</f>
        <v>46530</v>
      </c>
      <c r="H30" s="26">
        <f>'Income - Marico'!I23-'Balance Sheet - Marico'!H18+'Balance Sheet - Marico'!I18</f>
        <v>36350</v>
      </c>
    </row>
    <row r="31" spans="1:8">
      <c r="A31" s="26"/>
      <c r="B31" s="26"/>
      <c r="C31" s="26"/>
      <c r="D31" s="26"/>
      <c r="E31" s="26"/>
      <c r="F31" s="26"/>
      <c r="G31" s="26"/>
      <c r="H31" s="26"/>
    </row>
    <row r="32" spans="1:8">
      <c r="A32" s="28" t="s">
        <v>1363</v>
      </c>
      <c r="B32" s="26"/>
      <c r="C32" s="26"/>
      <c r="D32" s="26"/>
      <c r="E32" s="26"/>
      <c r="F32" s="26"/>
      <c r="G32" s="26"/>
      <c r="H32" s="26"/>
    </row>
    <row r="33" spans="1:8">
      <c r="A33" s="26" t="s">
        <v>1153</v>
      </c>
      <c r="B33" s="26" t="s">
        <v>1364</v>
      </c>
      <c r="C33" s="27">
        <f>'Balance Sheet - Marico'!D40/'Balance Sheet - Marico'!D104</f>
        <v>1.9163237311385459</v>
      </c>
      <c r="D33" s="27">
        <f>'Balance Sheet - Marico'!E40/'Balance Sheet - Marico'!E104</f>
        <v>1.8561484918793503</v>
      </c>
      <c r="E33" s="27">
        <f>'Balance Sheet - Marico'!F40/'Balance Sheet - Marico'!F104</f>
        <v>1.7963491158014833</v>
      </c>
      <c r="F33" s="27">
        <f>'Balance Sheet - Marico'!G40/'Balance Sheet - Marico'!G104</f>
        <v>1.6572280178837555</v>
      </c>
      <c r="G33" s="27">
        <f>'Balance Sheet - Marico'!H40/'Balance Sheet - Marico'!H104</f>
        <v>1.62796098467255</v>
      </c>
      <c r="H33" s="27">
        <f>'Balance Sheet - Marico'!I40/'Balance Sheet - Marico'!I104</f>
        <v>1.5726636475916014</v>
      </c>
    </row>
    <row r="34" spans="1:8">
      <c r="A34" s="26" t="s">
        <v>1365</v>
      </c>
      <c r="B34" s="26" t="s">
        <v>1366</v>
      </c>
      <c r="C34" s="27">
        <f>('Balance Sheet - Marico'!D40-'Balance Sheet - Marico'!D18)/'Balance Sheet - Marico'!D104</f>
        <v>0.87997256515775035</v>
      </c>
      <c r="D34" s="27">
        <f>('Balance Sheet - Marico'!E40-'Balance Sheet - Marico'!E18)/'Balance Sheet - Marico'!E104</f>
        <v>1.0377030162412992</v>
      </c>
      <c r="E34" s="27">
        <f>('Balance Sheet - Marico'!F40-'Balance Sheet - Marico'!F18)/'Balance Sheet - Marico'!F104</f>
        <v>1.0091272104962921</v>
      </c>
      <c r="F34" s="27">
        <f>('Balance Sheet - Marico'!G40-'Balance Sheet - Marico'!G18)/'Balance Sheet - Marico'!G104</f>
        <v>1.0978638847491307</v>
      </c>
      <c r="G34" s="27">
        <f>('Balance Sheet - Marico'!H40-'Balance Sheet - Marico'!H18)/'Balance Sheet - Marico'!H104</f>
        <v>0.97213190896423596</v>
      </c>
      <c r="H34" s="27">
        <f>('Balance Sheet - Marico'!I40-'Balance Sheet - Marico'!I18)/'Balance Sheet - Marico'!I104</f>
        <v>1.0683408810209962</v>
      </c>
    </row>
    <row r="35" spans="1:8">
      <c r="A35" s="26" t="s">
        <v>1367</v>
      </c>
      <c r="B35" s="26" t="s">
        <v>1368</v>
      </c>
      <c r="C35" s="27">
        <f>'Balance Sheet - Marico'!D9/'Balance Sheet - Marico'!D104</f>
        <v>0.13786008230452676</v>
      </c>
      <c r="D35" s="27">
        <f>'Balance Sheet - Marico'!E9/'Balance Sheet - Marico'!E104</f>
        <v>0.32018561484918795</v>
      </c>
      <c r="E35" s="27">
        <f>'Balance Sheet - Marico'!F9/'Balance Sheet - Marico'!F104</f>
        <v>0.15915573302909297</v>
      </c>
      <c r="F35" s="27">
        <f>'Balance Sheet - Marico'!G9/'Balance Sheet - Marico'!G104</f>
        <v>0.46845504222553402</v>
      </c>
      <c r="G35" s="27">
        <f>'Balance Sheet - Marico'!H9/'Balance Sheet - Marico'!H104</f>
        <v>0.2689270784951231</v>
      </c>
      <c r="H35" s="27">
        <f>'Balance Sheet - Marico'!I9/'Balance Sheet - Marico'!I104</f>
        <v>0.31123919308357351</v>
      </c>
    </row>
    <row r="36" spans="1:8">
      <c r="A36" s="28" t="s">
        <v>1369</v>
      </c>
      <c r="B36" s="26"/>
      <c r="C36" s="26"/>
      <c r="D36" s="26"/>
      <c r="E36" s="26"/>
      <c r="F36" s="26"/>
      <c r="G36" s="26"/>
      <c r="H36" s="26"/>
    </row>
    <row r="37" spans="1:8">
      <c r="A37" s="26" t="s">
        <v>1370</v>
      </c>
      <c r="B37" s="26" t="s">
        <v>1371</v>
      </c>
      <c r="C37" s="27">
        <f>'Balance Sheet - Marico'!D127/'Balance Sheet - Marico'!D73</f>
        <v>0.37392795883361923</v>
      </c>
      <c r="D37" s="27">
        <f>'Balance Sheet - Marico'!E127/'Balance Sheet - Marico'!E73</f>
        <v>0.39152576899572217</v>
      </c>
      <c r="E37" s="27">
        <f>'Balance Sheet - Marico'!F127/'Balance Sheet - Marico'!F73</f>
        <v>0.38913480885311869</v>
      </c>
      <c r="F37" s="27">
        <f>'Balance Sheet - Marico'!G127/'Balance Sheet - Marico'!G73</f>
        <v>0.4087114337568058</v>
      </c>
      <c r="G37" s="27">
        <f>'Balance Sheet - Marico'!H127/'Balance Sheet - Marico'!H73</f>
        <v>0.41151054268924991</v>
      </c>
      <c r="H37" s="27">
        <f>'Balance Sheet - Marico'!I127/'Balance Sheet - Marico'!I73</f>
        <v>0.43046357615894038</v>
      </c>
    </row>
    <row r="38" spans="1:8">
      <c r="A38" s="26" t="s">
        <v>1378</v>
      </c>
      <c r="B38" s="26" t="s">
        <v>1372</v>
      </c>
      <c r="C38" s="27">
        <f>'Balance Sheet - Marico'!D125/('Balance Sheet - Marico'!D125+'Balance Sheet - Marico'!D146)</f>
        <v>2.5924513915364086E-2</v>
      </c>
      <c r="D38" s="27">
        <f>'Balance Sheet - Marico'!E125/('Balance Sheet - Marico'!E125+'Balance Sheet - Marico'!E146)</f>
        <v>6.216640502354788E-2</v>
      </c>
      <c r="E38" s="27">
        <f>'Balance Sheet - Marico'!F125/('Balance Sheet - Marico'!F125+'Balance Sheet - Marico'!F146)</f>
        <v>5.6263599626981659E-2</v>
      </c>
      <c r="F38" s="27">
        <f>'Balance Sheet - Marico'!G125/('Balance Sheet - Marico'!G125+'Balance Sheet - Marico'!G146)</f>
        <v>6.8344295110094364E-2</v>
      </c>
      <c r="G38" s="27">
        <f>'Balance Sheet - Marico'!H125/('Balance Sheet - Marico'!H125+'Balance Sheet - Marico'!H146)</f>
        <v>6.2758051197357556E-2</v>
      </c>
      <c r="H38" s="27">
        <f>'Balance Sheet - Marico'!I125/('Balance Sheet - Marico'!I125+'Balance Sheet - Marico'!I146)</f>
        <v>0.12419747620101837</v>
      </c>
    </row>
    <row r="39" spans="1:8">
      <c r="A39" s="26"/>
      <c r="B39" s="26"/>
      <c r="C39" s="26"/>
      <c r="D39" s="26"/>
      <c r="E39" s="26"/>
      <c r="F39" s="26"/>
      <c r="G39" s="26"/>
      <c r="H39" s="26"/>
    </row>
    <row r="40" spans="1:8">
      <c r="A40" s="28" t="s">
        <v>1373</v>
      </c>
      <c r="B40" s="26"/>
      <c r="C40" s="26"/>
      <c r="D40" s="26"/>
      <c r="E40" s="26"/>
      <c r="F40" s="26"/>
      <c r="G40" s="26"/>
      <c r="H40" s="26"/>
    </row>
    <row r="41" spans="1:8">
      <c r="A41" s="26" t="s">
        <v>1374</v>
      </c>
      <c r="B41" s="26" t="s">
        <v>1375</v>
      </c>
      <c r="C41" s="26">
        <f>C45/'Income - Marico'!D28</f>
        <v>205.2</v>
      </c>
      <c r="D41" s="26">
        <f>D45/'Income - Marico'!E28</f>
        <v>144</v>
      </c>
      <c r="E41" s="26">
        <f>E45/'Income - Marico'!F28</f>
        <v>172.75</v>
      </c>
      <c r="F41" s="26">
        <f>F45/'Income - Marico'!G28</f>
        <v>355.5</v>
      </c>
      <c r="G41" s="26">
        <f>G45/'Income - Marico'!H28</f>
        <v>303</v>
      </c>
      <c r="H41" s="26">
        <f>H45/'Income - Marico'!I28</f>
        <v>267.83333333333331</v>
      </c>
    </row>
    <row r="44" spans="1:8">
      <c r="A44" s="23" t="s">
        <v>1380</v>
      </c>
      <c r="C44">
        <f>'Income - Marico'!D37+'Income - Marico'!D28</f>
        <v>9590</v>
      </c>
      <c r="D44">
        <f>'Income - Marico'!E37+'Income - Marico'!E28</f>
        <v>11920</v>
      </c>
      <c r="E44">
        <f>'Income - Marico'!F37+'Income - Marico'!F28</f>
        <v>12690</v>
      </c>
      <c r="F44">
        <f>'Income - Marico'!G37+'Income - Marico'!G28</f>
        <v>13150</v>
      </c>
      <c r="G44">
        <f>'Income - Marico'!H37+'Income - Marico'!H28</f>
        <v>14180</v>
      </c>
      <c r="H44">
        <f>'Income - Marico'!I37+'Income - Marico'!I28</f>
        <v>14980</v>
      </c>
    </row>
    <row r="45" spans="1:8">
      <c r="A45" s="23" t="s">
        <v>966</v>
      </c>
      <c r="C45">
        <f>'Income - Marico'!D37+'Income - Marico'!D28+'Income - Marico'!D19</f>
        <v>10260</v>
      </c>
      <c r="D45">
        <f>'Income - Marico'!E37+'Income - Marico'!E28+'Income - Marico'!E19</f>
        <v>12960</v>
      </c>
      <c r="E45">
        <f>'Income - Marico'!F37+'Income - Marico'!F28+'Income - Marico'!F19</f>
        <v>13820</v>
      </c>
      <c r="F45">
        <f>'Income - Marico'!G37+'Income - Marico'!G28+'Income - Marico'!G19</f>
        <v>14220</v>
      </c>
      <c r="G45">
        <f>'Income - Marico'!H37+'Income - Marico'!H28+'Income - Marico'!H19</f>
        <v>15150</v>
      </c>
      <c r="H45">
        <f>'Income - Marico'!I37+'Income - Marico'!I28+'Income - Marico'!I19</f>
        <v>16070</v>
      </c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DCABA-0FBB-4756-A5B8-909F7DBECD3F}">
  <dimension ref="A1:H46"/>
  <sheetViews>
    <sheetView workbookViewId="0">
      <selection activeCell="A29" sqref="A29"/>
    </sheetView>
  </sheetViews>
  <sheetFormatPr defaultRowHeight="14.4"/>
  <cols>
    <col min="1" max="1" width="36.6640625" customWidth="1"/>
    <col min="2" max="2" width="48.109375" customWidth="1"/>
    <col min="3" max="3" width="9.6640625" bestFit="1" customWidth="1"/>
    <col min="4" max="4" width="8.88671875" customWidth="1"/>
    <col min="5" max="5" width="9.21875" bestFit="1" customWidth="1"/>
    <col min="6" max="8" width="9" bestFit="1" customWidth="1"/>
  </cols>
  <sheetData>
    <row r="1" spans="1:8">
      <c r="A1" s="34" t="s">
        <v>1384</v>
      </c>
      <c r="B1" s="35"/>
      <c r="C1" s="31" t="s">
        <v>6</v>
      </c>
      <c r="D1" s="31" t="s">
        <v>7</v>
      </c>
      <c r="E1" s="31" t="s">
        <v>8</v>
      </c>
      <c r="F1" s="31" t="s">
        <v>9</v>
      </c>
      <c r="G1" s="31" t="s">
        <v>10</v>
      </c>
      <c r="H1" s="31" t="s">
        <v>11</v>
      </c>
    </row>
    <row r="2" spans="1:8">
      <c r="A2" s="26" t="s">
        <v>1327</v>
      </c>
      <c r="B2" s="26" t="s">
        <v>1328</v>
      </c>
      <c r="C2" s="27">
        <f>'Income - Vedanta'!D65/(('Balance Sheet - Vedanta'!C10+'Balance Sheet - Vedanta'!D10)/2)</f>
        <v>0.13457296959681458</v>
      </c>
      <c r="D2" s="27">
        <f>'Income - Vedanta'!E65/(('Balance Sheet - Vedanta'!D52+'Balance Sheet - Vedanta'!E52)/2)</f>
        <v>3.6546758124088273E-2</v>
      </c>
      <c r="E2" s="27">
        <f>'Income - Vedanta'!F65/(('Balance Sheet - Vedanta'!E52+'Balance Sheet - Vedanta'!F52)/2)</f>
        <v>-3.4558489881114436E-2</v>
      </c>
      <c r="F2" s="27">
        <f>'Income - Vedanta'!G65/(('Balance Sheet - Vedanta'!F52+'Balance Sheet - Vedanta'!G52)/2)</f>
        <v>6.2826771504306406E-2</v>
      </c>
      <c r="G2" s="27">
        <f>'Income - Vedanta'!H65/(('Balance Sheet - Vedanta'!G52+'Balance Sheet - Vedanta'!H52)/2)</f>
        <v>9.7847836778026123E-2</v>
      </c>
      <c r="H2" s="27">
        <f>'Income - Vedanta'!I65/(('Balance Sheet - Vedanta'!H52+'Balance Sheet - Vedanta'!I52)/2)</f>
        <v>5.3545205035497624E-2</v>
      </c>
    </row>
    <row r="3" spans="1:8">
      <c r="A3" s="26"/>
      <c r="B3" s="26"/>
      <c r="C3" s="26"/>
      <c r="D3" s="26"/>
      <c r="E3" s="26"/>
      <c r="F3" s="26"/>
      <c r="G3" s="26"/>
      <c r="H3" s="26"/>
    </row>
    <row r="4" spans="1:8">
      <c r="A4" s="28" t="s">
        <v>1329</v>
      </c>
      <c r="B4" s="26"/>
      <c r="C4" s="26"/>
      <c r="D4" s="26"/>
      <c r="E4" s="26"/>
      <c r="F4" s="26"/>
      <c r="G4" s="26"/>
      <c r="H4" s="26"/>
    </row>
    <row r="5" spans="1:8">
      <c r="A5" s="26" t="s">
        <v>1330</v>
      </c>
      <c r="B5" s="26" t="s">
        <v>1331</v>
      </c>
      <c r="C5" s="27">
        <f>C46/AVERAGE('Balance Sheet - Vedanta'!C52:D52)</f>
        <v>9.7060855284595238E-2</v>
      </c>
      <c r="D5" s="27">
        <f>D46/AVERAGE('Balance Sheet - Vedanta'!D52:E52)</f>
        <v>8.183576978387494E-2</v>
      </c>
      <c r="E5" s="27">
        <f>E46/AVERAGE('Balance Sheet - Vedanta'!E52:F52)</f>
        <v>6.206422672526675E-2</v>
      </c>
      <c r="F5" s="27">
        <f>F46/AVERAGE('Balance Sheet - Vedanta'!F52:G52)</f>
        <v>0.10669504214353984</v>
      </c>
      <c r="G5" s="27">
        <f>G46/AVERAGE('Balance Sheet - Vedanta'!G52:H52)</f>
        <v>0.18955481367954599</v>
      </c>
      <c r="H5" s="27">
        <f>H46/AVERAGE('Balance Sheet - Vedanta'!H52:I52)</f>
        <v>0.12500632981901783</v>
      </c>
    </row>
    <row r="6" spans="1:8">
      <c r="A6" s="26" t="s">
        <v>1332</v>
      </c>
      <c r="B6" s="26" t="s">
        <v>1333</v>
      </c>
      <c r="C6" s="27">
        <f>(('Balance Sheet - Vedanta'!C52+'Balance Sheet - Vedanta'!D52)/2)/(('Balance Sheet - Vedanta'!C10+'Balance Sheet - Vedanta'!D10)/2)</f>
        <v>2.4958523366796572</v>
      </c>
      <c r="D6" s="27">
        <f>(('Balance Sheet - Vedanta'!D52+'Balance Sheet - Vedanta'!E52)/2)/(('Balance Sheet - Vedanta'!D10+'Balance Sheet - Vedanta'!E10)/2)</f>
        <v>2.4657869729650441</v>
      </c>
      <c r="E6" s="27">
        <f>(('Balance Sheet - Vedanta'!E52+'Balance Sheet - Vedanta'!F52)/2)/(('Balance Sheet - Vedanta'!E10+'Balance Sheet - Vedanta'!F10)/2)</f>
        <v>2.583656570934743</v>
      </c>
      <c r="F6" s="27">
        <f>(('Balance Sheet - Vedanta'!F52+'Balance Sheet - Vedanta'!G52)/2)/(('Balance Sheet - Vedanta'!F10+'Balance Sheet - Vedanta'!G10)/2)</f>
        <v>2.4760362824561049</v>
      </c>
      <c r="G6" s="27">
        <f>(('Balance Sheet - Vedanta'!G52+'Balance Sheet - Vedanta'!H52)/2)/(('Balance Sheet - Vedanta'!G10+'Balance Sheet - Vedanta'!H10)/2)</f>
        <v>2.4001436422682989</v>
      </c>
      <c r="H6" s="27">
        <f>(('Balance Sheet - Vedanta'!H52+'Balance Sheet - Vedanta'!I52)/2)/(('Balance Sheet - Vedanta'!H10+'Balance Sheet - Vedanta'!I10)/2)</f>
        <v>2.9891244295434078</v>
      </c>
    </row>
    <row r="7" spans="1:8">
      <c r="A7" s="26"/>
      <c r="B7" s="26"/>
      <c r="C7" s="26"/>
      <c r="D7" s="26"/>
      <c r="E7" s="26"/>
      <c r="F7" s="26"/>
      <c r="G7" s="26"/>
      <c r="H7" s="26"/>
    </row>
    <row r="8" spans="1:8">
      <c r="A8" s="28" t="s">
        <v>1334</v>
      </c>
      <c r="B8" s="26"/>
      <c r="C8" s="26"/>
      <c r="D8" s="26"/>
      <c r="E8" s="26"/>
      <c r="F8" s="26"/>
      <c r="G8" s="26"/>
      <c r="H8" s="26"/>
    </row>
    <row r="9" spans="1:8">
      <c r="A9" s="26" t="s">
        <v>1335</v>
      </c>
      <c r="B9" s="26" t="s">
        <v>1382</v>
      </c>
      <c r="C9" s="27">
        <f>C46/'Income - Vedanta'!D12</f>
        <v>0.10116725174163958</v>
      </c>
      <c r="D9" s="27">
        <f>D46/'Income - Vedanta'!E12</f>
        <v>8.7017744579267559E-2</v>
      </c>
      <c r="E9" s="27">
        <f>E46/'Income - Vedanta'!F12</f>
        <v>0.14325213956550362</v>
      </c>
      <c r="F9" s="27">
        <f>F46/'Income - Vedanta'!G12</f>
        <v>0.22682845400227944</v>
      </c>
      <c r="G9" s="27">
        <f>G46/'Income - Vedanta'!H12</f>
        <v>0.27763888041953777</v>
      </c>
      <c r="H9" s="27">
        <f>H46/'Income - Vedanta'!I12</f>
        <v>0.16977524689829715</v>
      </c>
    </row>
    <row r="10" spans="1:8">
      <c r="A10" s="26" t="s">
        <v>1336</v>
      </c>
      <c r="B10" s="26" t="s">
        <v>1383</v>
      </c>
      <c r="C10" s="27">
        <f>'Income - Vedanta'!D12/AVERAGE('Balance Sheet - Vedanta'!C52:D52)</f>
        <v>0.95940982495470717</v>
      </c>
      <c r="D10" s="27">
        <f>'Income - Vedanta'!E12/AVERAGE('Balance Sheet - Vedanta'!D52:E52)</f>
        <v>0.94044921733552667</v>
      </c>
      <c r="E10" s="27">
        <f>'Income - Vedanta'!F12/AVERAGE('Balance Sheet - Vedanta'!E52:F52)</f>
        <v>0.43325165623014794</v>
      </c>
      <c r="F10" s="27">
        <f>'Income - Vedanta'!G12/AVERAGE('Balance Sheet - Vedanta'!F52:G52)</f>
        <v>0.47037768084628234</v>
      </c>
      <c r="G10" s="27">
        <f>'Income - Vedanta'!H12/AVERAGE('Balance Sheet - Vedanta'!G52:H52)</f>
        <v>0.68273871942255104</v>
      </c>
      <c r="H10" s="27">
        <f>'Income - Vedanta'!I12/AVERAGE('Balance Sheet - Vedanta'!H52:I52)</f>
        <v>0.73630480357305628</v>
      </c>
    </row>
    <row r="11" spans="1:8">
      <c r="A11" s="26"/>
      <c r="B11" s="26"/>
      <c r="C11" s="26"/>
      <c r="D11" s="26"/>
      <c r="E11" s="26"/>
      <c r="F11" s="26"/>
      <c r="G11" s="26"/>
      <c r="H11" s="26"/>
    </row>
    <row r="12" spans="1:8">
      <c r="A12" s="28" t="s">
        <v>1337</v>
      </c>
      <c r="B12" s="26"/>
      <c r="C12" s="26"/>
      <c r="D12" s="26"/>
      <c r="E12" s="26"/>
      <c r="F12" s="26"/>
      <c r="G12" s="26"/>
      <c r="H12" s="26"/>
    </row>
    <row r="13" spans="1:8">
      <c r="A13" s="26" t="s">
        <v>1338</v>
      </c>
      <c r="B13" s="26" t="s">
        <v>1339</v>
      </c>
      <c r="C13" s="27">
        <f>('Income - Vedanta'!D12-'Income - Vedanta'!D23)/'Income - Vedanta'!D12</f>
        <v>0.82837921552857807</v>
      </c>
      <c r="D13" s="27">
        <f>('Income - Vedanta'!E12-'Income - Vedanta'!E23)/'Income - Vedanta'!E12</f>
        <v>0.85979252153441654</v>
      </c>
      <c r="E13" s="27">
        <f>('Income - Vedanta'!F12-'Income - Vedanta'!F23)/'Income - Vedanta'!F12</f>
        <v>0.74551439344066073</v>
      </c>
      <c r="F13" s="27">
        <f>('Income - Vedanta'!G12-'Income - Vedanta'!G23)/'Income - Vedanta'!G12</f>
        <v>0.73695359358990598</v>
      </c>
      <c r="G13" s="27">
        <f>('Income - Vedanta'!H12-'Income - Vedanta'!H23)/'Income - Vedanta'!H12</f>
        <v>0.71494450881151295</v>
      </c>
      <c r="H13" s="27">
        <f>('Income - Vedanta'!I12-'Income - Vedanta'!I23)/'Income - Vedanta'!I12</f>
        <v>0.69416247145883192</v>
      </c>
    </row>
    <row r="14" spans="1:8">
      <c r="A14" s="26" t="s">
        <v>1342</v>
      </c>
      <c r="B14" s="26" t="s">
        <v>1343</v>
      </c>
      <c r="C14" s="27">
        <f>'Income - Vedanta'!D17/'Income - Vedanta'!D12</f>
        <v>3.414265685624545E-2</v>
      </c>
      <c r="D14" s="27">
        <f>'Income - Vedanta'!E17/'Income - Vedanta'!E12</f>
        <v>4.5060010340920345E-2</v>
      </c>
      <c r="E14" s="27">
        <f>'Income - Vedanta'!F17/'Income - Vedanta'!F12</f>
        <v>0.10883954754922497</v>
      </c>
      <c r="F14" s="27">
        <f>'Income - Vedanta'!G17/'Income - Vedanta'!G12</f>
        <v>8.793157040396947E-2</v>
      </c>
      <c r="G14" s="27">
        <f>'Income - Vedanta'!H17/'Income - Vedanta'!H12</f>
        <v>6.7801390328678574E-2</v>
      </c>
      <c r="H14" s="27">
        <f>'Income - Vedanta'!I17/'Income - Vedanta'!I12</f>
        <v>7.2590850320486372E-2</v>
      </c>
    </row>
    <row r="15" spans="1:8">
      <c r="A15" s="26" t="s">
        <v>1344</v>
      </c>
      <c r="B15" s="26" t="s">
        <v>1344</v>
      </c>
      <c r="C15" s="27">
        <f>'Income - Vedanta'!C18/'Income - Vedanta'!C12</f>
        <v>0.10792164997177403</v>
      </c>
      <c r="D15" s="27">
        <f>'Income - Vedanta'!D18/'Income - Vedanta'!D12</f>
        <v>9.9064242318853177E-2</v>
      </c>
      <c r="E15" s="27">
        <f>'Income - Vedanta'!E18/'Income - Vedanta'!E12</f>
        <v>0.1189645878483185</v>
      </c>
      <c r="F15" s="27">
        <f>'Income - Vedanta'!F18/'Income - Vedanta'!F12</f>
        <v>0.2656412711712251</v>
      </c>
      <c r="G15" s="27">
        <f>'Income - Vedanta'!G18/'Income - Vedanta'!G12</f>
        <v>0.2358426487687508</v>
      </c>
      <c r="H15" s="27">
        <f>'Income - Vedanta'!H18/'Income - Vedanta'!H12</f>
        <v>0.21858802365997926</v>
      </c>
    </row>
    <row r="16" spans="1:8">
      <c r="A16" s="26"/>
      <c r="B16" s="26"/>
      <c r="C16" s="26"/>
      <c r="D16" s="26"/>
      <c r="E16" s="26"/>
      <c r="F16" s="26"/>
      <c r="G16" s="26"/>
      <c r="H16" s="26"/>
    </row>
    <row r="17" spans="1:8">
      <c r="A17" s="28" t="s">
        <v>1345</v>
      </c>
      <c r="B17" s="26"/>
      <c r="C17" s="26"/>
      <c r="D17" s="26"/>
      <c r="E17" s="26"/>
      <c r="F17" s="26"/>
      <c r="G17" s="26"/>
      <c r="H17" s="26"/>
    </row>
    <row r="18" spans="1:8">
      <c r="A18" s="26" t="s">
        <v>1346</v>
      </c>
      <c r="B18" s="26" t="s">
        <v>1347</v>
      </c>
      <c r="C18" s="27">
        <f>'Income - Vedanta'!D12/AVERAGE('Balance Sheet - Vedanta'!C55:D55)</f>
        <v>59.275889837332905</v>
      </c>
      <c r="D18" s="27">
        <f>'Income - Vedanta'!E12/AVERAGE('Balance Sheet - Vedanta'!D55:E55)</f>
        <v>45.730599924537792</v>
      </c>
      <c r="E18" s="27">
        <f>'Income - Vedanta'!F12/AVERAGE('Balance Sheet - Vedanta'!E55:F55)</f>
        <v>25.017218146429105</v>
      </c>
      <c r="F18" s="27">
        <f>'Income - Vedanta'!G12/AVERAGE('Balance Sheet - Vedanta'!F55:G55)</f>
        <v>28.074660633484164</v>
      </c>
      <c r="G18" s="27">
        <f>'Income - Vedanta'!H12/AVERAGE('Balance Sheet - Vedanta'!G55:H55)</f>
        <v>31.099205878866897</v>
      </c>
      <c r="H18" s="27">
        <f>'Income - Vedanta'!I12/AVERAGE('Balance Sheet - Vedanta'!H55:I55)</f>
        <v>32.456249999999997</v>
      </c>
    </row>
    <row r="19" spans="1:8">
      <c r="A19" s="26" t="s">
        <v>1348</v>
      </c>
      <c r="B19" s="26" t="s">
        <v>1349</v>
      </c>
      <c r="C19" s="27">
        <f>'Income - Vedanta'!D23/AVERAGE('Balance Sheet - Vedanta'!C56:D56)</f>
        <v>2.9249363278536697</v>
      </c>
      <c r="D19" s="27">
        <f>'Income - Vedanta'!E23/AVERAGE('Balance Sheet - Vedanta'!D56:E56)</f>
        <v>2.0258295251341147</v>
      </c>
      <c r="E19" s="27">
        <f>'Income - Vedanta'!F23/AVERAGE('Balance Sheet - Vedanta'!E56:F56)</f>
        <v>1.7332572453430073</v>
      </c>
      <c r="F19" s="27">
        <f>'Income - Vedanta'!G23/AVERAGE('Balance Sheet - Vedanta'!F56:G56)</f>
        <v>2.1496848245366449</v>
      </c>
      <c r="G19" s="27">
        <f>'Income - Vedanta'!H23/AVERAGE('Balance Sheet - Vedanta'!G56:H56)</f>
        <v>3.0860703086317876</v>
      </c>
      <c r="H19" s="27">
        <f>'Income - Vedanta'!I23/AVERAGE('Balance Sheet - Vedanta'!H56:I56)</f>
        <v>3.0329070758738279</v>
      </c>
    </row>
    <row r="20" spans="1:8">
      <c r="A20" s="26" t="s">
        <v>1350</v>
      </c>
      <c r="B20" s="26" t="s">
        <v>1351</v>
      </c>
      <c r="C20" s="27">
        <f>C29/AVERAGE('Balance Sheet - Vedanta'!C66:D66)</f>
        <v>1.8688226543992066</v>
      </c>
      <c r="D20" s="27">
        <f>D29/AVERAGE('Balance Sheet - Vedanta'!D66:E66)</f>
        <v>1.5184543258985652</v>
      </c>
      <c r="E20" s="27">
        <f>E29/AVERAGE('Balance Sheet - Vedanta'!E66:F66)</f>
        <v>1.1302878452394827</v>
      </c>
      <c r="F20" s="27">
        <f>F29/AVERAGE('Balance Sheet - Vedanta'!F66:G66)</f>
        <v>1.304707708225556</v>
      </c>
      <c r="G20" s="27">
        <f>G29/AVERAGE('Balance Sheet - Vedanta'!G66:H66)</f>
        <v>3.1624474968781926</v>
      </c>
      <c r="H20" s="27">
        <f>H29/AVERAGE('Balance Sheet - Vedanta'!H66:I66)</f>
        <v>2.5604557564763901</v>
      </c>
    </row>
    <row r="21" spans="1:8">
      <c r="A21" s="26" t="s">
        <v>1352</v>
      </c>
      <c r="B21" s="26" t="s">
        <v>1353</v>
      </c>
      <c r="C21" s="27">
        <f>'Income - Vedanta'!D12/AVERAGE('Balance Sheet - Vedanta'!C91:D91)</f>
        <v>2.3719524377275802</v>
      </c>
      <c r="D21" s="27">
        <f>'Income - Vedanta'!E12/AVERAGE('Balance Sheet - Vedanta'!D91:E91)</f>
        <v>2.0795790557350795</v>
      </c>
      <c r="E21" s="27">
        <f>'Income - Vedanta'!F12/AVERAGE('Balance Sheet - Vedanta'!E91:F91)</f>
        <v>0.83389062453212492</v>
      </c>
      <c r="F21" s="27">
        <f>'Income - Vedanta'!G12/AVERAGE('Balance Sheet - Vedanta'!F91:G91)</f>
        <v>0.83454709657584258</v>
      </c>
      <c r="G21" s="27">
        <f>'Income - Vedanta'!H12/AVERAGE('Balance Sheet - Vedanta'!G91:H91)</f>
        <v>1.3501355878130483</v>
      </c>
      <c r="H21" s="27">
        <f>'Income - Vedanta'!I12/AVERAGE('Balance Sheet - Vedanta'!H91:I91)</f>
        <v>1.5838611817632224</v>
      </c>
    </row>
    <row r="22" spans="1:8">
      <c r="A22" s="26"/>
      <c r="B22" s="26"/>
      <c r="C22" s="26"/>
      <c r="D22" s="26"/>
      <c r="E22" s="26"/>
      <c r="F22" s="26"/>
      <c r="G22" s="26"/>
      <c r="H22" s="26"/>
    </row>
    <row r="23" spans="1:8">
      <c r="A23" s="29" t="s">
        <v>1354</v>
      </c>
      <c r="B23" s="26"/>
      <c r="C23" s="26"/>
      <c r="D23" s="26"/>
      <c r="E23" s="26"/>
      <c r="F23" s="26"/>
      <c r="G23" s="26"/>
      <c r="H23" s="26"/>
    </row>
    <row r="24" spans="1:8">
      <c r="A24" s="30" t="s">
        <v>1355</v>
      </c>
      <c r="B24" s="26" t="s">
        <v>1356</v>
      </c>
      <c r="C24" s="27">
        <f>365/C18</f>
        <v>6.1576469117822867</v>
      </c>
      <c r="D24" s="27">
        <f t="shared" ref="D24:H24" si="0">365/D18</f>
        <v>7.9815266058679226</v>
      </c>
      <c r="E24" s="27">
        <f t="shared" si="0"/>
        <v>14.589951523131248</v>
      </c>
      <c r="F24" s="27">
        <f t="shared" si="0"/>
        <v>13.001047626722539</v>
      </c>
      <c r="G24" s="27">
        <f t="shared" si="0"/>
        <v>11.736634093542289</v>
      </c>
      <c r="H24" s="27">
        <f t="shared" si="0"/>
        <v>11.245907953013674</v>
      </c>
    </row>
    <row r="25" spans="1:8">
      <c r="A25" s="30" t="s">
        <v>1357</v>
      </c>
      <c r="B25" s="26" t="s">
        <v>1358</v>
      </c>
      <c r="C25" s="27">
        <f>365/C19</f>
        <v>124.78904122601482</v>
      </c>
      <c r="D25" s="27">
        <f t="shared" ref="D25:H25" si="1">365/D19</f>
        <v>180.17310710082387</v>
      </c>
      <c r="E25" s="27">
        <f t="shared" si="1"/>
        <v>210.58616716052867</v>
      </c>
      <c r="F25" s="27">
        <f t="shared" si="1"/>
        <v>169.79233226837061</v>
      </c>
      <c r="G25" s="27">
        <f t="shared" si="1"/>
        <v>118.27339091370965</v>
      </c>
      <c r="H25" s="27">
        <f t="shared" si="1"/>
        <v>120.34658196536991</v>
      </c>
    </row>
    <row r="26" spans="1:8">
      <c r="A26" s="26" t="s">
        <v>1359</v>
      </c>
      <c r="B26" s="26" t="s">
        <v>1360</v>
      </c>
      <c r="C26" s="27">
        <f>365/C20</f>
        <v>195.31013236638071</v>
      </c>
      <c r="D26" s="27">
        <f t="shared" ref="D26:H26" si="2">365/D20</f>
        <v>240.37601511919462</v>
      </c>
      <c r="E26" s="27">
        <f t="shared" si="2"/>
        <v>322.92659037014124</v>
      </c>
      <c r="F26" s="27">
        <f t="shared" si="2"/>
        <v>279.75614591593973</v>
      </c>
      <c r="G26" s="27">
        <f t="shared" si="2"/>
        <v>115.41693588915213</v>
      </c>
      <c r="H26" s="27">
        <f t="shared" si="2"/>
        <v>142.55274635258695</v>
      </c>
    </row>
    <row r="27" spans="1:8">
      <c r="A27" s="26" t="s">
        <v>1155</v>
      </c>
      <c r="B27" s="26" t="s">
        <v>1361</v>
      </c>
      <c r="C27" s="27">
        <f>C24+C25-C26</f>
        <v>-64.363444228583603</v>
      </c>
      <c r="D27" s="27">
        <f t="shared" ref="D27:H27" si="3">D24+D25-D26</f>
        <v>-52.221381412502836</v>
      </c>
      <c r="E27" s="27">
        <f t="shared" si="3"/>
        <v>-97.750471686481319</v>
      </c>
      <c r="F27" s="27">
        <f t="shared" si="3"/>
        <v>-96.962766020846573</v>
      </c>
      <c r="G27" s="27">
        <f t="shared" si="3"/>
        <v>14.593089118099797</v>
      </c>
      <c r="H27" s="27">
        <f t="shared" si="3"/>
        <v>-10.960256434203359</v>
      </c>
    </row>
    <row r="28" spans="1:8">
      <c r="A28" s="26"/>
      <c r="B28" s="26"/>
      <c r="C28" s="26"/>
      <c r="D28" s="26"/>
      <c r="E28" s="26"/>
      <c r="F28" s="26"/>
      <c r="G28" s="26"/>
      <c r="H28" s="26"/>
    </row>
    <row r="29" spans="1:8">
      <c r="A29" s="28" t="s">
        <v>1362</v>
      </c>
      <c r="B29" s="26"/>
      <c r="C29" s="26">
        <f>'Income - Vedanta'!D23-'Balance Sheet - Vedanta'!C56+'Balance Sheet - Vedanta'!D56</f>
        <v>339210</v>
      </c>
      <c r="D29" s="26">
        <f>'Income - Vedanta'!E23-'Balance Sheet - Vedanta'!D56+'Balance Sheet - Vedanta'!E56</f>
        <v>267210</v>
      </c>
      <c r="E29" s="26">
        <f>'Income - Vedanta'!F23-'Balance Sheet - Vedanta'!E56+'Balance Sheet - Vedanta'!F56</f>
        <v>193980</v>
      </c>
      <c r="F29" s="26">
        <f>'Income - Vedanta'!G23-'Balance Sheet - Vedanta'!F56+'Balance Sheet - Vedanta'!G56</f>
        <v>214370</v>
      </c>
      <c r="G29" s="26">
        <f>'Income - Vedanta'!H23-'Balance Sheet - Vedanta'!G56+'Balance Sheet - Vedanta'!H56</f>
        <v>417870</v>
      </c>
      <c r="H29" s="26">
        <f>'Income - Vedanta'!I23-'Balance Sheet - Vedanta'!H56+'Balance Sheet - Vedanta'!I56</f>
        <v>451690</v>
      </c>
    </row>
    <row r="30" spans="1:8">
      <c r="A30" s="26"/>
      <c r="B30" s="26"/>
      <c r="C30" s="26"/>
      <c r="D30" s="26"/>
      <c r="E30" s="26"/>
      <c r="F30" s="26"/>
      <c r="G30" s="26"/>
      <c r="H30" s="26"/>
    </row>
    <row r="31" spans="1:8">
      <c r="A31" s="28" t="s">
        <v>1363</v>
      </c>
      <c r="B31" s="26"/>
      <c r="C31" s="26"/>
      <c r="D31" s="26"/>
      <c r="E31" s="26"/>
      <c r="F31" s="26"/>
      <c r="G31" s="26"/>
      <c r="H31" s="26"/>
    </row>
    <row r="32" spans="1:8">
      <c r="A32" s="26" t="s">
        <v>1153</v>
      </c>
      <c r="B32" s="26" t="s">
        <v>1364</v>
      </c>
      <c r="C32" s="27">
        <f>'Balance Sheet - Vedanta'!D64/'Balance Sheet - Vedanta'!D75</f>
        <v>0.81957559445031003</v>
      </c>
      <c r="D32" s="27">
        <f>'Balance Sheet - Vedanta'!E64/'Balance Sheet - Vedanta'!E75</f>
        <v>0.78062655758667032</v>
      </c>
      <c r="E32" s="27">
        <f>'Balance Sheet - Vedanta'!F64/'Balance Sheet - Vedanta'!F75</f>
        <v>0.9083730772875146</v>
      </c>
      <c r="F32" s="27">
        <f>'Balance Sheet - Vedanta'!G64/'Balance Sheet - Vedanta'!G75</f>
        <v>0.95042104907166292</v>
      </c>
      <c r="G32" s="27">
        <f>'Balance Sheet - Vedanta'!H64/'Balance Sheet - Vedanta'!H75</f>
        <v>1.0435530260374659</v>
      </c>
      <c r="H32" s="27">
        <f>'Balance Sheet - Vedanta'!I64/'Balance Sheet - Vedanta'!I75</f>
        <v>0.68737645695589944</v>
      </c>
    </row>
    <row r="33" spans="1:8">
      <c r="A33" s="26" t="s">
        <v>1365</v>
      </c>
      <c r="B33" s="26" t="s">
        <v>1366</v>
      </c>
      <c r="C33" s="27">
        <f>('Balance Sheet - Vedanta'!D64-'Balance Sheet - Vedanta'!D56)/'Balance Sheet - Vedanta'!D75</f>
        <v>0.64161970050708583</v>
      </c>
      <c r="D33" s="27">
        <f>('Balance Sheet - Vedanta'!E64-'Balance Sheet - Vedanta'!E56)/'Balance Sheet - Vedanta'!E75</f>
        <v>0.60842108010072937</v>
      </c>
      <c r="E33" s="27">
        <f>('Balance Sheet - Vedanta'!F64-'Balance Sheet - Vedanta'!F56)/'Balance Sheet - Vedanta'!F75</f>
        <v>0.72936736047503237</v>
      </c>
      <c r="F33" s="27">
        <f>('Balance Sheet - Vedanta'!G64-'Balance Sheet - Vedanta'!G56)/'Balance Sheet - Vedanta'!G75</f>
        <v>0.78262707565355605</v>
      </c>
      <c r="G33" s="27">
        <f>('Balance Sheet - Vedanta'!H64-'Balance Sheet - Vedanta'!H56)/'Balance Sheet - Vedanta'!H75</f>
        <v>0.825742242783011</v>
      </c>
      <c r="H33" s="27">
        <f>('Balance Sheet - Vedanta'!I64-'Balance Sheet - Vedanta'!I56)/'Balance Sheet - Vedanta'!I75</f>
        <v>0.5168359348374344</v>
      </c>
    </row>
    <row r="34" spans="1:8">
      <c r="A34" s="26" t="s">
        <v>1367</v>
      </c>
      <c r="B34" s="26" t="s">
        <v>1368</v>
      </c>
      <c r="C34" s="27">
        <f>'Balance Sheet - Vedanta'!D54/'Balance Sheet - Vedanta'!D75</f>
        <v>7.7564798429669721E-2</v>
      </c>
      <c r="D34" s="27">
        <f>'Balance Sheet - Vedanta'!E54/'Balance Sheet - Vedanta'!E75</f>
        <v>0.10919742696467948</v>
      </c>
      <c r="E34" s="27">
        <f>'Balance Sheet - Vedanta'!F54/'Balance Sheet - Vedanta'!F75</f>
        <v>0.19743533053283219</v>
      </c>
      <c r="F34" s="27">
        <f>'Balance Sheet - Vedanta'!G54/'Balance Sheet - Vedanta'!G75</f>
        <v>0.28118975954546993</v>
      </c>
      <c r="G34" s="27">
        <f>'Balance Sheet - Vedanta'!H54/'Balance Sheet - Vedanta'!H75</f>
        <v>0.23727420753884315</v>
      </c>
      <c r="H34" s="27">
        <f>'Balance Sheet - Vedanta'!I54/'Balance Sheet - Vedanta'!I75</f>
        <v>0.10512803035466795</v>
      </c>
    </row>
    <row r="35" spans="1:8">
      <c r="A35" s="28" t="s">
        <v>1369</v>
      </c>
      <c r="B35" s="26"/>
      <c r="C35" s="26"/>
      <c r="D35" s="26"/>
      <c r="E35" s="26"/>
      <c r="F35" s="26"/>
      <c r="G35" s="26"/>
      <c r="H35" s="26"/>
    </row>
    <row r="36" spans="1:8">
      <c r="A36" s="26" t="s">
        <v>1370</v>
      </c>
      <c r="B36" s="26" t="s">
        <v>1371</v>
      </c>
      <c r="C36" s="27">
        <f>C43/'Balance Sheet - Vedanta'!D52</f>
        <v>0.57053390037110274</v>
      </c>
      <c r="D36" s="27">
        <f>D43/'Balance Sheet - Vedanta'!E52</f>
        <v>0.61629950060135719</v>
      </c>
      <c r="E36" s="27">
        <f>E43/'Balance Sheet - Vedanta'!F52</f>
        <v>0.6092679526418403</v>
      </c>
      <c r="F36" s="27">
        <f>F43/'Balance Sheet - Vedanta'!G52</f>
        <v>0.58313724012040213</v>
      </c>
      <c r="G36" s="27">
        <f>G43/'Balance Sheet - Vedanta'!H52</f>
        <v>0.58356495468277947</v>
      </c>
      <c r="H36" s="27">
        <f>H43/'Balance Sheet - Vedanta'!I52</f>
        <v>0.74827863676179995</v>
      </c>
    </row>
    <row r="37" spans="1:8">
      <c r="A37" s="26" t="s">
        <v>1378</v>
      </c>
      <c r="B37" s="26" t="s">
        <v>1372</v>
      </c>
      <c r="C37" s="27">
        <f>C44/(C44+'Balance Sheet - Vedanta'!D10)</f>
        <v>0.32440471117626002</v>
      </c>
      <c r="D37" s="27">
        <f>D44/(D44+'Balance Sheet - Vedanta'!E10)</f>
        <v>0.3817961436021754</v>
      </c>
      <c r="E37" s="27">
        <f>E44/(E44+'Balance Sheet - Vedanta'!F10)</f>
        <v>0.40359933499584372</v>
      </c>
      <c r="F37" s="27">
        <f>F44/(F44+'Balance Sheet - Vedanta'!G10)</f>
        <v>0.38836876743065268</v>
      </c>
      <c r="G37" s="27">
        <f>G44/(G44+'Balance Sheet - Vedanta'!H10)</f>
        <v>0.37763663864787378</v>
      </c>
      <c r="H37" s="27">
        <f>H44/(H44+'Balance Sheet - Vedanta'!I10)</f>
        <v>0.54373673036093417</v>
      </c>
    </row>
    <row r="38" spans="1:8">
      <c r="A38" s="26"/>
      <c r="B38" s="26"/>
      <c r="C38" s="26"/>
      <c r="D38" s="26"/>
      <c r="E38" s="26"/>
      <c r="F38" s="26"/>
      <c r="G38" s="26"/>
      <c r="H38" s="26"/>
    </row>
    <row r="39" spans="1:8">
      <c r="A39" s="28" t="s">
        <v>1373</v>
      </c>
      <c r="B39" s="26"/>
      <c r="C39" s="26"/>
      <c r="D39" s="26"/>
      <c r="E39" s="26"/>
      <c r="F39" s="26"/>
      <c r="G39" s="26"/>
      <c r="H39" s="26"/>
    </row>
    <row r="40" spans="1:8">
      <c r="A40" s="26" t="s">
        <v>1374</v>
      </c>
      <c r="B40" s="26" t="s">
        <v>1375</v>
      </c>
      <c r="C40" s="27">
        <f>'Income - Vedanta'!D176/'Income - Vedanta'!D28</f>
        <v>5.1670471052085496</v>
      </c>
      <c r="D40" s="27">
        <f>'Income - Vedanta'!E176/'Income - Vedanta'!E28</f>
        <v>4.5658870507701081</v>
      </c>
      <c r="E40" s="27">
        <f>'Income - Vedanta'!F176/'Income - Vedanta'!F28</f>
        <v>4.5576714996753953</v>
      </c>
      <c r="F40" s="27">
        <f>'Income - Vedanta'!G176/'Income - Vedanta'!G28</f>
        <v>5.5934942716857607</v>
      </c>
      <c r="G40" s="27">
        <f>'Income - Vedanta'!H176/'Income - Vedanta'!H28</f>
        <v>10.25316742081448</v>
      </c>
      <c r="H40" s="27">
        <f>'Income - Vedanta'!I176/'Income - Vedanta'!I28</f>
        <v>6.143828451882845</v>
      </c>
    </row>
    <row r="41" spans="1:8">
      <c r="A41" s="26"/>
      <c r="B41" s="26"/>
      <c r="C41" s="26"/>
      <c r="D41" s="26"/>
      <c r="E41" s="26"/>
      <c r="F41" s="26"/>
      <c r="G41" s="26"/>
      <c r="H41" s="26"/>
    </row>
    <row r="42" spans="1:8">
      <c r="A42" s="26"/>
      <c r="B42" s="26"/>
      <c r="C42" s="26"/>
      <c r="D42" s="26"/>
      <c r="E42" s="26"/>
      <c r="F42" s="26"/>
      <c r="G42" s="26"/>
      <c r="H42" s="26"/>
    </row>
    <row r="43" spans="1:8">
      <c r="A43" s="28" t="s">
        <v>361</v>
      </c>
      <c r="B43" s="26"/>
      <c r="C43" s="26">
        <f>'Balance Sheet - Vedanta'!D17-'Balance Sheet - Vedanta'!D10</f>
        <v>1053120</v>
      </c>
      <c r="D43" s="26">
        <f>'Balance Sheet - Vedanta'!E17-'Balance Sheet - Vedanta'!E10</f>
        <v>1245190</v>
      </c>
      <c r="E43" s="26">
        <f>'Balance Sheet - Vedanta'!F17-'Balance Sheet - Vedanta'!F10</f>
        <v>1118750</v>
      </c>
      <c r="F43" s="26">
        <f>'Balance Sheet - Vedanta'!G17-'Balance Sheet - Vedanta'!G10</f>
        <v>1082950</v>
      </c>
      <c r="G43" s="26">
        <f>'Balance Sheet - Vedanta'!H17-'Balance Sheet - Vedanta'!H10</f>
        <v>1158960</v>
      </c>
      <c r="H43" s="26">
        <f>'Balance Sheet - Vedanta'!I17-'Balance Sheet - Vedanta'!I10</f>
        <v>1469290</v>
      </c>
    </row>
    <row r="44" spans="1:8">
      <c r="A44" s="26" t="s">
        <v>1379</v>
      </c>
      <c r="B44" s="26"/>
      <c r="C44" s="26">
        <f>C43-'Balance Sheet - Vedanta'!D75</f>
        <v>380650</v>
      </c>
      <c r="D44" s="26">
        <f>D43-'Balance Sheet - Vedanta'!E75</f>
        <v>478780</v>
      </c>
      <c r="E44" s="26">
        <f>E43-'Balance Sheet - Vedanta'!F75</f>
        <v>485530</v>
      </c>
      <c r="F44" s="26">
        <f>F43-'Balance Sheet - Vedanta'!G75</f>
        <v>491570</v>
      </c>
      <c r="G44" s="26">
        <f>G43-'Balance Sheet - Vedanta'!H75</f>
        <v>501830</v>
      </c>
      <c r="H44" s="26">
        <f>H43-'Balance Sheet - Vedanta'!I75</f>
        <v>589030</v>
      </c>
    </row>
    <row r="46" spans="1:8">
      <c r="A46" s="23" t="s">
        <v>1380</v>
      </c>
      <c r="C46">
        <f>'Income - Vedanta'!D176-'Income - Vedanta'!D17</f>
        <v>186170</v>
      </c>
      <c r="D46">
        <f>'Income - Vedanta'!E176-'Income - Vedanta'!E17</f>
        <v>158200</v>
      </c>
      <c r="E46">
        <f>'Income - Vedanta'!F176-'Income - Vedanta'!F17</f>
        <v>119680</v>
      </c>
      <c r="F46">
        <f>'Income - Vedanta'!G176-'Income - Vedanta'!G17</f>
        <v>197030</v>
      </c>
      <c r="G46">
        <f>'Income - Vedanta'!H176-'Income - Vedanta'!H17</f>
        <v>364240</v>
      </c>
      <c r="H46">
        <f>'Income - Vedanta'!I176-'Income - Vedanta'!I17</f>
        <v>246860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Balance Sheet - Vedanta</vt:lpstr>
      <vt:lpstr>Income - Vedanta</vt:lpstr>
      <vt:lpstr>Cash Flow - Vedanta</vt:lpstr>
      <vt:lpstr>Balance Sheet - Marico</vt:lpstr>
      <vt:lpstr>Income - Marico</vt:lpstr>
      <vt:lpstr>Cash flow - Marico</vt:lpstr>
      <vt:lpstr>Marico Analysis</vt:lpstr>
      <vt:lpstr>Vedanta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Aryan Sahni</cp:lastModifiedBy>
  <dcterms:created xsi:type="dcterms:W3CDTF">2013-04-03T15:49:21Z</dcterms:created>
  <dcterms:modified xsi:type="dcterms:W3CDTF">2024-12-30T18:41:20Z</dcterms:modified>
</cp:coreProperties>
</file>