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verma\OneDrive\Desktop\"/>
    </mc:Choice>
  </mc:AlternateContent>
  <xr:revisionPtr revIDLastSave="0" documentId="13_ncr:1_{754CABC1-8BF8-4719-B4B9-724F5AB16C05}" xr6:coauthVersionLast="47" xr6:coauthVersionMax="47" xr10:uidLastSave="{00000000-0000-0000-0000-000000000000}"/>
  <bookViews>
    <workbookView xWindow="-108" yWindow="-108" windowWidth="23256" windowHeight="12456" activeTab="3" xr2:uid="{F3187909-13BC-4139-9514-5105A04E0316}"/>
  </bookViews>
  <sheets>
    <sheet name="Master Data" sheetId="1" r:id="rId1"/>
    <sheet name="ANALYSIS" sheetId="3" r:id="rId2"/>
    <sheet name="Input Data" sheetId="2" r:id="rId3"/>
    <sheet name="Dashboard" sheetId="4" r:id="rId4"/>
  </sheets>
  <definedNames>
    <definedName name="_xlchart.v1.0" hidden="1">ANALYSIS!$AJ$4:$AJ$8</definedName>
    <definedName name="_xlchart.v1.2" hidden="1">ANALYSIS!$AJ$4:$AJ$8</definedName>
    <definedName name="_xlcn.WorksheetConnection_Book3input_data1" hidden="1">input_data[]</definedName>
    <definedName name="_xlcn.WorksheetConnection_Book3master_data1" hidden="1">master_data[]</definedName>
    <definedName name="Category">OFFSET(ANALYSIS!$AF$3,1,0,COUNT(ANALYSIS!$AG$4:$AG$8))</definedName>
    <definedName name="CategoryRange">OFFSET(ANALYSIS!$AF$3,1,1,COUNT(ANALYSIS!$AG$4:$AG$8))</definedName>
    <definedName name="Slicer_MONTH">#N/A</definedName>
    <definedName name="Slicer_PAYMENT_MODE">#N/A</definedName>
    <definedName name="Slicer_SALE_TYPE">#N/A</definedName>
    <definedName name="Slicer_YEAR">#N/A</definedName>
  </definedNames>
  <calcPr calcId="191029" iterate="1"/>
  <pivotCaches>
    <pivotCache cacheId="522" r:id="rId5"/>
    <pivotCache cacheId="564" r:id="rId6"/>
    <pivotCache cacheId="567" r:id="rId7"/>
    <pivotCache cacheId="570" r:id="rId8"/>
    <pivotCache cacheId="573" r:id="rId9"/>
    <pivotCache cacheId="576" r:id="rId10"/>
    <pivotCache cacheId="579"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aster_data" name="master_data" connection="WorksheetConnection_Book3!master_data"/>
          <x15:modelTable id="input_data" name="input_data" connection="WorksheetConnection_Book3!input_data"/>
        </x15:modelTables>
        <x15:modelRelationships>
          <x15:modelRelationship fromTable="input_data" fromColumn="PRODUCT ID" toTable="master_data" toColumn="PRODUCT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 i="3" l="1" a="1"/>
  <c r="AJ4" i="3" s="1"/>
  <c r="AH4" i="3" s="1"/>
  <c r="AI4" i="3" a="1"/>
  <c r="AI4" i="3" s="1"/>
  <c r="AC4" i="3" a="1"/>
  <c r="AC4" i="3" s="1"/>
  <c r="AB4" i="3" a="1"/>
  <c r="AB4" i="3" s="1"/>
  <c r="Z4" i="3" a="1"/>
  <c r="Z4" i="3" s="1"/>
  <c r="Y4" i="3" a="1"/>
  <c r="X4" i="3" a="1"/>
  <c r="X4" i="3" s="1"/>
  <c r="W4" i="3" a="1"/>
  <c r="W4" i="3" s="1"/>
  <c r="L15" i="3"/>
  <c r="M15" i="3" s="1"/>
  <c r="L5" i="3"/>
  <c r="M5" i="3" s="1"/>
  <c r="L6" i="3"/>
  <c r="M6" i="3" s="1"/>
  <c r="L7" i="3"/>
  <c r="M7" i="3" s="1"/>
  <c r="L8" i="3"/>
  <c r="N8" i="3" s="1"/>
  <c r="O8" i="3" s="1"/>
  <c r="L9" i="3"/>
  <c r="N9" i="3" s="1"/>
  <c r="O9" i="3" s="1"/>
  <c r="L10" i="3"/>
  <c r="N10" i="3" s="1"/>
  <c r="O10" i="3" s="1"/>
  <c r="L11" i="3"/>
  <c r="N11" i="3" s="1"/>
  <c r="O11" i="3" s="1"/>
  <c r="L12" i="3"/>
  <c r="N12" i="3" s="1"/>
  <c r="O12" i="3" s="1"/>
  <c r="L13" i="3"/>
  <c r="M13" i="3" s="1"/>
  <c r="L14" i="3"/>
  <c r="M14" i="3" s="1"/>
  <c r="L4" i="3"/>
  <c r="M4" i="3" s="1"/>
  <c r="F6" i="3"/>
  <c r="F7" i="3"/>
  <c r="M8" i="3" l="1"/>
  <c r="AH8" i="3"/>
  <c r="AH7" i="3"/>
  <c r="AH6" i="3"/>
  <c r="AH5" i="3"/>
  <c r="N15" i="3"/>
  <c r="O15" i="3" s="1"/>
  <c r="M12" i="3"/>
  <c r="M11" i="3"/>
  <c r="M10" i="3"/>
  <c r="M9" i="3"/>
  <c r="Y4" i="3"/>
  <c r="N4" i="3"/>
  <c r="O4" i="3" s="1"/>
  <c r="N7" i="3"/>
  <c r="O7" i="3" s="1"/>
  <c r="N14" i="3"/>
  <c r="O14" i="3" s="1"/>
  <c r="N6" i="3"/>
  <c r="O6" i="3" s="1"/>
  <c r="N13" i="3"/>
  <c r="O13" i="3" s="1"/>
  <c r="N5" i="3"/>
  <c r="O5" i="3" s="1"/>
  <c r="F8" i="3"/>
  <c r="AI2" i="3" l="1"/>
  <c r="AJ2" i="3"/>
  <c r="V17" i="3"/>
  <c r="V31" i="3"/>
  <c r="V39" i="3"/>
  <c r="V47" i="3"/>
  <c r="V32" i="3"/>
  <c r="V40" i="3"/>
  <c r="V33" i="3"/>
  <c r="V41" i="3"/>
  <c r="V34" i="3"/>
  <c r="V42" i="3"/>
  <c r="V35" i="3"/>
  <c r="V43" i="3"/>
  <c r="V36" i="3"/>
  <c r="V44" i="3"/>
  <c r="V37" i="3"/>
  <c r="V45" i="3"/>
  <c r="V38" i="3"/>
  <c r="V46" i="3"/>
  <c r="V14" i="3"/>
  <c r="V22" i="3"/>
  <c r="V30" i="3"/>
  <c r="V24" i="3"/>
  <c r="V9" i="3"/>
  <c r="V4" i="3"/>
  <c r="V10" i="3"/>
  <c r="V18" i="3"/>
  <c r="V26" i="3"/>
  <c r="V11" i="3"/>
  <c r="V19" i="3"/>
  <c r="V27" i="3"/>
  <c r="V12" i="3"/>
  <c r="V20" i="3"/>
  <c r="V28" i="3"/>
  <c r="V7" i="3"/>
  <c r="V25" i="3"/>
  <c r="V13" i="3"/>
  <c r="V15" i="3"/>
  <c r="V5" i="3"/>
  <c r="V21" i="3"/>
  <c r="V23" i="3"/>
  <c r="V29" i="3"/>
  <c r="V8" i="3"/>
  <c r="V6" i="3"/>
  <c r="V16" i="3"/>
  <c r="Z2" i="3" l="1"/>
  <c r="Y2" i="3"/>
  <c r="X2" i="3"/>
  <c r="W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ECECAD-E068-492C-8BCE-4659CEDD26E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46B7275-1D98-4FAF-8047-04A1864BADBF}" name="WorksheetConnection_Book3!input_data" type="102" refreshedVersion="8" minRefreshableVersion="5">
    <extLst>
      <ext xmlns:x15="http://schemas.microsoft.com/office/spreadsheetml/2010/11/main" uri="{DE250136-89BD-433C-8126-D09CA5730AF9}">
        <x15:connection id="input_data">
          <x15:rangePr sourceName="_xlcn.WorksheetConnection_Book3input_data1"/>
        </x15:connection>
      </ext>
    </extLst>
  </connection>
  <connection id="3" xr16:uid="{ECFBFEF7-F342-4A74-B3FE-E88ECC431082}" name="WorksheetConnection_Book3!master_data" type="102" refreshedVersion="8" minRefreshableVersion="5">
    <extLst>
      <ext xmlns:x15="http://schemas.microsoft.com/office/spreadsheetml/2010/11/main" uri="{DE250136-89BD-433C-8126-D09CA5730AF9}">
        <x15:connection id="master_data">
          <x15:rangePr sourceName="_xlcn.WorksheetConnection_Book3master_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<sst xmlns="http://schemas.openxmlformats.org/spreadsheetml/2006/main" count="1909" uniqueCount="139">
  <si>
    <t>PRODUCT ID</t>
  </si>
  <si>
    <t>PRODUCT</t>
  </si>
  <si>
    <t>CATEGORY</t>
  </si>
  <si>
    <t>UOM</t>
  </si>
  <si>
    <t>BUYING PRIZE</t>
  </si>
  <si>
    <t>SELLING PRICE</t>
  </si>
  <si>
    <t>P0001</t>
  </si>
  <si>
    <t>Product01</t>
  </si>
  <si>
    <t>Category01</t>
  </si>
  <si>
    <t>Kg</t>
  </si>
  <si>
    <t>P0002</t>
  </si>
  <si>
    <t>Product02</t>
  </si>
  <si>
    <t>P0003</t>
  </si>
  <si>
    <t>Product03</t>
  </si>
  <si>
    <t>P0004</t>
  </si>
  <si>
    <t>Product04</t>
  </si>
  <si>
    <t>Lt</t>
  </si>
  <si>
    <t>P0005</t>
  </si>
  <si>
    <t>Product05</t>
  </si>
  <si>
    <t>Ft</t>
  </si>
  <si>
    <t>P0006</t>
  </si>
  <si>
    <t>Product06</t>
  </si>
  <si>
    <t>P0007</t>
  </si>
  <si>
    <t>Product07</t>
  </si>
  <si>
    <t>P0008</t>
  </si>
  <si>
    <t>Product08</t>
  </si>
  <si>
    <t>P0009</t>
  </si>
  <si>
    <t>Product09</t>
  </si>
  <si>
    <t>No.</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</si>
  <si>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</si>
  <si>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</si>
  <si>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</si>
  <si>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</si>
  <si>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</si>
  <si>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</si>
  <si>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</si>
  <si>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</si>
  <si>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</si>
  <si>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</si>
  <si>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</si>
  <si>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</si>
  <si>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</si>
  <si>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</si>
  <si>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</si>
  <si>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</si>
  <si>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</si>
  <si>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</si>
  <si>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</si>
  <si>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</si>
  <si>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</si>
  <si>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</si>
  <si>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</si>
  <si>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</si>
  <si>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</si>
  <si>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</si>
  <si>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</si>
  <si>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</si>
  <si>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</si>
  <si>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</si>
  <si>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</si>
  <si>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</si>
  <si>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</si>
  <si>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</si>
  <si>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</si>
  <si>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</si>
  <si>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</si>
  <si>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</si>
  <si>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</si>
  <si>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</si>
  <si>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</si>
  <si>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</si>
  <si>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</si>
  <si>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</si>
  <si>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</si>
  <si>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</si>
  <si>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</si>
  <si>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</si>
  <si>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</si>
  <si>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</si>
  <si>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</si>
  <si>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</si>
  <si>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</si>
  <si>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</si>
  <si>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</si>
  <si>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</si>
  <si>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</si>
  <si>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</si>
  <si>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</si>
  <si>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</si>
  <si>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</si>
  <si>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</si>
  <si>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</si>
  <si>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</si>
  <si>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</si>
  <si>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</si>
  <si>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</si>
  <si>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</si>
  <si>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</si>
  <si>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</si>
  <si>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</si>
  <si>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</si>
  <si>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</si>
  <si>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</si>
  <si>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P0045</t>
  </si>
  <si>
    <t>Product45</t>
  </si>
  <si>
    <t>DATE</t>
  </si>
  <si>
    <t>QUANTITY</t>
  </si>
  <si>
    <t>SALE TYPE</t>
  </si>
  <si>
    <t>PAYMENT MODE</t>
  </si>
  <si>
    <t>DISCOUNT %</t>
  </si>
  <si>
    <t>Wholesaler</t>
  </si>
  <si>
    <t>Online</t>
  </si>
  <si>
    <t>Cash</t>
  </si>
  <si>
    <t>Direct Sales</t>
  </si>
  <si>
    <t>Row Labels</t>
  </si>
  <si>
    <t>Sum of TOTAL SELLING VALUE</t>
  </si>
  <si>
    <t>Sum of TOTAL BUYING VALUE</t>
  </si>
  <si>
    <t>Apr</t>
  </si>
  <si>
    <t>Aug</t>
  </si>
  <si>
    <t>Dec</t>
  </si>
  <si>
    <t>Feb</t>
  </si>
  <si>
    <t>Jan</t>
  </si>
  <si>
    <t>Jul</t>
  </si>
  <si>
    <t>Jun</t>
  </si>
  <si>
    <t>Mar</t>
  </si>
  <si>
    <t>May</t>
  </si>
  <si>
    <t>Nov</t>
  </si>
  <si>
    <t>Oct</t>
  </si>
  <si>
    <t>Sep</t>
  </si>
  <si>
    <t>Sum of QUANTITY</t>
  </si>
  <si>
    <t>TOTAL SALES</t>
  </si>
  <si>
    <t>TOTAL PROFIT</t>
  </si>
  <si>
    <t>PROFIT PERCENTAGE</t>
  </si>
  <si>
    <t>MONTH</t>
  </si>
  <si>
    <t>SALES</t>
  </si>
  <si>
    <t>PROFIT</t>
  </si>
  <si>
    <t>PROFIT%</t>
  </si>
  <si>
    <t>RANK</t>
  </si>
  <si>
    <t>TOP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</si>
</sst>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_ [$₹-4009]\ * #,##0.00_ ;_ [$₹-4009]\ * \-#,##0.00_ ;_ [$₹-4009]\ * &quot;-&quot;??_ ;_ @_ "/>
  </numFmts>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2" applyFont="1"/>
    <xf numFmtId="164" fontId="0" fillId="0" borderId="0" xfId="0" applyNumberFormat="1"/>
    <xf numFmtId="164" fontId="0" fillId="0" borderId="0" xfId="1" applyNumberFormat="1" applyFont="1"/>
    <xf numFmtId="0" fontId="0" fillId="2" borderId="0" xfId="0" applyFill="1"/>
    <xf numFmtId="0" fontId="0" fillId="3" borderId="0" xfId="0" applyFill="1"/>
    <xf numFmtId="0" fontId="0" fillId="4" borderId="0" xfId="0" applyFill="1"/>
    <xf numFmtId="0" fontId="0" fillId="0" borderId="0" xfId="0" applyNumberFormat="1"/>
  </cellXfs>
  <cellStyles count="3">
    <cellStyle name="Currency" xfId="1" builtinId="4"/>
    <cellStyle name="Normal" xfId="0" builtinId="0"/>
    <cellStyle name="Percent" xfId="2" builtinId="5"/>
  </cellStyles>
  <dxfs count="21">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numFmt numFmtId="164" formatCode="_ [$₹-4009]\ * #,##0.00_ ;_ [$₹-4009]\ * \-#,##0.00_ ;_ [$₹-4009]\ * &quot;-&quot;??_ ;_ @_ "/>
    </dxf>
    <dxf>
      <font>
        <b/>
        <i val="0"/>
        <sz val="9"/>
        <color theme="1"/>
        <name val="poppins"/>
      </font>
      <fill>
        <patternFill>
          <bgColor theme="1" tint="0.499984740745262"/>
        </patternFill>
      </fill>
      <border diagonalUp="0" diagonalDown="0">
        <left style="thin">
          <color theme="1"/>
        </left>
        <right style="thin">
          <color theme="1"/>
        </right>
        <top style="thin">
          <color theme="1"/>
        </top>
        <bottom style="thin">
          <color theme="1"/>
        </bottom>
        <vertical/>
        <horizontal/>
      </border>
    </dxf>
    <dxf>
      <font>
        <sz val="9"/>
        <color auto="1"/>
        <name val="poppins"/>
      </font>
      <fill>
        <patternFill>
          <fgColor theme="2" tint="-9.985656300546282E-2"/>
          <bgColor theme="1" tint="0.499984740745262"/>
        </patternFill>
      </fill>
      <border diagonalUp="0" diagonalDown="0">
        <left style="thin">
          <color auto="1"/>
        </left>
        <right style="thin">
          <color auto="1"/>
        </right>
        <top style="thin">
          <color auto="1"/>
        </top>
        <bottom style="thin">
          <color auto="1"/>
        </bottom>
        <vertical/>
        <horizontal/>
      </border>
    </dxf>
    <dxf>
      <numFmt numFmtId="164" formatCode="_ [$₹-4009]\ * #,##0.00_ ;_ [$₹-4009]\ * \-#,##0.00_ ;_ [$₹-4009]\ * &quot;-&quot;??_ ;_ @_ "/>
    </dxf>
    <dxf>
      <numFmt numFmtId="164" formatCode="_ [$₹-4009]\ * #,##0.00_ ;_ [$₹-4009]\ * \-#,##0.00_ ;_ [$₹-4009]\ * &quot;-&quot;??_ ;_ @_ "/>
    </dxf>
    <dxf>
      <numFmt numFmtId="19" formatCode="dd/mm/yyyy"/>
    </dxf>
    <dxf>
      <numFmt numFmtId="164" formatCode="_ [$₹-4009]\ * #,##0.00_ ;_ [$₹-4009]\ * \-#,##0.00_ ;_ [$₹-4009]\ * &quot;-&quot;??_ ;_ @_ "/>
    </dxf>
    <dxf>
      <numFmt numFmtId="164" formatCode="_ [$₹-4009]\ * #,##0.00_ ;_ [$₹-4009]\ * \-#,##0.00_ ;_ [$₹-4009]\ * &quot;-&quot;??_ ;_ @_ "/>
    </dxf>
  </dxfs>
  <tableStyles count="1" defaultTableStyle="TableStyleMedium2" defaultPivotStyle="PivotStyleLight16">
    <tableStyle name="SLICERPRO" pivot="0" table="0" count="10" xr9:uid="{949277E8-5DE7-4ECF-B56D-FDED80A1E2CC}">
      <tableStyleElement type="wholeTable" dxfId="15"/>
      <tableStyleElement type="headerRow" dxfId="14"/>
    </tableStyle>
  </tableStyles>
  <colors>
    <mruColors>
      <color rgb="FF0000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2"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PRO">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6.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42525484881929"/>
          <c:y val="0.25964285263516612"/>
          <c:w val="0.82140666488991765"/>
          <c:h val="0.6188128184308066"/>
        </c:manualLayout>
      </c:layout>
      <c:barChart>
        <c:barDir val="col"/>
        <c:grouping val="clustered"/>
        <c:varyColors val="0"/>
        <c:ser>
          <c:idx val="0"/>
          <c:order val="0"/>
          <c:tx>
            <c:strRef>
              <c:f>ANALYSIS!$M$3</c:f>
              <c:strCache>
                <c:ptCount val="1"/>
                <c:pt idx="0">
                  <c:v>SALES</c:v>
                </c:pt>
              </c:strCache>
            </c:strRef>
          </c:tx>
          <c:spPr>
            <a:solidFill>
              <a:schemeClr val="accent1"/>
            </a:solidFill>
            <a:ln>
              <a:noFill/>
            </a:ln>
            <a:effectLst/>
          </c:spPr>
          <c:invertIfNegative val="0"/>
          <c:cat>
            <c:strRef>
              <c:f>ANALYSIS!$L$4:$L$15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343B-4884-AF56-68A8705B2811}"/>
            </c:ext>
          </c:extLst>
        </c:ser>
        <c:ser>
          <c:idx val="1"/>
          <c:order val="1"/>
          <c:tx>
            <c:strRef>
              <c:f>ANALYSIS!$N$3</c:f>
              <c:strCache>
                <c:ptCount val="1"/>
                <c:pt idx="0">
                  <c:v>PROFIT</c:v>
                </c:pt>
              </c:strCache>
            </c:strRef>
          </c:tx>
          <c:spPr>
            <a:solidFill>
              <a:schemeClr val="accent2"/>
            </a:solidFill>
            <a:ln>
              <a:noFill/>
            </a:ln>
            <a:effectLst/>
          </c:spPr>
          <c:invertIfNegative val="0"/>
          <c:dLbls>
            <c:dLbl>
              <c:idx val="0"/>
              <c:tx>
                <c:rich>
                  <a:bodyPr/>
                  <a:lstStyle/>
                  <a:p>
                    <a:fld id="{E4EE8CCC-D886-41D0-9BC4-42DE193B764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43B-4884-AF56-68A8705B2811}"/>
                </c:ext>
              </c:extLst>
            </c:dLbl>
            <c:dLbl>
              <c:idx val="1"/>
              <c:tx>
                <c:rich>
                  <a:bodyPr/>
                  <a:lstStyle/>
                  <a:p>
                    <a:fld id="{63B80BB6-C1C5-4563-9AC7-2DE0BC3D45A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43B-4884-AF56-68A8705B2811}"/>
                </c:ext>
              </c:extLst>
            </c:dLbl>
            <c:dLbl>
              <c:idx val="2"/>
              <c:tx>
                <c:rich>
                  <a:bodyPr/>
                  <a:lstStyle/>
                  <a:p>
                    <a:fld id="{8C839135-F9F2-48BA-A0D5-1640C884D85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43B-4884-AF56-68A8705B2811}"/>
                </c:ext>
              </c:extLst>
            </c:dLbl>
            <c:dLbl>
              <c:idx val="3"/>
              <c:tx>
                <c:rich>
                  <a:bodyPr/>
                  <a:lstStyle/>
                  <a:p>
                    <a:fld id="{EE9E36E0-8D16-4C90-AC69-FF9C227111B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43B-4884-AF56-68A8705B2811}"/>
                </c:ext>
              </c:extLst>
            </c:dLbl>
            <c:dLbl>
              <c:idx val="4"/>
              <c:tx>
                <c:rich>
                  <a:bodyPr/>
                  <a:lstStyle/>
                  <a:p>
                    <a:fld id="{38F3B060-B11C-4F5D-84C0-FD221DB7165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43B-4884-AF56-68A8705B2811}"/>
                </c:ext>
              </c:extLst>
            </c:dLbl>
            <c:dLbl>
              <c:idx val="5"/>
              <c:tx>
                <c:rich>
                  <a:bodyPr/>
                  <a:lstStyle/>
                  <a:p>
                    <a:fld id="{33873031-CFBB-4CB1-A5BE-38AD1686302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43B-4884-AF56-68A8705B2811}"/>
                </c:ext>
              </c:extLst>
            </c:dLbl>
            <c:dLbl>
              <c:idx val="6"/>
              <c:tx>
                <c:rich>
                  <a:bodyPr/>
                  <a:lstStyle/>
                  <a:p>
                    <a:fld id="{E5B0702C-D4BA-4FC3-B1F8-B4FB9FF8F93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43B-4884-AF56-68A8705B2811}"/>
                </c:ext>
              </c:extLst>
            </c:dLbl>
            <c:dLbl>
              <c:idx val="7"/>
              <c:tx>
                <c:rich>
                  <a:bodyPr/>
                  <a:lstStyle/>
                  <a:p>
                    <a:fld id="{328F02AC-68A7-4AF1-9AB9-19C9151B030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43B-4884-AF56-68A8705B2811}"/>
                </c:ext>
              </c:extLst>
            </c:dLbl>
            <c:dLbl>
              <c:idx val="8"/>
              <c:tx>
                <c:rich>
                  <a:bodyPr/>
                  <a:lstStyle/>
                  <a:p>
                    <a:fld id="{92C2A405-F2FF-4772-A7F2-E37F1AF2383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43B-4884-AF56-68A8705B2811}"/>
                </c:ext>
              </c:extLst>
            </c:dLbl>
            <c:dLbl>
              <c:idx val="9"/>
              <c:tx>
                <c:rich>
                  <a:bodyPr/>
                  <a:lstStyle/>
                  <a:p>
                    <a:fld id="{96048776-2611-444C-A900-6D3DE9EF312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43B-4884-AF56-68A8705B2811}"/>
                </c:ext>
              </c:extLst>
            </c:dLbl>
            <c:dLbl>
              <c:idx val="10"/>
              <c:tx>
                <c:rich>
                  <a:bodyPr/>
                  <a:lstStyle/>
                  <a:p>
                    <a:fld id="{95B34B16-FC50-429C-AAD8-FEEDE395899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43B-4884-AF56-68A8705B2811}"/>
                </c:ext>
              </c:extLst>
            </c:dLbl>
            <c:dLbl>
              <c:idx val="11"/>
              <c:tx>
                <c:rich>
                  <a:bodyPr/>
                  <a:lstStyle/>
                  <a:p>
                    <a:fld id="{50235EEC-3522-4353-B52F-C5887F7EAA8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43B-4884-AF56-68A8705B281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ANALYSIS!$L$4:$L$15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ANALYSIS!$N$4:$N$15</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ANALYSIS!$O$4:$O$15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343B-4884-AF56-68A8705B2811}"/>
            </c:ext>
          </c:extLst>
        </c:ser>
        <c:dLbls>
          <c:showLegendKey val="0"/>
          <c:showVal val="0"/>
          <c:showCatName val="0"/>
          <c:showSerName val="0"/>
          <c:showPercent val="0"/>
          <c:showBubbleSize val="0"/>
        </c:dLbls>
        <c:gapWidth val="50"/>
        <c:overlap val="100"/>
        <c:axId val="1867563872"/>
        <c:axId val="1867559072"/>
      </c:barChart>
      <c:catAx>
        <c:axId val="1867563872"/>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867559072"/>
        <c:crosses val="autoZero"/>
        <c:auto val="1"/>
        <c:lblAlgn val="ctr"/>
        <c:lblOffset val="100"/>
        <c:noMultiLvlLbl val="0"/>
      </c:catAx>
      <c:valAx>
        <c:axId val="18675590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67563872"/>
        <c:crosses val="autoZero"/>
        <c:crossBetween val="between"/>
      </c:valAx>
      <c:spPr>
        <a:noFill/>
        <a:ln>
          <a:noFill/>
        </a:ln>
        <a:effectLst/>
      </c:spPr>
    </c:plotArea>
    <c:legend>
      <c:legendPos val="b"/>
      <c:layout>
        <c:manualLayout>
          <c:xMode val="edge"/>
          <c:yMode val="edge"/>
          <c:x val="0.37703150007327196"/>
          <c:y val="8.2274621298844025E-2"/>
          <c:w val="0.29712667025013551"/>
          <c:h val="0.1115154706550832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[Dashboard02.xlsx]ANALYSIS!DAILY</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_ [$₹-4009]\ * #,##0.00_ ;_ [$₹-4009]\ * \-#,##0.00_ ;_ [$₹-4009]\ * "-"??_ ;_ @_ </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272-4DB6-935C-AB6D849617EC}"/>
            </c:ext>
          </c:extLst>
        </c:ser>
        <c:dLbls>
          <c:showLegendKey val="0"/>
          <c:showVal val="0"/>
          <c:showCatName val="0"/>
          <c:showSerName val="0"/>
          <c:showPercent val="0"/>
          <c:showBubbleSize val="0"/>
        </c:dLbls>
        <c:axId val="1358456768"/>
        <c:axId val="1358458688"/>
      </c:areaChart>
      <c:catAx>
        <c:axId val="1358456768"/>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58458688"/>
        <c:crosses val="autoZero"/>
        <c:auto val="1"/>
        <c:lblAlgn val="ctr"/>
        <c:lblOffset val="100"/>
        <c:noMultiLvlLbl val="0"/>
      </c:catAx>
      <c:valAx>
        <c:axId val="1358458688"/>
        <c:scaling>
          <c:orientation val="minMax"/>
        </c:scaling>
        <c:delete val="0"/>
        <c:axPos val="l"/>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5845676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ANALYSIS!$AB$4:$AB$13</c:f>
              <c:strCache>
                <c:ptCount val="10"/>
                <c:pt idx="0">
                  <c:v>Product15</c:v>
                </c:pt>
                <c:pt idx="1">
                  <c:v>Product16</c:v>
                </c:pt>
                <c:pt idx="2">
                  <c:v>Product17</c:v>
                </c:pt>
                <c:pt idx="3">
                  <c:v>Product18</c:v>
                </c:pt>
                <c:pt idx="4">
                  <c:v>Product19</c:v>
                </c:pt>
                <c:pt idx="5">
                  <c:v>Product20</c:v>
                </c:pt>
                <c:pt idx="6">
                  <c:v>Product21</c:v>
                </c:pt>
                <c:pt idx="7">
                  <c:v>Product22</c:v>
                </c:pt>
                <c:pt idx="8">
                  <c:v>Product23</c:v>
                </c:pt>
                <c:pt idx="9">
                  <c:v>Product24</c:v>
                </c:pt>
              </c:strCache>
            </c:strRef>
          </c:cat>
          <c:val>
            <c:numRef>
              <c:f>ANALYSIS!$AC$4:$AC$13</c:f>
              <c:numCache>
                <c:formatCode>General</c:formatCode>
                <c:ptCount val="10"/>
                <c:pt idx="0">
                  <c:v>1839.2399999999998</c:v>
                </c:pt>
                <c:pt idx="1">
                  <c:v>1996.8</c:v>
                </c:pt>
                <c:pt idx="2">
                  <c:v>9877.1400000000012</c:v>
                </c:pt>
                <c:pt idx="3">
                  <c:v>4035.2200000000003</c:v>
                </c:pt>
                <c:pt idx="4">
                  <c:v>20160</c:v>
                </c:pt>
                <c:pt idx="5">
                  <c:v>8006.25</c:v>
                </c:pt>
                <c:pt idx="6">
                  <c:v>10727.64</c:v>
                </c:pt>
                <c:pt idx="7">
                  <c:v>9909.9</c:v>
                </c:pt>
                <c:pt idx="8">
                  <c:v>12853.560000000001</c:v>
                </c:pt>
                <c:pt idx="9">
                  <c:v>10202.400000000001</c:v>
                </c:pt>
              </c:numCache>
            </c:numRef>
          </c:val>
          <c:extLst>
            <c:ext xmlns:c16="http://schemas.microsoft.com/office/drawing/2014/chart" uri="{C3380CC4-5D6E-409C-BE32-E72D297353CC}">
              <c16:uniqueId val="{00000000-A50E-45A5-87CF-C52CF3DB878C}"/>
            </c:ext>
          </c:extLst>
        </c:ser>
        <c:dLbls>
          <c:showLegendKey val="0"/>
          <c:showVal val="0"/>
          <c:showCatName val="0"/>
          <c:showSerName val="0"/>
          <c:showPercent val="0"/>
          <c:showBubbleSize val="0"/>
        </c:dLbls>
        <c:gapWidth val="182"/>
        <c:axId val="94284735"/>
        <c:axId val="94282335"/>
      </c:barChart>
      <c:catAx>
        <c:axId val="94284735"/>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282335"/>
        <c:crosses val="autoZero"/>
        <c:auto val="1"/>
        <c:lblAlgn val="ctr"/>
        <c:lblOffset val="100"/>
        <c:noMultiLvlLbl val="0"/>
      </c:catAx>
      <c:valAx>
        <c:axId val="94282335"/>
        <c:scaling>
          <c:orientation val="minMax"/>
        </c:scaling>
        <c:delete val="1"/>
        <c:axPos val="b"/>
        <c:numFmt formatCode="General" sourceLinked="1"/>
        <c:majorTickMark val="none"/>
        <c:minorTickMark val="none"/>
        <c:tickLblPos val="nextTo"/>
        <c:crossAx val="9428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[Dashboard02.xlsx]ANALYSIS!SALES TYPE WISE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tx1"/>
            </a:solidFill>
          </a:ln>
          <a:effectLst/>
        </c:spPr>
      </c:pivotFmt>
      <c:pivotFmt>
        <c:idx val="10"/>
        <c:spPr>
          <a:solidFill>
            <a:schemeClr val="accent1"/>
          </a:solidFill>
          <a:ln w="19050">
            <a:solidFill>
              <a:sysClr val="windowText" lastClr="000000"/>
            </a:solidFill>
          </a:ln>
          <a:effectLst/>
        </c:spPr>
      </c:pivotFmt>
      <c:pivotFmt>
        <c:idx val="11"/>
        <c:spPr>
          <a:solidFill>
            <a:schemeClr val="accent1"/>
          </a:solidFill>
          <a:ln w="19050">
            <a:solidFill>
              <a:sysClr val="windowText" lastClr="000000"/>
            </a:solidFill>
          </a:ln>
          <a:effectLst/>
        </c:spPr>
      </c:pivotFmt>
    </c:pivotFmts>
    <c:plotArea>
      <c:layout/>
      <c:pieChart>
        <c:varyColors val="1"/>
        <c:ser>
          <c:idx val="0"/>
          <c:order val="0"/>
          <c:tx>
            <c:strRef>
              <c:f>ANALYSIS!$AO$3</c:f>
              <c:strCache>
                <c:ptCount val="1"/>
                <c:pt idx="0">
                  <c:v>Total</c:v>
                </c:pt>
              </c:strCache>
            </c:strRef>
          </c:tx>
          <c:spPr>
            <a:ln>
              <a:solidFill>
                <a:sysClr val="windowText" lastClr="000000"/>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1-A168-4CE8-A086-76FEB2B39313}"/>
              </c:ext>
            </c:extLst>
          </c:dPt>
          <c:dPt>
            <c:idx val="1"/>
            <c:bubble3D val="0"/>
            <c:spPr>
              <a:solidFill>
                <a:schemeClr val="accent2"/>
              </a:solidFill>
              <a:ln w="19050">
                <a:solidFill>
                  <a:sysClr val="windowText" lastClr="000000"/>
                </a:solidFill>
              </a:ln>
              <a:effectLst/>
            </c:spPr>
            <c:extLst>
              <c:ext xmlns:c16="http://schemas.microsoft.com/office/drawing/2014/chart" uri="{C3380CC4-5D6E-409C-BE32-E72D297353CC}">
                <c16:uniqueId val="{00000003-A168-4CE8-A086-76FEB2B39313}"/>
              </c:ext>
            </c:extLst>
          </c:dPt>
          <c:dPt>
            <c:idx val="2"/>
            <c:bubble3D val="0"/>
            <c:spPr>
              <a:solidFill>
                <a:schemeClr val="accent3"/>
              </a:solidFill>
              <a:ln w="19050">
                <a:solidFill>
                  <a:sysClr val="windowText" lastClr="000000"/>
                </a:solidFill>
              </a:ln>
              <a:effectLst/>
            </c:spPr>
            <c:extLst>
              <c:ext xmlns:c16="http://schemas.microsoft.com/office/drawing/2014/chart" uri="{C3380CC4-5D6E-409C-BE32-E72D297353CC}">
                <c16:uniqueId val="{00000005-A168-4CE8-A086-76FEB2B39313}"/>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ANALYSIS!$AN$4:$AN$6</c:f>
              <c:strCache>
                <c:ptCount val="3"/>
                <c:pt idx="0">
                  <c:v>Direct Sales</c:v>
                </c:pt>
                <c:pt idx="1">
                  <c:v>Online</c:v>
                </c:pt>
                <c:pt idx="2">
                  <c:v>Wholesaler</c:v>
                </c:pt>
              </c:strCache>
            </c:strRef>
          </c:cat>
          <c:val>
            <c:numRef>
              <c:f>ANALYSIS!$AO$4:$AO$6</c:f>
              <c:numCache>
                <c:formatCode>_ [$₹-4009]\ * #,##0.00_ ;_ [$₹-4009]\ * \-#,##0.00_ ;_ [$₹-4009]\ * "-"??_ ;_ @_ </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168-4CE8-A086-76FEB2B39313}"/>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solidFill>
            <a:schemeClr val="tx1"/>
          </a:solidFill>
        </a:ln>
        <a:effectLst/>
      </c:spPr>
      <c:txPr>
        <a:bodyPr rot="0" spcFirstLastPara="1" vertOverflow="ellipsis" vert="horz" wrap="square" anchor="ctr" anchorCtr="1"/>
        <a:lstStyle/>
        <a:p>
          <a:pPr algn="ctr">
            <a:defRPr lang="en-US"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[Dashboard02.xlsx]ANALYSIS!PAYMENTMODE WISE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tx1"/>
            </a:solidFill>
          </a:ln>
          <a:effectLst/>
        </c:spPr>
      </c:pivotFmt>
      <c:pivotFmt>
        <c:idx val="8"/>
        <c:spPr>
          <a:solidFill>
            <a:schemeClr val="accent1"/>
          </a:solidFill>
          <a:ln w="19050">
            <a:solidFill>
              <a:schemeClr val="tx1"/>
            </a:solidFill>
          </a:ln>
          <a:effectLst/>
        </c:spPr>
      </c:pivotFmt>
    </c:pivotFmts>
    <c:plotArea>
      <c:layout/>
      <c:pieChart>
        <c:varyColors val="1"/>
        <c:ser>
          <c:idx val="0"/>
          <c:order val="0"/>
          <c:tx>
            <c:strRef>
              <c:f>ANALYSIS!$AS$3</c:f>
              <c:strCache>
                <c:ptCount val="1"/>
                <c:pt idx="0">
                  <c:v>Total</c:v>
                </c:pt>
              </c:strCache>
            </c:strRef>
          </c:tx>
          <c:spPr>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1-71E8-49D0-8AE6-CA5A7BED0701}"/>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71E8-49D0-8AE6-CA5A7BED07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ANALYSIS!$AR$4:$AR$5</c:f>
              <c:strCache>
                <c:ptCount val="2"/>
                <c:pt idx="0">
                  <c:v>Cash</c:v>
                </c:pt>
                <c:pt idx="1">
                  <c:v>Online</c:v>
                </c:pt>
              </c:strCache>
            </c:strRef>
          </c:cat>
          <c:val>
            <c:numRef>
              <c:f>ANALYSIS!$AS$4:$AS$5</c:f>
              <c:numCache>
                <c:formatCode>_ [$₹-4009]\ * #,##0.00_ ;_ [$₹-4009]\ * \-#,##0.00_ ;_ [$₹-4009]\ * "-"??_ ;_ @_ </c:formatCode>
                <c:ptCount val="2"/>
                <c:pt idx="0">
                  <c:v>199516.90000000008</c:v>
                </c:pt>
                <c:pt idx="1">
                  <c:v>201895.01999999993</c:v>
                </c:pt>
              </c:numCache>
            </c:numRef>
          </c:val>
          <c:extLst>
            <c:ext xmlns:c16="http://schemas.microsoft.com/office/drawing/2014/chart" uri="{C3380CC4-5D6E-409C-BE32-E72D297353CC}">
              <c16:uniqueId val="{00000004-71E8-49D0-8AE6-CA5A7BED070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_xlchart.v1.0</cx:f>
      </cx:numDim>
    </cx:data>
  </cx:chartData>
  <cx:chart>
    <cx:plotArea>
      <cx:plotAreaRegion>
        <cx:series layoutId="treemap" uniqueId="{A0D79C18-3F55-45B1-8243-5A9C1D2D209B}">
          <cx:spPr>
            <a:ln>
              <a:solidFill>
                <a:schemeClr val="tx1"/>
              </a:solidFill>
            </a:ln>
          </cx:spPr>
          <cx:dataLabels pos="inEnd">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AB$2" max="35" min="1" page="10" val="15"/>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20</xdr:col>
      <xdr:colOff>0</xdr:colOff>
      <xdr:row>37</xdr:row>
      <xdr:rowOff>91440</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0" y="0"/>
          <a:ext cx="12234930" cy="6842116"/>
        </a:xfrm>
        <a:prstGeom prst="roundRect">
          <a:avLst>
            <a:gd name="adj" fmla="val 1749"/>
          </a:avLst>
        </a:prstGeom>
        <a:solidFill>
          <a:schemeClr val="tx1">
            <a:lumMod val="75000"/>
            <a:lumOff val="2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sz="2400"/>
        </a:p>
      </xdr:txBody>
    </xdr:sp>
    <xdr:clientData/>
  </xdr:twoCellAnchor>
  <xdr:twoCellAnchor editAs="absolute">
    <xdr:from>
      <xdr:col>2</xdr:col>
      <xdr:colOff>547532</xdr:colOff>
      <xdr:row>16</xdr:row>
      <xdr:rowOff>179707</xdr:rowOff>
    </xdr:from>
    <xdr:to>
      <xdr:col>7</xdr:col>
      <xdr:colOff>127820</xdr:colOff>
      <xdr:row>20</xdr:row>
      <xdr:rowOff>78658</xdr:rowOff>
    </xdr:to>
    <xdr:sp macro="" textlink="">
      <xdr:nvSpPr>
        <xdr:cNvPr id="3" name="Title 1">
          <a:extLst>
            <a:ext uri="{FF2B5EF4-FFF2-40B4-BE49-F238E27FC236}">
              <a16:creationId xmlns:a16="http://schemas.microsoft.com/office/drawing/2014/main" id="{00000000-0008-0000-0300-000003000000}"/>
            </a:ext>
          </a:extLst>
        </xdr:cNvPr>
        <xdr:cNvSpPr>
          <a:spLocks noGrp="1"/>
        </xdr:cNvSpPr>
      </xdr:nvSpPr>
      <xdr:spPr bwMode="gray">
        <a:xfrm>
          <a:off x="1771025" y="3098918"/>
          <a:ext cx="2639020" cy="628754"/>
        </a:xfrm>
        <a:prstGeom prst="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vert="horz" wrap="square" lIns="91440" tIns="45720" rIns="91440" bIns="45720" rtlCol="0" anchor="b">
          <a:normAutofit fontScale="90000"/>
        </a:bodyPr>
        <a:lstStyle>
          <a:lvl1pPr algn="l" defTabSz="457200" rtl="0" eaLnBrk="1" latinLnBrk="0" hangingPunct="1">
            <a:spcBef>
              <a:spcPct val="0"/>
            </a:spcBef>
            <a:buNone/>
            <a:defRPr sz="5400" b="0" i="0" kern="1200">
              <a:solidFill>
                <a:schemeClr val="lt1"/>
              </a:solidFill>
              <a:latin typeface="+mn-lt"/>
              <a:ea typeface="+mn-ea"/>
              <a:cs typeface="+mn-cs"/>
            </a:defRPr>
          </a:lvl1pPr>
          <a:lvl2pPr eaLnBrk="1" hangingPunct="1">
            <a:defRPr>
              <a:solidFill>
                <a:schemeClr val="lt1"/>
              </a:solidFill>
              <a:latin typeface="+mn-lt"/>
              <a:ea typeface="+mn-ea"/>
              <a:cs typeface="+mn-cs"/>
            </a:defRPr>
          </a:lvl2pPr>
          <a:lvl3pPr eaLnBrk="1" hangingPunct="1">
            <a:defRPr>
              <a:solidFill>
                <a:schemeClr val="lt1"/>
              </a:solidFill>
              <a:latin typeface="+mn-lt"/>
              <a:ea typeface="+mn-ea"/>
              <a:cs typeface="+mn-cs"/>
            </a:defRPr>
          </a:lvl3pPr>
          <a:lvl4pPr eaLnBrk="1" hangingPunct="1">
            <a:defRPr>
              <a:solidFill>
                <a:schemeClr val="lt1"/>
              </a:solidFill>
              <a:latin typeface="+mn-lt"/>
              <a:ea typeface="+mn-ea"/>
              <a:cs typeface="+mn-cs"/>
            </a:defRPr>
          </a:lvl4pPr>
          <a:lvl5pPr eaLnBrk="1" hangingPunct="1">
            <a:defRPr>
              <a:solidFill>
                <a:schemeClr val="lt1"/>
              </a:solidFill>
              <a:latin typeface="+mn-lt"/>
              <a:ea typeface="+mn-ea"/>
              <a:cs typeface="+mn-cs"/>
            </a:defRPr>
          </a:lvl5pPr>
          <a:lvl6pPr eaLnBrk="1" hangingPunct="1">
            <a:defRPr>
              <a:solidFill>
                <a:schemeClr val="lt1"/>
              </a:solidFill>
              <a:latin typeface="+mn-lt"/>
              <a:ea typeface="+mn-ea"/>
              <a:cs typeface="+mn-cs"/>
            </a:defRPr>
          </a:lvl6pPr>
          <a:lvl7pPr eaLnBrk="1" hangingPunct="1">
            <a:defRPr>
              <a:solidFill>
                <a:schemeClr val="lt1"/>
              </a:solidFill>
              <a:latin typeface="+mn-lt"/>
              <a:ea typeface="+mn-ea"/>
              <a:cs typeface="+mn-cs"/>
            </a:defRPr>
          </a:lvl7pPr>
          <a:lvl8pPr eaLnBrk="1" hangingPunct="1">
            <a:defRPr>
              <a:solidFill>
                <a:schemeClr val="lt1"/>
              </a:solidFill>
              <a:latin typeface="+mn-lt"/>
              <a:ea typeface="+mn-ea"/>
              <a:cs typeface="+mn-cs"/>
            </a:defRPr>
          </a:lvl8pPr>
          <a:lvl9pPr eaLnBrk="1" hangingPunct="1">
            <a:defRPr>
              <a:solidFill>
                <a:schemeClr val="lt1"/>
              </a:solidFill>
              <a:latin typeface="+mn-lt"/>
              <a:ea typeface="+mn-ea"/>
              <a:cs typeface="+mn-cs"/>
            </a:defRPr>
          </a:lvl9pPr>
        </a:lstStyle>
        <a:p>
          <a:endParaRPr lang="en-IN"/>
        </a:p>
      </xdr:txBody>
    </xdr:sp>
    <xdr:clientData/>
  </xdr:twoCellAnchor>
  <xdr:twoCellAnchor editAs="absolute">
    <xdr:from>
      <xdr:col>0</xdr:col>
      <xdr:colOff>284480</xdr:colOff>
      <xdr:row>0</xdr:row>
      <xdr:rowOff>127422</xdr:rowOff>
    </xdr:from>
    <xdr:to>
      <xdr:col>8</xdr:col>
      <xdr:colOff>79440</xdr:colOff>
      <xdr:row>3</xdr:row>
      <xdr:rowOff>154782</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284480" y="127422"/>
          <a:ext cx="4688932" cy="574712"/>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422787</xdr:colOff>
      <xdr:row>0</xdr:row>
      <xdr:rowOff>127421</xdr:rowOff>
    </xdr:from>
    <xdr:to>
      <xdr:col>19</xdr:col>
      <xdr:colOff>325120</xdr:colOff>
      <xdr:row>4</xdr:row>
      <xdr:rowOff>107323</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5316759" y="127421"/>
          <a:ext cx="6631544" cy="709705"/>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96592</xdr:colOff>
      <xdr:row>5</xdr:row>
      <xdr:rowOff>2637</xdr:rowOff>
    </xdr:from>
    <xdr:to>
      <xdr:col>2</xdr:col>
      <xdr:colOff>321972</xdr:colOff>
      <xdr:row>10</xdr:row>
      <xdr:rowOff>96592</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96592" y="914891"/>
          <a:ext cx="1448873" cy="1006208"/>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64394</xdr:colOff>
      <xdr:row>10</xdr:row>
      <xdr:rowOff>181639</xdr:rowOff>
    </xdr:from>
    <xdr:to>
      <xdr:col>2</xdr:col>
      <xdr:colOff>304800</xdr:colOff>
      <xdr:row>30</xdr:row>
      <xdr:rowOff>107300</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64394" y="2006146"/>
          <a:ext cx="1463899" cy="3574675"/>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0</xdr:col>
      <xdr:colOff>75128</xdr:colOff>
      <xdr:row>31</xdr:row>
      <xdr:rowOff>21466</xdr:rowOff>
    </xdr:from>
    <xdr:to>
      <xdr:col>2</xdr:col>
      <xdr:colOff>304801</xdr:colOff>
      <xdr:row>37</xdr:row>
      <xdr:rowOff>0</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75128" y="5677438"/>
          <a:ext cx="1453166" cy="1073238"/>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547532</xdr:colOff>
      <xdr:row>4</xdr:row>
      <xdr:rowOff>180152</xdr:rowOff>
    </xdr:from>
    <xdr:to>
      <xdr:col>6</xdr:col>
      <xdr:colOff>422788</xdr:colOff>
      <xdr:row>8</xdr:row>
      <xdr:rowOff>137159</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771025" y="909955"/>
          <a:ext cx="2322242" cy="686810"/>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7</xdr:col>
      <xdr:colOff>55920</xdr:colOff>
      <xdr:row>4</xdr:row>
      <xdr:rowOff>180151</xdr:rowOff>
    </xdr:from>
    <xdr:to>
      <xdr:col>10</xdr:col>
      <xdr:colOff>540777</xdr:colOff>
      <xdr:row>8</xdr:row>
      <xdr:rowOff>137158</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4338145" y="909954"/>
          <a:ext cx="2320097" cy="686810"/>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11</xdr:col>
      <xdr:colOff>173908</xdr:colOff>
      <xdr:row>4</xdr:row>
      <xdr:rowOff>180150</xdr:rowOff>
    </xdr:from>
    <xdr:to>
      <xdr:col>15</xdr:col>
      <xdr:colOff>49165</xdr:colOff>
      <xdr:row>8</xdr:row>
      <xdr:rowOff>137157</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903119" y="909953"/>
          <a:ext cx="2322243" cy="686810"/>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447813</xdr:colOff>
      <xdr:row>9</xdr:row>
      <xdr:rowOff>169901</xdr:rowOff>
    </xdr:from>
    <xdr:to>
      <xdr:col>8</xdr:col>
      <xdr:colOff>323070</xdr:colOff>
      <xdr:row>24</xdr:row>
      <xdr:rowOff>169335</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1671306" y="1811957"/>
          <a:ext cx="3545736" cy="2736195"/>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8</xdr:col>
      <xdr:colOff>466084</xdr:colOff>
      <xdr:row>9</xdr:row>
      <xdr:rowOff>152256</xdr:rowOff>
    </xdr:from>
    <xdr:to>
      <xdr:col>13</xdr:col>
      <xdr:colOff>137711</xdr:colOff>
      <xdr:row>24</xdr:row>
      <xdr:rowOff>151690</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360056" y="1794312"/>
          <a:ext cx="2730359" cy="2736195"/>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xdr:col>
      <xdr:colOff>402366</xdr:colOff>
      <xdr:row>25</xdr:row>
      <xdr:rowOff>70270</xdr:rowOff>
    </xdr:from>
    <xdr:to>
      <xdr:col>13</xdr:col>
      <xdr:colOff>366114</xdr:colOff>
      <xdr:row>37</xdr:row>
      <xdr:rowOff>10731</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1625859" y="4631538"/>
          <a:ext cx="6692959" cy="2129869"/>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13</xdr:col>
      <xdr:colOff>247880</xdr:colOff>
      <xdr:row>9</xdr:row>
      <xdr:rowOff>152256</xdr:rowOff>
    </xdr:from>
    <xdr:to>
      <xdr:col>15</xdr:col>
      <xdr:colOff>453648</xdr:colOff>
      <xdr:row>24</xdr:row>
      <xdr:rowOff>151690</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8200584" y="1794312"/>
          <a:ext cx="1429261" cy="2736195"/>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13</xdr:col>
      <xdr:colOff>479265</xdr:colOff>
      <xdr:row>25</xdr:row>
      <xdr:rowOff>154046</xdr:rowOff>
    </xdr:from>
    <xdr:to>
      <xdr:col>15</xdr:col>
      <xdr:colOff>499585</xdr:colOff>
      <xdr:row>37</xdr:row>
      <xdr:rowOff>10731</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8431969" y="4715314"/>
          <a:ext cx="1243813" cy="2046093"/>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15</xdr:col>
      <xdr:colOff>453648</xdr:colOff>
      <xdr:row>6</xdr:row>
      <xdr:rowOff>10834</xdr:rowOff>
    </xdr:from>
    <xdr:to>
      <xdr:col>19</xdr:col>
      <xdr:colOff>555400</xdr:colOff>
      <xdr:row>14</xdr:row>
      <xdr:rowOff>89291</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9661148" y="1090334"/>
          <a:ext cx="2557085" cy="1517790"/>
          <a:chOff x="9666472" y="1108114"/>
          <a:chExt cx="2540152" cy="1541497"/>
        </a:xfrm>
        <a:solidFill>
          <a:schemeClr val="accent3">
            <a:lumMod val="75000"/>
          </a:schemeClr>
        </a:solidFill>
      </xdr:grpSpPr>
      <xdr:sp macro="" textlink="">
        <xdr:nvSpPr>
          <xdr:cNvPr id="25" name="Trapezoid 24">
            <a:extLst>
              <a:ext uri="{FF2B5EF4-FFF2-40B4-BE49-F238E27FC236}">
                <a16:creationId xmlns:a16="http://schemas.microsoft.com/office/drawing/2014/main" id="{00000000-0008-0000-0300-000019000000}"/>
              </a:ext>
            </a:extLst>
          </xdr:cNvPr>
          <xdr:cNvSpPr/>
        </xdr:nvSpPr>
        <xdr:spPr>
          <a:xfrm>
            <a:off x="10983436" y="1108114"/>
            <a:ext cx="1223188" cy="240547"/>
          </a:xfrm>
          <a:prstGeom prst="trapezoid">
            <a:avLst>
              <a:gd name="adj" fmla="val 65875"/>
            </a:avLst>
          </a:prstGeom>
          <a:grp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b="0"/>
          </a:p>
        </xdr:txBody>
      </xdr:sp>
      <xdr:sp macro="" textlink="">
        <xdr:nvSpPr>
          <xdr:cNvPr id="26" name="Trapezoid 25">
            <a:extLst>
              <a:ext uri="{FF2B5EF4-FFF2-40B4-BE49-F238E27FC236}">
                <a16:creationId xmlns:a16="http://schemas.microsoft.com/office/drawing/2014/main" id="{00000000-0008-0000-0300-00001A000000}"/>
              </a:ext>
            </a:extLst>
          </xdr:cNvPr>
          <xdr:cNvSpPr/>
        </xdr:nvSpPr>
        <xdr:spPr>
          <a:xfrm>
            <a:off x="9666472" y="1117868"/>
            <a:ext cx="1223188" cy="240547"/>
          </a:xfrm>
          <a:prstGeom prst="trapezoid">
            <a:avLst>
              <a:gd name="adj" fmla="val 65875"/>
            </a:avLst>
          </a:prstGeom>
          <a:grp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b="0"/>
          </a:p>
        </xdr:txBody>
      </xdr:sp>
      <xdr:sp macro="" textlink="">
        <xdr:nvSpPr>
          <xdr:cNvPr id="27" name="Flowchart: Off-page Connector 26">
            <a:extLst>
              <a:ext uri="{FF2B5EF4-FFF2-40B4-BE49-F238E27FC236}">
                <a16:creationId xmlns:a16="http://schemas.microsoft.com/office/drawing/2014/main" id="{00000000-0008-0000-0300-00001B000000}"/>
              </a:ext>
            </a:extLst>
          </xdr:cNvPr>
          <xdr:cNvSpPr/>
        </xdr:nvSpPr>
        <xdr:spPr>
          <a:xfrm>
            <a:off x="9817569" y="1117868"/>
            <a:ext cx="920995" cy="1526794"/>
          </a:xfrm>
          <a:prstGeom prst="flowChartOffpageConnector">
            <a:avLst/>
          </a:prstGeom>
          <a:grp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b="0"/>
          </a:p>
        </xdr:txBody>
      </xdr:sp>
      <xdr:sp macro="" textlink="">
        <xdr:nvSpPr>
          <xdr:cNvPr id="28" name="Flowchart: Off-page Connector 27">
            <a:extLst>
              <a:ext uri="{FF2B5EF4-FFF2-40B4-BE49-F238E27FC236}">
                <a16:creationId xmlns:a16="http://schemas.microsoft.com/office/drawing/2014/main" id="{00000000-0008-0000-0300-00001C000000}"/>
              </a:ext>
            </a:extLst>
          </xdr:cNvPr>
          <xdr:cNvSpPr/>
        </xdr:nvSpPr>
        <xdr:spPr>
          <a:xfrm>
            <a:off x="11134533" y="1122817"/>
            <a:ext cx="920995" cy="1526794"/>
          </a:xfrm>
          <a:prstGeom prst="flowChartOffpageConnector">
            <a:avLst/>
          </a:prstGeom>
          <a:grp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b="0"/>
          </a:p>
        </xdr:txBody>
      </xdr:sp>
    </xdr:grpSp>
    <xdr:clientData/>
  </xdr:twoCellAnchor>
  <xdr:twoCellAnchor editAs="absolute">
    <xdr:from>
      <xdr:col>16</xdr:col>
      <xdr:colOff>19228</xdr:colOff>
      <xdr:row>15</xdr:row>
      <xdr:rowOff>49292</xdr:rowOff>
    </xdr:from>
    <xdr:to>
      <xdr:col>19</xdr:col>
      <xdr:colOff>467950</xdr:colOff>
      <xdr:row>36</xdr:row>
      <xdr:rowOff>146898</xdr:rowOff>
    </xdr:to>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9807172" y="2786053"/>
          <a:ext cx="2283961" cy="3929070"/>
        </a:xfrm>
        <a:prstGeom prst="roundRect">
          <a:avLst/>
        </a:prstGeom>
        <a:solidFill>
          <a:schemeClr val="accent3">
            <a:lumMod val="75000"/>
          </a:schemeClr>
        </a:solid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3</xdr:col>
      <xdr:colOff>157316</xdr:colOff>
      <xdr:row>13</xdr:row>
      <xdr:rowOff>45954</xdr:rowOff>
    </xdr:from>
    <xdr:to>
      <xdr:col>7</xdr:col>
      <xdr:colOff>521109</xdr:colOff>
      <xdr:row>13</xdr:row>
      <xdr:rowOff>45954</xdr:rowOff>
    </xdr:to>
    <xdr:cxnSp macro="">
      <xdr:nvCxnSpPr>
        <xdr:cNvPr id="20" name="Straight Connector 19">
          <a:extLst>
            <a:ext uri="{FF2B5EF4-FFF2-40B4-BE49-F238E27FC236}">
              <a16:creationId xmlns:a16="http://schemas.microsoft.com/office/drawing/2014/main" id="{00000000-0008-0000-0300-000014000000}"/>
            </a:ext>
          </a:extLst>
        </xdr:cNvPr>
        <xdr:cNvCxnSpPr/>
      </xdr:nvCxnSpPr>
      <xdr:spPr>
        <a:xfrm>
          <a:off x="1986116" y="2423394"/>
          <a:ext cx="2802193" cy="0"/>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8</xdr:col>
      <xdr:colOff>557651</xdr:colOff>
      <xdr:row>13</xdr:row>
      <xdr:rowOff>36122</xdr:rowOff>
    </xdr:from>
    <xdr:to>
      <xdr:col>13</xdr:col>
      <xdr:colOff>45904</xdr:colOff>
      <xdr:row>13</xdr:row>
      <xdr:rowOff>45904</xdr:rowOff>
    </xdr:to>
    <xdr:cxnSp macro="">
      <xdr:nvCxnSpPr>
        <xdr:cNvPr id="21" name="Straight Connector 20">
          <a:extLst>
            <a:ext uri="{FF2B5EF4-FFF2-40B4-BE49-F238E27FC236}">
              <a16:creationId xmlns:a16="http://schemas.microsoft.com/office/drawing/2014/main" id="{00000000-0008-0000-0300-000015000000}"/>
            </a:ext>
          </a:extLst>
        </xdr:cNvPr>
        <xdr:cNvCxnSpPr/>
      </xdr:nvCxnSpPr>
      <xdr:spPr>
        <a:xfrm>
          <a:off x="5405073" y="2423110"/>
          <a:ext cx="2517891" cy="9782"/>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16</xdr:col>
      <xdr:colOff>83834</xdr:colOff>
      <xdr:row>18</xdr:row>
      <xdr:rowOff>117496</xdr:rowOff>
    </xdr:from>
    <xdr:to>
      <xdr:col>19</xdr:col>
      <xdr:colOff>389726</xdr:colOff>
      <xdr:row>18</xdr:row>
      <xdr:rowOff>117496</xdr:rowOff>
    </xdr:to>
    <xdr:cxnSp macro="">
      <xdr:nvCxnSpPr>
        <xdr:cNvPr id="22" name="Straight Connector 21">
          <a:extLst>
            <a:ext uri="{FF2B5EF4-FFF2-40B4-BE49-F238E27FC236}">
              <a16:creationId xmlns:a16="http://schemas.microsoft.com/office/drawing/2014/main" id="{00000000-0008-0000-0300-000016000000}"/>
            </a:ext>
          </a:extLst>
        </xdr:cNvPr>
        <xdr:cNvCxnSpPr>
          <a:cxnSpLocks/>
        </xdr:cNvCxnSpPr>
      </xdr:nvCxnSpPr>
      <xdr:spPr>
        <a:xfrm>
          <a:off x="9837434" y="3409336"/>
          <a:ext cx="2134692" cy="0"/>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13</xdr:col>
      <xdr:colOff>469433</xdr:colOff>
      <xdr:row>13</xdr:row>
      <xdr:rowOff>21116</xdr:rowOff>
    </xdr:from>
    <xdr:to>
      <xdr:col>15</xdr:col>
      <xdr:colOff>398287</xdr:colOff>
      <xdr:row>13</xdr:row>
      <xdr:rowOff>21116</xdr:rowOff>
    </xdr:to>
    <xdr:cxnSp macro="">
      <xdr:nvCxnSpPr>
        <xdr:cNvPr id="23" name="Straight Connector 22">
          <a:extLst>
            <a:ext uri="{FF2B5EF4-FFF2-40B4-BE49-F238E27FC236}">
              <a16:creationId xmlns:a16="http://schemas.microsoft.com/office/drawing/2014/main" id="{00000000-0008-0000-0300-000017000000}"/>
            </a:ext>
          </a:extLst>
        </xdr:cNvPr>
        <xdr:cNvCxnSpPr>
          <a:cxnSpLocks/>
        </xdr:cNvCxnSpPr>
      </xdr:nvCxnSpPr>
      <xdr:spPr>
        <a:xfrm>
          <a:off x="8394233" y="2398556"/>
          <a:ext cx="1148054" cy="0"/>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3</xdr:col>
      <xdr:colOff>157316</xdr:colOff>
      <xdr:row>28</xdr:row>
      <xdr:rowOff>18982</xdr:rowOff>
    </xdr:from>
    <xdr:to>
      <xdr:col>13</xdr:col>
      <xdr:colOff>9832</xdr:colOff>
      <xdr:row>28</xdr:row>
      <xdr:rowOff>18982</xdr:rowOff>
    </xdr:to>
    <xdr:cxnSp macro="">
      <xdr:nvCxnSpPr>
        <xdr:cNvPr id="24" name="Straight Connector 23">
          <a:extLst>
            <a:ext uri="{FF2B5EF4-FFF2-40B4-BE49-F238E27FC236}">
              <a16:creationId xmlns:a16="http://schemas.microsoft.com/office/drawing/2014/main" id="{00000000-0008-0000-0300-000018000000}"/>
            </a:ext>
          </a:extLst>
        </xdr:cNvPr>
        <xdr:cNvCxnSpPr>
          <a:cxnSpLocks/>
        </xdr:cNvCxnSpPr>
      </xdr:nvCxnSpPr>
      <xdr:spPr>
        <a:xfrm>
          <a:off x="1977238" y="5197623"/>
          <a:ext cx="5918924" cy="0"/>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13</xdr:col>
      <xdr:colOff>521416</xdr:colOff>
      <xdr:row>28</xdr:row>
      <xdr:rowOff>20274</xdr:rowOff>
    </xdr:from>
    <xdr:to>
      <xdr:col>15</xdr:col>
      <xdr:colOff>443022</xdr:colOff>
      <xdr:row>28</xdr:row>
      <xdr:rowOff>35442</xdr:rowOff>
    </xdr:to>
    <xdr:cxnSp macro="">
      <xdr:nvCxnSpPr>
        <xdr:cNvPr id="56" name="Straight Connector 55">
          <a:extLst>
            <a:ext uri="{FF2B5EF4-FFF2-40B4-BE49-F238E27FC236}">
              <a16:creationId xmlns:a16="http://schemas.microsoft.com/office/drawing/2014/main" id="{00000000-0008-0000-0300-000038000000}"/>
            </a:ext>
          </a:extLst>
        </xdr:cNvPr>
        <xdr:cNvCxnSpPr>
          <a:cxnSpLocks/>
        </xdr:cNvCxnSpPr>
      </xdr:nvCxnSpPr>
      <xdr:spPr>
        <a:xfrm>
          <a:off x="8469253" y="5230227"/>
          <a:ext cx="1144350" cy="15168"/>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0</xdr:col>
      <xdr:colOff>407832</xdr:colOff>
      <xdr:row>0</xdr:row>
      <xdr:rowOff>149995</xdr:rowOff>
    </xdr:from>
    <xdr:to>
      <xdr:col>5</xdr:col>
      <xdr:colOff>1</xdr:colOff>
      <xdr:row>3</xdr:row>
      <xdr:rowOff>75127</xdr:rowOff>
    </xdr:to>
    <xdr:sp macro="" textlink="">
      <xdr:nvSpPr>
        <xdr:cNvPr id="32" name="TextBox 31">
          <a:extLst>
            <a:ext uri="{FF2B5EF4-FFF2-40B4-BE49-F238E27FC236}">
              <a16:creationId xmlns:a16="http://schemas.microsoft.com/office/drawing/2014/main" id="{A7DD5375-45BA-EA00-E236-91AB259F4BD6}"/>
            </a:ext>
          </a:extLst>
        </xdr:cNvPr>
        <xdr:cNvSpPr txBox="1"/>
      </xdr:nvSpPr>
      <xdr:spPr>
        <a:xfrm>
          <a:off x="407832" y="149995"/>
          <a:ext cx="2650901" cy="472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SALES DAHSBOARD</a:t>
          </a:r>
        </a:p>
      </xdr:txBody>
    </xdr:sp>
    <xdr:clientData/>
  </xdr:twoCellAnchor>
  <xdr:twoCellAnchor editAs="absolute">
    <xdr:from>
      <xdr:col>4</xdr:col>
      <xdr:colOff>531913</xdr:colOff>
      <xdr:row>1</xdr:row>
      <xdr:rowOff>32197</xdr:rowOff>
    </xdr:from>
    <xdr:to>
      <xdr:col>8</xdr:col>
      <xdr:colOff>150253</xdr:colOff>
      <xdr:row>3</xdr:row>
      <xdr:rowOff>10732</xdr:rowOff>
    </xdr:to>
    <xdr:sp macro="" textlink="">
      <xdr:nvSpPr>
        <xdr:cNvPr id="33" name="TextBox 32">
          <a:extLst>
            <a:ext uri="{FF2B5EF4-FFF2-40B4-BE49-F238E27FC236}">
              <a16:creationId xmlns:a16="http://schemas.microsoft.com/office/drawing/2014/main" id="{B300AA84-A681-4DC4-ACC2-20791541F954}"/>
            </a:ext>
          </a:extLst>
        </xdr:cNvPr>
        <xdr:cNvSpPr txBox="1"/>
      </xdr:nvSpPr>
      <xdr:spPr>
        <a:xfrm>
          <a:off x="2978899" y="214648"/>
          <a:ext cx="2065326" cy="343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a:t>MEGAMART SHOP</a:t>
          </a:r>
        </a:p>
      </xdr:txBody>
    </xdr:sp>
    <xdr:clientData/>
  </xdr:twoCellAnchor>
  <xdr:twoCellAnchor editAs="absolute">
    <xdr:from>
      <xdr:col>3</xdr:col>
      <xdr:colOff>413854</xdr:colOff>
      <xdr:row>5</xdr:row>
      <xdr:rowOff>20764</xdr:rowOff>
    </xdr:from>
    <xdr:to>
      <xdr:col>5</xdr:col>
      <xdr:colOff>566565</xdr:colOff>
      <xdr:row>6</xdr:row>
      <xdr:rowOff>94209</xdr:rowOff>
    </xdr:to>
    <xdr:sp macro="" textlink="">
      <xdr:nvSpPr>
        <xdr:cNvPr id="34" name="TextBox 33">
          <a:extLst>
            <a:ext uri="{FF2B5EF4-FFF2-40B4-BE49-F238E27FC236}">
              <a16:creationId xmlns:a16="http://schemas.microsoft.com/office/drawing/2014/main" id="{680BB475-A67A-406A-BC84-8DEF99748DC4}"/>
            </a:ext>
          </a:extLst>
        </xdr:cNvPr>
        <xdr:cNvSpPr txBox="1"/>
      </xdr:nvSpPr>
      <xdr:spPr>
        <a:xfrm>
          <a:off x="2249093" y="933018"/>
          <a:ext cx="1376204" cy="255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TOTAL</a:t>
          </a:r>
          <a:r>
            <a:rPr lang="en-IN" sz="1600" b="1" baseline="0"/>
            <a:t> SALES</a:t>
          </a:r>
          <a:endParaRPr lang="en-IN" sz="1600" b="1"/>
        </a:p>
      </xdr:txBody>
    </xdr:sp>
    <xdr:clientData/>
  </xdr:twoCellAnchor>
  <xdr:twoCellAnchor editAs="absolute">
    <xdr:from>
      <xdr:col>7</xdr:col>
      <xdr:colOff>81626</xdr:colOff>
      <xdr:row>4</xdr:row>
      <xdr:rowOff>177213</xdr:rowOff>
    </xdr:from>
    <xdr:to>
      <xdr:col>9</xdr:col>
      <xdr:colOff>228518</xdr:colOff>
      <xdr:row>6</xdr:row>
      <xdr:rowOff>67044</xdr:rowOff>
    </xdr:to>
    <xdr:sp macro="" textlink="">
      <xdr:nvSpPr>
        <xdr:cNvPr id="35" name="TextBox 34">
          <a:extLst>
            <a:ext uri="{FF2B5EF4-FFF2-40B4-BE49-F238E27FC236}">
              <a16:creationId xmlns:a16="http://schemas.microsoft.com/office/drawing/2014/main" id="{0BBB5849-6834-4AF1-8D8D-5B8A0C29593B}"/>
            </a:ext>
          </a:extLst>
        </xdr:cNvPr>
        <xdr:cNvSpPr txBox="1"/>
      </xdr:nvSpPr>
      <xdr:spPr>
        <a:xfrm>
          <a:off x="4363851" y="907016"/>
          <a:ext cx="1370385" cy="254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TOTAL</a:t>
          </a:r>
          <a:r>
            <a:rPr lang="en-IN" sz="1100" baseline="0"/>
            <a:t> </a:t>
          </a:r>
          <a:r>
            <a:rPr lang="en-IN" sz="1600" b="1">
              <a:solidFill>
                <a:schemeClr val="dk1"/>
              </a:solidFill>
              <a:latin typeface="+mn-lt"/>
              <a:ea typeface="+mn-ea"/>
              <a:cs typeface="+mn-cs"/>
            </a:rPr>
            <a:t>PROFIT</a:t>
          </a:r>
        </a:p>
      </xdr:txBody>
    </xdr:sp>
    <xdr:clientData/>
  </xdr:twoCellAnchor>
  <xdr:twoCellAnchor editAs="absolute">
    <xdr:from>
      <xdr:col>11</xdr:col>
      <xdr:colOff>251026</xdr:colOff>
      <xdr:row>5</xdr:row>
      <xdr:rowOff>10375</xdr:rowOff>
    </xdr:from>
    <xdr:to>
      <xdr:col>14</xdr:col>
      <xdr:colOff>128530</xdr:colOff>
      <xdr:row>6</xdr:row>
      <xdr:rowOff>99403</xdr:rowOff>
    </xdr:to>
    <xdr:sp macro="" textlink="">
      <xdr:nvSpPr>
        <xdr:cNvPr id="36" name="TextBox 35">
          <a:extLst>
            <a:ext uri="{FF2B5EF4-FFF2-40B4-BE49-F238E27FC236}">
              <a16:creationId xmlns:a16="http://schemas.microsoft.com/office/drawing/2014/main" id="{06E5C930-5551-4ED6-A9D6-86C3ADAB8EE2}"/>
            </a:ext>
          </a:extLst>
        </xdr:cNvPr>
        <xdr:cNvSpPr txBox="1"/>
      </xdr:nvSpPr>
      <xdr:spPr>
        <a:xfrm>
          <a:off x="6977322" y="904079"/>
          <a:ext cx="1711949" cy="267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PROFIT %</a:t>
          </a:r>
        </a:p>
      </xdr:txBody>
    </xdr:sp>
    <xdr:clientData/>
  </xdr:twoCellAnchor>
  <xdr:twoCellAnchor editAs="absolute">
    <xdr:from>
      <xdr:col>3</xdr:col>
      <xdr:colOff>143013</xdr:colOff>
      <xdr:row>10</xdr:row>
      <xdr:rowOff>108206</xdr:rowOff>
    </xdr:from>
    <xdr:to>
      <xdr:col>5</xdr:col>
      <xdr:colOff>289904</xdr:colOff>
      <xdr:row>11</xdr:row>
      <xdr:rowOff>181652</xdr:rowOff>
    </xdr:to>
    <xdr:sp macro="" textlink="">
      <xdr:nvSpPr>
        <xdr:cNvPr id="37" name="TextBox 36">
          <a:extLst>
            <a:ext uri="{FF2B5EF4-FFF2-40B4-BE49-F238E27FC236}">
              <a16:creationId xmlns:a16="http://schemas.microsoft.com/office/drawing/2014/main" id="{31EF3B32-2A5B-4D23-B971-C38949FC5A9B}"/>
            </a:ext>
          </a:extLst>
        </xdr:cNvPr>
        <xdr:cNvSpPr txBox="1"/>
      </xdr:nvSpPr>
      <xdr:spPr>
        <a:xfrm>
          <a:off x="1978252" y="1932713"/>
          <a:ext cx="1370384" cy="255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MONTHLY</a:t>
          </a:r>
        </a:p>
      </xdr:txBody>
    </xdr:sp>
    <xdr:clientData/>
  </xdr:twoCellAnchor>
  <xdr:twoCellAnchor editAs="absolute">
    <xdr:from>
      <xdr:col>9</xdr:col>
      <xdr:colOff>284306</xdr:colOff>
      <xdr:row>10</xdr:row>
      <xdr:rowOff>108923</xdr:rowOff>
    </xdr:from>
    <xdr:to>
      <xdr:col>11</xdr:col>
      <xdr:colOff>431197</xdr:colOff>
      <xdr:row>11</xdr:row>
      <xdr:rowOff>182369</xdr:rowOff>
    </xdr:to>
    <xdr:sp macro="" textlink="">
      <xdr:nvSpPr>
        <xdr:cNvPr id="38" name="TextBox 37">
          <a:extLst>
            <a:ext uri="{FF2B5EF4-FFF2-40B4-BE49-F238E27FC236}">
              <a16:creationId xmlns:a16="http://schemas.microsoft.com/office/drawing/2014/main" id="{AD30252A-EED2-4AD2-85C8-2AFA3F87C1FB}"/>
            </a:ext>
          </a:extLst>
        </xdr:cNvPr>
        <xdr:cNvSpPr txBox="1"/>
      </xdr:nvSpPr>
      <xdr:spPr>
        <a:xfrm>
          <a:off x="5790024" y="1933430"/>
          <a:ext cx="1370384" cy="255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PRODUCT</a:t>
          </a:r>
        </a:p>
      </xdr:txBody>
    </xdr:sp>
    <xdr:clientData/>
  </xdr:twoCellAnchor>
  <xdr:twoCellAnchor editAs="absolute">
    <xdr:from>
      <xdr:col>13</xdr:col>
      <xdr:colOff>481068</xdr:colOff>
      <xdr:row>10</xdr:row>
      <xdr:rowOff>127284</xdr:rowOff>
    </xdr:from>
    <xdr:to>
      <xdr:col>16</xdr:col>
      <xdr:colOff>22032</xdr:colOff>
      <xdr:row>12</xdr:row>
      <xdr:rowOff>17116</xdr:rowOff>
    </xdr:to>
    <xdr:sp macro="" textlink="">
      <xdr:nvSpPr>
        <xdr:cNvPr id="39" name="TextBox 38">
          <a:extLst>
            <a:ext uri="{FF2B5EF4-FFF2-40B4-BE49-F238E27FC236}">
              <a16:creationId xmlns:a16="http://schemas.microsoft.com/office/drawing/2014/main" id="{16BC1610-9481-4376-A53E-2528A1717C1D}"/>
            </a:ext>
          </a:extLst>
        </xdr:cNvPr>
        <xdr:cNvSpPr txBox="1"/>
      </xdr:nvSpPr>
      <xdr:spPr>
        <a:xfrm>
          <a:off x="8433772" y="1951791"/>
          <a:ext cx="1376204" cy="25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SALES</a:t>
          </a:r>
          <a:r>
            <a:rPr lang="en-IN" sz="1100"/>
            <a:t> </a:t>
          </a:r>
          <a:r>
            <a:rPr lang="en-IN" sz="1600" b="1">
              <a:solidFill>
                <a:schemeClr val="dk1"/>
              </a:solidFill>
              <a:latin typeface="+mn-lt"/>
              <a:ea typeface="+mn-ea"/>
              <a:cs typeface="+mn-cs"/>
            </a:rPr>
            <a:t>TYPE</a:t>
          </a:r>
        </a:p>
      </xdr:txBody>
    </xdr:sp>
    <xdr:clientData/>
  </xdr:twoCellAnchor>
  <xdr:twoCellAnchor editAs="absolute">
    <xdr:from>
      <xdr:col>17</xdr:col>
      <xdr:colOff>68804</xdr:colOff>
      <xdr:row>15</xdr:row>
      <xdr:rowOff>175985</xdr:rowOff>
    </xdr:from>
    <xdr:to>
      <xdr:col>19</xdr:col>
      <xdr:colOff>215695</xdr:colOff>
      <xdr:row>17</xdr:row>
      <xdr:rowOff>65816</xdr:rowOff>
    </xdr:to>
    <xdr:sp macro="" textlink="">
      <xdr:nvSpPr>
        <xdr:cNvPr id="41" name="TextBox 40">
          <a:extLst>
            <a:ext uri="{FF2B5EF4-FFF2-40B4-BE49-F238E27FC236}">
              <a16:creationId xmlns:a16="http://schemas.microsoft.com/office/drawing/2014/main" id="{4ABE2C7A-4D74-43C9-B650-D160E86B7914}"/>
            </a:ext>
          </a:extLst>
        </xdr:cNvPr>
        <xdr:cNvSpPr txBox="1"/>
      </xdr:nvSpPr>
      <xdr:spPr>
        <a:xfrm>
          <a:off x="10468494" y="2912746"/>
          <a:ext cx="1370384" cy="254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CATEGORY</a:t>
          </a:r>
        </a:p>
      </xdr:txBody>
    </xdr:sp>
    <xdr:clientData/>
  </xdr:twoCellAnchor>
  <xdr:twoCellAnchor editAs="absolute">
    <xdr:from>
      <xdr:col>13</xdr:col>
      <xdr:colOff>527005</xdr:colOff>
      <xdr:row>25</xdr:row>
      <xdr:rowOff>135686</xdr:rowOff>
    </xdr:from>
    <xdr:to>
      <xdr:col>16</xdr:col>
      <xdr:colOff>67969</xdr:colOff>
      <xdr:row>27</xdr:row>
      <xdr:rowOff>25517</xdr:rowOff>
    </xdr:to>
    <xdr:sp macro="" textlink="">
      <xdr:nvSpPr>
        <xdr:cNvPr id="42" name="TextBox 41">
          <a:extLst>
            <a:ext uri="{FF2B5EF4-FFF2-40B4-BE49-F238E27FC236}">
              <a16:creationId xmlns:a16="http://schemas.microsoft.com/office/drawing/2014/main" id="{7A9CD521-4799-4CB6-B921-1C88F83AF92F}"/>
            </a:ext>
          </a:extLst>
        </xdr:cNvPr>
        <xdr:cNvSpPr txBox="1"/>
      </xdr:nvSpPr>
      <xdr:spPr>
        <a:xfrm>
          <a:off x="8479709" y="4696954"/>
          <a:ext cx="1376204" cy="254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PAYMENT MODE</a:t>
          </a:r>
        </a:p>
      </xdr:txBody>
    </xdr:sp>
    <xdr:clientData/>
  </xdr:twoCellAnchor>
  <xdr:twoCellAnchor editAs="absolute">
    <xdr:from>
      <xdr:col>3</xdr:col>
      <xdr:colOff>134289</xdr:colOff>
      <xdr:row>25</xdr:row>
      <xdr:rowOff>162078</xdr:rowOff>
    </xdr:from>
    <xdr:to>
      <xdr:col>5</xdr:col>
      <xdr:colOff>281180</xdr:colOff>
      <xdr:row>27</xdr:row>
      <xdr:rowOff>51909</xdr:rowOff>
    </xdr:to>
    <xdr:sp macro="" textlink="">
      <xdr:nvSpPr>
        <xdr:cNvPr id="43" name="TextBox 42">
          <a:extLst>
            <a:ext uri="{FF2B5EF4-FFF2-40B4-BE49-F238E27FC236}">
              <a16:creationId xmlns:a16="http://schemas.microsoft.com/office/drawing/2014/main" id="{17F71C45-CA37-405C-A369-8BCDBFF779AD}"/>
            </a:ext>
          </a:extLst>
        </xdr:cNvPr>
        <xdr:cNvSpPr txBox="1"/>
      </xdr:nvSpPr>
      <xdr:spPr>
        <a:xfrm>
          <a:off x="1969528" y="4723346"/>
          <a:ext cx="1370384" cy="254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dk1"/>
              </a:solidFill>
              <a:latin typeface="+mn-lt"/>
              <a:ea typeface="+mn-ea"/>
              <a:cs typeface="+mn-cs"/>
            </a:rPr>
            <a:t>DAILY</a:t>
          </a:r>
        </a:p>
      </xdr:txBody>
    </xdr:sp>
    <xdr:clientData/>
  </xdr:twoCellAnchor>
  <xdr:twoCellAnchor editAs="absolute">
    <xdr:from>
      <xdr:col>15</xdr:col>
      <xdr:colOff>511708</xdr:colOff>
      <xdr:row>6</xdr:row>
      <xdr:rowOff>32198</xdr:rowOff>
    </xdr:from>
    <xdr:to>
      <xdr:col>17</xdr:col>
      <xdr:colOff>418564</xdr:colOff>
      <xdr:row>7</xdr:row>
      <xdr:rowOff>125659</xdr:rowOff>
    </xdr:to>
    <xdr:sp macro="" textlink="">
      <xdr:nvSpPr>
        <xdr:cNvPr id="44" name="TextBox 43">
          <a:extLst>
            <a:ext uri="{FF2B5EF4-FFF2-40B4-BE49-F238E27FC236}">
              <a16:creationId xmlns:a16="http://schemas.microsoft.com/office/drawing/2014/main" id="{629F75D5-5C86-4393-8D22-066C97C6ADA4}"/>
            </a:ext>
          </a:extLst>
        </xdr:cNvPr>
        <xdr:cNvSpPr txBox="1"/>
      </xdr:nvSpPr>
      <xdr:spPr>
        <a:xfrm>
          <a:off x="9687905" y="1126902"/>
          <a:ext cx="1130349" cy="275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latin typeface="+mn-lt"/>
              <a:ea typeface="+mn-ea"/>
              <a:cs typeface="+mn-cs"/>
            </a:rPr>
            <a:t>TOP PRODUCT</a:t>
          </a:r>
        </a:p>
      </xdr:txBody>
    </xdr:sp>
    <xdr:clientData/>
  </xdr:twoCellAnchor>
  <xdr:twoCellAnchor editAs="absolute">
    <xdr:from>
      <xdr:col>18</xdr:col>
      <xdr:colOff>6199</xdr:colOff>
      <xdr:row>6</xdr:row>
      <xdr:rowOff>21466</xdr:rowOff>
    </xdr:from>
    <xdr:to>
      <xdr:col>19</xdr:col>
      <xdr:colOff>568819</xdr:colOff>
      <xdr:row>7</xdr:row>
      <xdr:rowOff>98971</xdr:rowOff>
    </xdr:to>
    <xdr:sp macro="" textlink="">
      <xdr:nvSpPr>
        <xdr:cNvPr id="45" name="TextBox 44">
          <a:extLst>
            <a:ext uri="{FF2B5EF4-FFF2-40B4-BE49-F238E27FC236}">
              <a16:creationId xmlns:a16="http://schemas.microsoft.com/office/drawing/2014/main" id="{02E4F26C-0F69-436C-80B7-222270F3DE5B}"/>
            </a:ext>
          </a:extLst>
        </xdr:cNvPr>
        <xdr:cNvSpPr txBox="1"/>
      </xdr:nvSpPr>
      <xdr:spPr>
        <a:xfrm>
          <a:off x="11017636" y="1116170"/>
          <a:ext cx="1174366" cy="25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chemeClr val="dk1"/>
              </a:solidFill>
              <a:latin typeface="+mn-lt"/>
              <a:ea typeface="+mn-ea"/>
              <a:cs typeface="+mn-cs"/>
            </a:rPr>
            <a:t>TOP CATEGORY</a:t>
          </a:r>
        </a:p>
      </xdr:txBody>
    </xdr:sp>
    <xdr:clientData/>
  </xdr:twoCellAnchor>
  <xdr:twoCellAnchor editAs="absolute">
    <xdr:from>
      <xdr:col>3</xdr:col>
      <xdr:colOff>597805</xdr:colOff>
      <xdr:row>6</xdr:row>
      <xdr:rowOff>140491</xdr:rowOff>
    </xdr:from>
    <xdr:to>
      <xdr:col>6</xdr:col>
      <xdr:colOff>138769</xdr:colOff>
      <xdr:row>8</xdr:row>
      <xdr:rowOff>30322</xdr:rowOff>
    </xdr:to>
    <xdr:sp macro="" textlink="ANALYSIS!F6">
      <xdr:nvSpPr>
        <xdr:cNvPr id="46" name="TextBox 45">
          <a:extLst>
            <a:ext uri="{FF2B5EF4-FFF2-40B4-BE49-F238E27FC236}">
              <a16:creationId xmlns:a16="http://schemas.microsoft.com/office/drawing/2014/main" id="{3829B40A-5FE0-4523-9A03-EDA3031FBAE7}"/>
            </a:ext>
          </a:extLst>
        </xdr:cNvPr>
        <xdr:cNvSpPr txBox="1"/>
      </xdr:nvSpPr>
      <xdr:spPr>
        <a:xfrm>
          <a:off x="2433044" y="1235195"/>
          <a:ext cx="1376204" cy="254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732399-45EB-4181-A1F8-0C8BC412BCA9}" type="TxLink">
            <a:rPr lang="en-US" sz="1100" b="0" i="0" u="none" strike="noStrike">
              <a:solidFill>
                <a:srgbClr val="000000"/>
              </a:solidFill>
              <a:latin typeface="Calibri"/>
              <a:ea typeface="Calibri"/>
              <a:cs typeface="Calibri"/>
            </a:rPr>
            <a:t> ₹ 4,01,411.92 </a:t>
          </a:fld>
          <a:endParaRPr lang="en-IN" sz="1100"/>
        </a:p>
      </xdr:txBody>
    </xdr:sp>
    <xdr:clientData/>
  </xdr:twoCellAnchor>
  <xdr:twoCellAnchor editAs="absolute">
    <xdr:from>
      <xdr:col>7</xdr:col>
      <xdr:colOff>270748</xdr:colOff>
      <xdr:row>6</xdr:row>
      <xdr:rowOff>72552</xdr:rowOff>
    </xdr:from>
    <xdr:to>
      <xdr:col>9</xdr:col>
      <xdr:colOff>417640</xdr:colOff>
      <xdr:row>7</xdr:row>
      <xdr:rowOff>145998</xdr:rowOff>
    </xdr:to>
    <xdr:sp macro="" textlink="ANALYSIS!F7">
      <xdr:nvSpPr>
        <xdr:cNvPr id="47" name="TextBox 46">
          <a:extLst>
            <a:ext uri="{FF2B5EF4-FFF2-40B4-BE49-F238E27FC236}">
              <a16:creationId xmlns:a16="http://schemas.microsoft.com/office/drawing/2014/main" id="{62D2627A-55EF-44E2-9906-FB3139448A42}"/>
            </a:ext>
          </a:extLst>
        </xdr:cNvPr>
        <xdr:cNvSpPr txBox="1"/>
      </xdr:nvSpPr>
      <xdr:spPr>
        <a:xfrm>
          <a:off x="4552973" y="1167256"/>
          <a:ext cx="1370385" cy="255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CEDCD4-A353-446B-94EE-BF4341A047B4}" type="TxLink">
            <a:rPr lang="en-US" sz="1100" b="0" i="0" u="none" strike="noStrike">
              <a:solidFill>
                <a:srgbClr val="000000"/>
              </a:solidFill>
              <a:latin typeface="Calibri"/>
              <a:ea typeface="Calibri"/>
              <a:cs typeface="Calibri"/>
            </a:rPr>
            <a:t> ₹ 68,907.92 </a:t>
          </a:fld>
          <a:endParaRPr lang="en-IN" sz="1100"/>
        </a:p>
      </xdr:txBody>
    </xdr:sp>
    <xdr:clientData/>
  </xdr:twoCellAnchor>
  <xdr:twoCellAnchor editAs="absolute">
    <xdr:from>
      <xdr:col>11</xdr:col>
      <xdr:colOff>359611</xdr:colOff>
      <xdr:row>6</xdr:row>
      <xdr:rowOff>94358</xdr:rowOff>
    </xdr:from>
    <xdr:to>
      <xdr:col>13</xdr:col>
      <xdr:colOff>506503</xdr:colOff>
      <xdr:row>7</xdr:row>
      <xdr:rowOff>167804</xdr:rowOff>
    </xdr:to>
    <xdr:sp macro="" textlink="ANALYSIS!F8">
      <xdr:nvSpPr>
        <xdr:cNvPr id="48" name="TextBox 47">
          <a:extLst>
            <a:ext uri="{FF2B5EF4-FFF2-40B4-BE49-F238E27FC236}">
              <a16:creationId xmlns:a16="http://schemas.microsoft.com/office/drawing/2014/main" id="{E528CADA-BA6B-4BAA-AC62-21E382E3F3CB}"/>
            </a:ext>
          </a:extLst>
        </xdr:cNvPr>
        <xdr:cNvSpPr txBox="1"/>
      </xdr:nvSpPr>
      <xdr:spPr>
        <a:xfrm>
          <a:off x="7085907" y="1166802"/>
          <a:ext cx="1369855" cy="252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250A1A-D75C-4109-8270-B71F2AAD256A}" type="TxLink">
            <a:rPr lang="en-US" sz="1100" b="0" i="0" u="none" strike="noStrike">
              <a:solidFill>
                <a:srgbClr val="000000"/>
              </a:solidFill>
              <a:latin typeface="Calibri"/>
              <a:ea typeface="Calibri"/>
              <a:cs typeface="Calibri"/>
            </a:rPr>
            <a:t>21%</a:t>
          </a:fld>
          <a:endParaRPr lang="en-IN" sz="1100"/>
        </a:p>
      </xdr:txBody>
    </xdr:sp>
    <xdr:clientData/>
  </xdr:twoCellAnchor>
  <xdr:twoCellAnchor editAs="absolute">
    <xdr:from>
      <xdr:col>2</xdr:col>
      <xdr:colOff>376706</xdr:colOff>
      <xdr:row>13</xdr:row>
      <xdr:rowOff>24626</xdr:rowOff>
    </xdr:from>
    <xdr:to>
      <xdr:col>8</xdr:col>
      <xdr:colOff>178608</xdr:colOff>
      <xdr:row>23</xdr:row>
      <xdr:rowOff>99186</xdr:rowOff>
    </xdr:to>
    <xdr:graphicFrame macro="">
      <xdr:nvGraphicFramePr>
        <xdr:cNvPr id="49" name="Chart 48">
          <a:extLst>
            <a:ext uri="{FF2B5EF4-FFF2-40B4-BE49-F238E27FC236}">
              <a16:creationId xmlns:a16="http://schemas.microsoft.com/office/drawing/2014/main" id="{B9AA7DC8-BCB3-496A-9D63-1CA9161DC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35</xdr:col>
      <xdr:colOff>118022</xdr:colOff>
      <xdr:row>37</xdr:row>
      <xdr:rowOff>138835</xdr:rowOff>
    </xdr:from>
    <xdr:to>
      <xdr:col>37</xdr:col>
      <xdr:colOff>270895</xdr:colOff>
      <xdr:row>39</xdr:row>
      <xdr:rowOff>28665</xdr:rowOff>
    </xdr:to>
    <xdr:sp macro="" textlink="">
      <xdr:nvSpPr>
        <xdr:cNvPr id="52" name="TextBox 51">
          <a:extLst>
            <a:ext uri="{FF2B5EF4-FFF2-40B4-BE49-F238E27FC236}">
              <a16:creationId xmlns:a16="http://schemas.microsoft.com/office/drawing/2014/main" id="{CEE7FEDF-3193-4FC0-8129-F9EB14E77166}"/>
            </a:ext>
          </a:extLst>
        </xdr:cNvPr>
        <xdr:cNvSpPr txBox="1"/>
      </xdr:nvSpPr>
      <xdr:spPr>
        <a:xfrm rot="20292271">
          <a:off x="21534840" y="6973744"/>
          <a:ext cx="1376691" cy="25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IN" sz="1200" b="1">
            <a:noFill/>
            <a:latin typeface="+mn-lt"/>
            <a:ea typeface="+mn-ea"/>
            <a:cs typeface="+mn-cs"/>
          </a:endParaRPr>
        </a:p>
      </xdr:txBody>
    </xdr:sp>
    <xdr:clientData/>
  </xdr:twoCellAnchor>
  <xdr:twoCellAnchor editAs="absolute">
    <xdr:from>
      <xdr:col>18</xdr:col>
      <xdr:colOff>121307</xdr:colOff>
      <xdr:row>8</xdr:row>
      <xdr:rowOff>43637</xdr:rowOff>
    </xdr:from>
    <xdr:to>
      <xdr:col>19</xdr:col>
      <xdr:colOff>385591</xdr:colOff>
      <xdr:row>9</xdr:row>
      <xdr:rowOff>121208</xdr:rowOff>
    </xdr:to>
    <xdr:sp macro="" textlink="ANALYSIS!AI2">
      <xdr:nvSpPr>
        <xdr:cNvPr id="53" name="TextBox 52">
          <a:extLst>
            <a:ext uri="{FF2B5EF4-FFF2-40B4-BE49-F238E27FC236}">
              <a16:creationId xmlns:a16="http://schemas.microsoft.com/office/drawing/2014/main" id="{55D24F90-9CEB-45C1-83FA-DA7409AB9D05}"/>
            </a:ext>
          </a:extLst>
        </xdr:cNvPr>
        <xdr:cNvSpPr txBox="1"/>
      </xdr:nvSpPr>
      <xdr:spPr>
        <a:xfrm>
          <a:off x="11127974" y="1473563"/>
          <a:ext cx="875765" cy="256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C66336-69D1-42F9-8997-E418DA0FFD14}" type="TxLink">
            <a:rPr lang="en-US" sz="1000" b="1" i="0" u="none" strike="noStrike">
              <a:solidFill>
                <a:srgbClr val="000000"/>
              </a:solidFill>
              <a:latin typeface="Calibri"/>
              <a:ea typeface="Calibri"/>
              <a:cs typeface="Calibri"/>
            </a:rPr>
            <a:pPr marL="0" indent="0"/>
            <a:t>Category04</a:t>
          </a:fld>
          <a:endParaRPr lang="en-IN" sz="1000" b="1" i="0" u="none" strike="noStrike">
            <a:solidFill>
              <a:srgbClr val="000000"/>
            </a:solidFill>
            <a:latin typeface="Calibri"/>
            <a:ea typeface="Calibri"/>
            <a:cs typeface="Calibri"/>
          </a:endParaRPr>
        </a:p>
      </xdr:txBody>
    </xdr:sp>
    <xdr:clientData/>
  </xdr:twoCellAnchor>
  <xdr:twoCellAnchor editAs="absolute">
    <xdr:from>
      <xdr:col>18</xdr:col>
      <xdr:colOff>246163</xdr:colOff>
      <xdr:row>10</xdr:row>
      <xdr:rowOff>65144</xdr:rowOff>
    </xdr:from>
    <xdr:to>
      <xdr:col>19</xdr:col>
      <xdr:colOff>336177</xdr:colOff>
      <xdr:row>12</xdr:row>
      <xdr:rowOff>84253</xdr:rowOff>
    </xdr:to>
    <xdr:sp macro="" textlink="ANALYSIS!AJ2">
      <xdr:nvSpPr>
        <xdr:cNvPr id="54" name="TextBox 53">
          <a:extLst>
            <a:ext uri="{FF2B5EF4-FFF2-40B4-BE49-F238E27FC236}">
              <a16:creationId xmlns:a16="http://schemas.microsoft.com/office/drawing/2014/main" id="{61CBAE82-2C59-4CE5-AF6A-5CD948BE4990}"/>
            </a:ext>
          </a:extLst>
        </xdr:cNvPr>
        <xdr:cNvSpPr txBox="1"/>
      </xdr:nvSpPr>
      <xdr:spPr>
        <a:xfrm>
          <a:off x="11252830" y="1852551"/>
          <a:ext cx="701495" cy="376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BD33283-AE3A-4A8B-8E48-5A7634221590}" type="TxLink">
            <a:rPr lang="en-US" sz="1000" b="1" i="0" u="none" strike="noStrike">
              <a:solidFill>
                <a:srgbClr val="000000"/>
              </a:solidFill>
              <a:latin typeface="Calibri"/>
              <a:ea typeface="Calibri"/>
              <a:cs typeface="Calibri"/>
            </a:rPr>
            <a:pPr marL="0" indent="0"/>
            <a:t>95269.4</a:t>
          </a:fld>
          <a:endParaRPr lang="en-IN" sz="1000" b="1" i="0" u="none" strike="noStrike">
            <a:solidFill>
              <a:srgbClr val="000000"/>
            </a:solidFill>
            <a:latin typeface="Calibri"/>
            <a:ea typeface="Calibri"/>
            <a:cs typeface="Calibri"/>
          </a:endParaRPr>
        </a:p>
      </xdr:txBody>
    </xdr:sp>
    <xdr:clientData/>
  </xdr:twoCellAnchor>
  <xdr:twoCellAnchor editAs="absolute">
    <xdr:from>
      <xdr:col>16</xdr:col>
      <xdr:colOff>68058</xdr:colOff>
      <xdr:row>7</xdr:row>
      <xdr:rowOff>156737</xdr:rowOff>
    </xdr:from>
    <xdr:to>
      <xdr:col>17</xdr:col>
      <xdr:colOff>257060</xdr:colOff>
      <xdr:row>9</xdr:row>
      <xdr:rowOff>37928</xdr:rowOff>
    </xdr:to>
    <xdr:sp macro="" textlink="ANALYSIS!W2">
      <xdr:nvSpPr>
        <xdr:cNvPr id="59" name="TextBox 58">
          <a:extLst>
            <a:ext uri="{FF2B5EF4-FFF2-40B4-BE49-F238E27FC236}">
              <a16:creationId xmlns:a16="http://schemas.microsoft.com/office/drawing/2014/main" id="{9D4B119F-D604-40FE-A98C-1B509A7A5924}"/>
            </a:ext>
          </a:extLst>
        </xdr:cNvPr>
        <xdr:cNvSpPr txBox="1"/>
      </xdr:nvSpPr>
      <xdr:spPr>
        <a:xfrm>
          <a:off x="9858603" y="1449828"/>
          <a:ext cx="800912" cy="2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F2B2F3-D282-4794-A278-3A87CE7D2DCA}" type="TxLink">
            <a:rPr lang="en-US" sz="1000" b="1" i="0" u="none" strike="noStrike">
              <a:solidFill>
                <a:srgbClr val="000000"/>
              </a:solidFill>
              <a:latin typeface="Calibri"/>
              <a:ea typeface="Calibri"/>
              <a:cs typeface="Calibri"/>
            </a:rPr>
            <a:t>Product41</a:t>
          </a:fld>
          <a:endParaRPr lang="en-IN" sz="1000" b="1"/>
        </a:p>
      </xdr:txBody>
    </xdr:sp>
    <xdr:clientData/>
  </xdr:twoCellAnchor>
  <xdr:twoCellAnchor editAs="absolute">
    <xdr:from>
      <xdr:col>16</xdr:col>
      <xdr:colOff>486498</xdr:colOff>
      <xdr:row>9</xdr:row>
      <xdr:rowOff>32919</xdr:rowOff>
    </xdr:from>
    <xdr:to>
      <xdr:col>17</xdr:col>
      <xdr:colOff>354174</xdr:colOff>
      <xdr:row>10</xdr:row>
      <xdr:rowOff>103145</xdr:rowOff>
    </xdr:to>
    <xdr:sp macro="" textlink="ANALYSIS!Z2">
      <xdr:nvSpPr>
        <xdr:cNvPr id="60" name="TextBox 59">
          <a:extLst>
            <a:ext uri="{FF2B5EF4-FFF2-40B4-BE49-F238E27FC236}">
              <a16:creationId xmlns:a16="http://schemas.microsoft.com/office/drawing/2014/main" id="{2AFFAD90-1E05-4E07-BE22-BD84FB6D9619}"/>
            </a:ext>
          </a:extLst>
        </xdr:cNvPr>
        <xdr:cNvSpPr txBox="1"/>
      </xdr:nvSpPr>
      <xdr:spPr>
        <a:xfrm>
          <a:off x="10277043" y="1695464"/>
          <a:ext cx="479586" cy="254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5F7A2CB-4C00-43C4-BC1D-B038FB9C345B}" type="TxLink">
            <a:rPr lang="en-US" sz="1000" b="1" i="0" u="none" strike="noStrike">
              <a:solidFill>
                <a:srgbClr val="000000"/>
              </a:solidFill>
              <a:latin typeface="Calibri"/>
              <a:ea typeface="Calibri"/>
              <a:cs typeface="Calibri"/>
            </a:rPr>
            <a:pPr marL="0" indent="0"/>
            <a:t>132</a:t>
          </a:fld>
          <a:endParaRPr lang="en-IN" sz="1000" b="1" i="0" u="none" strike="noStrike">
            <a:solidFill>
              <a:srgbClr val="000000"/>
            </a:solidFill>
            <a:latin typeface="Calibri"/>
            <a:ea typeface="Calibri"/>
            <a:cs typeface="Calibri"/>
          </a:endParaRPr>
        </a:p>
      </xdr:txBody>
    </xdr:sp>
    <xdr:clientData/>
  </xdr:twoCellAnchor>
  <xdr:twoCellAnchor editAs="absolute">
    <xdr:from>
      <xdr:col>16</xdr:col>
      <xdr:colOff>60275</xdr:colOff>
      <xdr:row>9</xdr:row>
      <xdr:rowOff>33233</xdr:rowOff>
    </xdr:from>
    <xdr:to>
      <xdr:col>16</xdr:col>
      <xdr:colOff>454925</xdr:colOff>
      <xdr:row>10</xdr:row>
      <xdr:rowOff>160857</xdr:rowOff>
    </xdr:to>
    <xdr:sp macro="" textlink="ANALYSIS!X2">
      <xdr:nvSpPr>
        <xdr:cNvPr id="61" name="TextBox 60">
          <a:extLst>
            <a:ext uri="{FF2B5EF4-FFF2-40B4-BE49-F238E27FC236}">
              <a16:creationId xmlns:a16="http://schemas.microsoft.com/office/drawing/2014/main" id="{A419EF8A-4C92-4D55-B70D-CF61EFB6E9B6}"/>
            </a:ext>
          </a:extLst>
        </xdr:cNvPr>
        <xdr:cNvSpPr txBox="1"/>
      </xdr:nvSpPr>
      <xdr:spPr>
        <a:xfrm>
          <a:off x="9850820" y="1695778"/>
          <a:ext cx="394650" cy="312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9DF6ED4-A536-4A59-9877-8DB94D2434ED}" type="TxLink">
            <a:rPr lang="en-US" sz="1000" b="1" i="0" u="none" strike="noStrike">
              <a:solidFill>
                <a:srgbClr val="000000"/>
              </a:solidFill>
              <a:latin typeface="Calibri"/>
              <a:ea typeface="Calibri"/>
              <a:cs typeface="Calibri"/>
            </a:rPr>
            <a:pPr marL="0" indent="0"/>
            <a:t>Ft</a:t>
          </a:fld>
          <a:endParaRPr lang="en-IN" sz="1000" b="1" i="0" u="none" strike="noStrike">
            <a:solidFill>
              <a:srgbClr val="000000"/>
            </a:solidFill>
            <a:latin typeface="Calibri"/>
            <a:ea typeface="Calibri"/>
            <a:cs typeface="Calibri"/>
          </a:endParaRPr>
        </a:p>
      </xdr:txBody>
    </xdr:sp>
    <xdr:clientData/>
  </xdr:twoCellAnchor>
  <xdr:twoCellAnchor editAs="absolute">
    <xdr:from>
      <xdr:col>16</xdr:col>
      <xdr:colOff>108340</xdr:colOff>
      <xdr:row>10</xdr:row>
      <xdr:rowOff>102014</xdr:rowOff>
    </xdr:from>
    <xdr:to>
      <xdr:col>17</xdr:col>
      <xdr:colOff>242932</xdr:colOff>
      <xdr:row>13</xdr:row>
      <xdr:rowOff>63636</xdr:rowOff>
    </xdr:to>
    <xdr:sp macro="" textlink="ANALYSIS!Y2">
      <xdr:nvSpPr>
        <xdr:cNvPr id="63" name="TextBox 62">
          <a:extLst>
            <a:ext uri="{FF2B5EF4-FFF2-40B4-BE49-F238E27FC236}">
              <a16:creationId xmlns:a16="http://schemas.microsoft.com/office/drawing/2014/main" id="{EA42449F-21BA-4F9B-8CDA-9B09AA703CE1}"/>
            </a:ext>
          </a:extLst>
        </xdr:cNvPr>
        <xdr:cNvSpPr txBox="1"/>
      </xdr:nvSpPr>
      <xdr:spPr>
        <a:xfrm>
          <a:off x="9892044" y="1889421"/>
          <a:ext cx="746073" cy="497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AC6E0C1-F738-4279-8595-DC476A7EE560}" type="TxLink">
            <a:rPr lang="en-US" sz="1000" b="1" i="0" u="none" strike="noStrike">
              <a:solidFill>
                <a:srgbClr val="000000"/>
              </a:solidFill>
              <a:latin typeface="Calibri"/>
              <a:ea typeface="Calibri"/>
              <a:cs typeface="Calibri"/>
            </a:rPr>
            <a:pPr marL="0" indent="0"/>
            <a:t>22952.16</a:t>
          </a:fld>
          <a:endParaRPr lang="en-IN" sz="1000" b="1" i="0" u="none" strike="noStrike">
            <a:solidFill>
              <a:srgbClr val="000000"/>
            </a:solidFill>
            <a:latin typeface="Calibri"/>
            <a:ea typeface="Calibri"/>
            <a:cs typeface="Calibri"/>
          </a:endParaRPr>
        </a:p>
      </xdr:txBody>
    </xdr:sp>
    <xdr:clientData/>
  </xdr:twoCellAnchor>
  <xdr:twoCellAnchor editAs="absolute">
    <xdr:from>
      <xdr:col>15</xdr:col>
      <xdr:colOff>543295</xdr:colOff>
      <xdr:row>7</xdr:row>
      <xdr:rowOff>89275</xdr:rowOff>
    </xdr:from>
    <xdr:to>
      <xdr:col>17</xdr:col>
      <xdr:colOff>302559</xdr:colOff>
      <xdr:row>7</xdr:row>
      <xdr:rowOff>100853</xdr:rowOff>
    </xdr:to>
    <xdr:cxnSp macro="">
      <xdr:nvCxnSpPr>
        <xdr:cNvPr id="66" name="Straight Connector 65">
          <a:extLst>
            <a:ext uri="{FF2B5EF4-FFF2-40B4-BE49-F238E27FC236}">
              <a16:creationId xmlns:a16="http://schemas.microsoft.com/office/drawing/2014/main" id="{53EB843C-3F60-4C9E-96AD-7867D9FFF6D4}"/>
            </a:ext>
          </a:extLst>
        </xdr:cNvPr>
        <xdr:cNvCxnSpPr>
          <a:cxnSpLocks/>
        </xdr:cNvCxnSpPr>
      </xdr:nvCxnSpPr>
      <xdr:spPr>
        <a:xfrm>
          <a:off x="9620060" y="1344334"/>
          <a:ext cx="969499" cy="11578"/>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18</xdr:col>
      <xdr:colOff>90578</xdr:colOff>
      <xdr:row>7</xdr:row>
      <xdr:rowOff>73587</xdr:rowOff>
    </xdr:from>
    <xdr:to>
      <xdr:col>19</xdr:col>
      <xdr:colOff>414618</xdr:colOff>
      <xdr:row>7</xdr:row>
      <xdr:rowOff>89647</xdr:rowOff>
    </xdr:to>
    <xdr:cxnSp macro="">
      <xdr:nvCxnSpPr>
        <xdr:cNvPr id="68" name="Straight Connector 67">
          <a:extLst>
            <a:ext uri="{FF2B5EF4-FFF2-40B4-BE49-F238E27FC236}">
              <a16:creationId xmlns:a16="http://schemas.microsoft.com/office/drawing/2014/main" id="{19A14903-8EDC-4E05-8C82-0686038F0F43}"/>
            </a:ext>
          </a:extLst>
        </xdr:cNvPr>
        <xdr:cNvCxnSpPr>
          <a:cxnSpLocks/>
        </xdr:cNvCxnSpPr>
      </xdr:nvCxnSpPr>
      <xdr:spPr>
        <a:xfrm>
          <a:off x="10982696" y="1328646"/>
          <a:ext cx="929157" cy="16060"/>
        </a:xfrm>
        <a:prstGeom prst="line">
          <a:avLst/>
        </a:prstGeom>
        <a:ln>
          <a:solidFill>
            <a:schemeClr val="tx1"/>
          </a:solidFill>
        </a:ln>
      </xdr:spPr>
      <xdr:style>
        <a:lnRef idx="1">
          <a:schemeClr val="accent1"/>
        </a:lnRef>
        <a:fillRef idx="3">
          <a:schemeClr val="accent1"/>
        </a:fillRef>
        <a:effectRef idx="2">
          <a:schemeClr val="accent1"/>
        </a:effectRef>
        <a:fontRef idx="minor">
          <a:schemeClr val="lt1"/>
        </a:fontRef>
      </xdr:style>
    </xdr:cxnSp>
    <xdr:clientData/>
  </xdr:twoCellAnchor>
  <xdr:twoCellAnchor editAs="absolute">
    <xdr:from>
      <xdr:col>2</xdr:col>
      <xdr:colOff>493691</xdr:colOff>
      <xdr:row>28</xdr:row>
      <xdr:rowOff>64394</xdr:rowOff>
    </xdr:from>
    <xdr:to>
      <xdr:col>13</xdr:col>
      <xdr:colOff>225382</xdr:colOff>
      <xdr:row>36</xdr:row>
      <xdr:rowOff>75127</xdr:rowOff>
    </xdr:to>
    <xdr:graphicFrame macro="">
      <xdr:nvGraphicFramePr>
        <xdr:cNvPr id="71" name="Chart 70">
          <a:extLst>
            <a:ext uri="{FF2B5EF4-FFF2-40B4-BE49-F238E27FC236}">
              <a16:creationId xmlns:a16="http://schemas.microsoft.com/office/drawing/2014/main" id="{4D30F05A-E28F-4E4D-865F-603363F8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128788</xdr:colOff>
      <xdr:row>12</xdr:row>
      <xdr:rowOff>0</xdr:rowOff>
    </xdr:from>
    <xdr:to>
      <xdr:col>2</xdr:col>
      <xdr:colOff>225380</xdr:colOff>
      <xdr:row>29</xdr:row>
      <xdr:rowOff>128789</xdr:rowOff>
    </xdr:to>
    <mc:AlternateContent xmlns:mc="http://schemas.openxmlformats.org/markup-compatibility/2006">
      <mc:Choice xmlns:a14="http://schemas.microsoft.com/office/drawing/2010/main" Requires="a14">
        <xdr:graphicFrame macro="">
          <xdr:nvGraphicFramePr>
            <xdr:cNvPr id="72" name="MONTH">
              <a:extLst>
                <a:ext uri="{FF2B5EF4-FFF2-40B4-BE49-F238E27FC236}">
                  <a16:creationId xmlns:a16="http://schemas.microsoft.com/office/drawing/2014/main" id="{E3B6B708-27D5-498F-AEFB-99CB50B1A52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28788" y="2159000"/>
              <a:ext cx="1324259" cy="3187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225380</xdr:colOff>
      <xdr:row>5</xdr:row>
      <xdr:rowOff>85859</xdr:rowOff>
    </xdr:from>
    <xdr:to>
      <xdr:col>2</xdr:col>
      <xdr:colOff>182451</xdr:colOff>
      <xdr:row>9</xdr:row>
      <xdr:rowOff>171719</xdr:rowOff>
    </xdr:to>
    <mc:AlternateContent xmlns:mc="http://schemas.openxmlformats.org/markup-compatibility/2006">
      <mc:Choice xmlns:a14="http://schemas.microsoft.com/office/drawing/2010/main" Requires="a14">
        <xdr:graphicFrame macro="">
          <xdr:nvGraphicFramePr>
            <xdr:cNvPr id="73" name="YEAR">
              <a:extLst>
                <a:ext uri="{FF2B5EF4-FFF2-40B4-BE49-F238E27FC236}">
                  <a16:creationId xmlns:a16="http://schemas.microsoft.com/office/drawing/2014/main" id="{24C970C9-CC84-4988-9925-F8FBE404109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25380" y="985442"/>
              <a:ext cx="1184738" cy="805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160986</xdr:colOff>
      <xdr:row>31</xdr:row>
      <xdr:rowOff>128792</xdr:rowOff>
    </xdr:from>
    <xdr:to>
      <xdr:col>2</xdr:col>
      <xdr:colOff>160986</xdr:colOff>
      <xdr:row>36</xdr:row>
      <xdr:rowOff>107324</xdr:rowOff>
    </xdr:to>
    <mc:AlternateContent xmlns:mc="http://schemas.openxmlformats.org/markup-compatibility/2006">
      <mc:Choice xmlns:a14="http://schemas.microsoft.com/office/drawing/2010/main" Requires="a14">
        <xdr:graphicFrame macro="">
          <xdr:nvGraphicFramePr>
            <xdr:cNvPr id="74" name="PAYMENT MODE">
              <a:extLst>
                <a:ext uri="{FF2B5EF4-FFF2-40B4-BE49-F238E27FC236}">
                  <a16:creationId xmlns:a16="http://schemas.microsoft.com/office/drawing/2014/main" id="{1FA8F38C-8689-4860-B04B-C079106D010A}"/>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60986" y="5706209"/>
              <a:ext cx="1227667" cy="8781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8</xdr:col>
      <xdr:colOff>525888</xdr:colOff>
      <xdr:row>0</xdr:row>
      <xdr:rowOff>182449</xdr:rowOff>
    </xdr:from>
    <xdr:to>
      <xdr:col>18</xdr:col>
      <xdr:colOff>611745</xdr:colOff>
      <xdr:row>4</xdr:row>
      <xdr:rowOff>53662</xdr:rowOff>
    </xdr:to>
    <mc:AlternateContent xmlns:mc="http://schemas.openxmlformats.org/markup-compatibility/2006">
      <mc:Choice xmlns:a14="http://schemas.microsoft.com/office/drawing/2010/main" Requires="a14">
        <xdr:graphicFrame macro="">
          <xdr:nvGraphicFramePr>
            <xdr:cNvPr id="75" name="SALE TYPE">
              <a:extLst>
                <a:ext uri="{FF2B5EF4-FFF2-40B4-BE49-F238E27FC236}">
                  <a16:creationId xmlns:a16="http://schemas.microsoft.com/office/drawing/2014/main" id="{823132B6-96F5-4D51-B9C0-372A4738D3F7}"/>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5436555" y="182449"/>
              <a:ext cx="6224190" cy="590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mc:AlternateContent xmlns:mc="http://schemas.openxmlformats.org/markup-compatibility/2006">
    <mc:Choice xmlns:a14="http://schemas.microsoft.com/office/drawing/2010/main" Requires="a14">
      <xdr:twoCellAnchor editAs="absolute">
        <xdr:from>
          <xdr:col>12</xdr:col>
          <xdr:colOff>278129</xdr:colOff>
          <xdr:row>13</xdr:row>
          <xdr:rowOff>99060</xdr:rowOff>
        </xdr:from>
        <xdr:to>
          <xdr:col>12</xdr:col>
          <xdr:colOff>472440</xdr:colOff>
          <xdr:row>24</xdr:row>
          <xdr:rowOff>68579</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E4927147-ED80-4415-9F48-D252B84D4D7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9</xdr:col>
      <xdr:colOff>30501</xdr:colOff>
      <xdr:row>12</xdr:row>
      <xdr:rowOff>144780</xdr:rowOff>
    </xdr:from>
    <xdr:to>
      <xdr:col>12</xdr:col>
      <xdr:colOff>236220</xdr:colOff>
      <xdr:row>25</xdr:row>
      <xdr:rowOff>22860</xdr:rowOff>
    </xdr:to>
    <xdr:graphicFrame macro="">
      <xdr:nvGraphicFramePr>
        <xdr:cNvPr id="76" name="Chart 75">
          <a:extLst>
            <a:ext uri="{FF2B5EF4-FFF2-40B4-BE49-F238E27FC236}">
              <a16:creationId xmlns:a16="http://schemas.microsoft.com/office/drawing/2014/main" id="{9B28FDD9-393C-4630-B8E7-D7623EC93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16</xdr:col>
      <xdr:colOff>131688</xdr:colOff>
      <xdr:row>18</xdr:row>
      <xdr:rowOff>172532</xdr:rowOff>
    </xdr:from>
    <xdr:to>
      <xdr:col>19</xdr:col>
      <xdr:colOff>369455</xdr:colOff>
      <xdr:row>36</xdr:row>
      <xdr:rowOff>59354</xdr:rowOff>
    </xdr:to>
    <mc:AlternateContent xmlns:mc="http://schemas.openxmlformats.org/markup-compatibility/2006">
      <mc:Choice xmlns:cx1="http://schemas.microsoft.com/office/drawing/2015/9/8/chartex" Requires="cx1">
        <xdr:graphicFrame macro="">
          <xdr:nvGraphicFramePr>
            <xdr:cNvPr id="77" name="Chart 76">
              <a:extLst>
                <a:ext uri="{FF2B5EF4-FFF2-40B4-BE49-F238E27FC236}">
                  <a16:creationId xmlns:a16="http://schemas.microsoft.com/office/drawing/2014/main" id="{899E783E-EDDE-481E-93D3-CD7120D52B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919632" y="3456645"/>
              <a:ext cx="2073006" cy="31709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13</xdr:col>
      <xdr:colOff>243990</xdr:colOff>
      <xdr:row>13</xdr:row>
      <xdr:rowOff>31751</xdr:rowOff>
    </xdr:from>
    <xdr:to>
      <xdr:col>15</xdr:col>
      <xdr:colOff>450443</xdr:colOff>
      <xdr:row>23</xdr:row>
      <xdr:rowOff>108858</xdr:rowOff>
    </xdr:to>
    <xdr:graphicFrame macro="">
      <xdr:nvGraphicFramePr>
        <xdr:cNvPr id="78" name="Chart 77">
          <a:extLst>
            <a:ext uri="{FF2B5EF4-FFF2-40B4-BE49-F238E27FC236}">
              <a16:creationId xmlns:a16="http://schemas.microsoft.com/office/drawing/2014/main" id="{5C854398-3DF9-420F-BDA8-237553190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13</xdr:col>
      <xdr:colOff>440029</xdr:colOff>
      <xdr:row>27</xdr:row>
      <xdr:rowOff>107324</xdr:rowOff>
    </xdr:from>
    <xdr:to>
      <xdr:col>15</xdr:col>
      <xdr:colOff>547354</xdr:colOff>
      <xdr:row>36</xdr:row>
      <xdr:rowOff>79500</xdr:rowOff>
    </xdr:to>
    <xdr:graphicFrame macro="">
      <xdr:nvGraphicFramePr>
        <xdr:cNvPr id="79" name="Chart 78">
          <a:extLst>
            <a:ext uri="{FF2B5EF4-FFF2-40B4-BE49-F238E27FC236}">
              <a16:creationId xmlns:a16="http://schemas.microsoft.com/office/drawing/2014/main" id="{519063E9-282B-40D6-90C7-721A358BB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6269675927" backgroundQuery="1" createdVersion="8" refreshedVersion="8" minRefreshableVersion="3" recordCount="0" supportSubquery="1" supportAdvancedDrill="1" xr:uid="{5B56D360-C203-4495-AD82-883B698693D5}">
  <cacheSource type="external" connectionId="1"/>
  <cacheFields count="3">
    <cacheField name="[Measures].[Sum of TOTAL SELLING VALUE]" caption="Sum of TOTAL SELLING VALUE" numFmtId="0" hierarchy="20" level="32767"/>
    <cacheField name="[input_data].[SALE TYPE].[SALE TYPE]" caption="SALE TYPE" numFmtId="0" hierarchy="3" level="1">
      <sharedItems count="3">
        <s v="Direct Sales"/>
        <s v="Online"/>
        <s v="Wholesaler"/>
      </sharedItems>
    </cacheField>
    <cacheField name="[input_data].[MONTH].[MONTH]" caption="MONTH" numFmtId="0" hierarchy="9"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1"/>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fieldsUsage count="2">
        <fieldUsage x="-1"/>
        <fieldUsage x="2"/>
      </fieldsUsage>
    </cacheHierarchy>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hidden="1">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995335648" backgroundQuery="1" createdVersion="8" refreshedVersion="8" minRefreshableVersion="3" recordCount="0" supportSubquery="1" supportAdvancedDrill="1" xr:uid="{303F3A04-363B-4278-A81B-5ACC49986294}">
  <cacheSource type="external" connectionId="1"/>
  <cacheFields count="3">
    <cacheField name="[input_data].[DAYS].[DAYS]" caption="DAYS" numFmtId="0" hierarchy="8" level="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extLst>
        <ext xmlns:x15="http://schemas.microsoft.com/office/spreadsheetml/2010/11/main" uri="{4F2E5C28-24EA-4eb8-9CBF-B6C8F9C3D259}">
          <x15:cachedUniqueNames>
            <x15:cachedUniqueName index="0" name="[input_data].[DAYS].&amp;[1]"/>
            <x15:cachedUniqueName index="1" name="[input_data].[DAYS].&amp;[2]"/>
            <x15:cachedUniqueName index="2" name="[input_data].[DAYS].&amp;[3]"/>
            <x15:cachedUniqueName index="3" name="[input_data].[DAYS].&amp;[4]"/>
            <x15:cachedUniqueName index="4" name="[input_data].[DAYS].&amp;[5]"/>
            <x15:cachedUniqueName index="5" name="[input_data].[DAYS].&amp;[6]"/>
            <x15:cachedUniqueName index="6" name="[input_data].[DAYS].&amp;[7]"/>
            <x15:cachedUniqueName index="7" name="[input_data].[DAYS].&amp;[8]"/>
            <x15:cachedUniqueName index="8" name="[input_data].[DAYS].&amp;[9]"/>
            <x15:cachedUniqueName index="9" name="[input_data].[DAYS].&amp;[10]"/>
            <x15:cachedUniqueName index="10" name="[input_data].[DAYS].&amp;[11]"/>
            <x15:cachedUniqueName index="11" name="[input_data].[DAYS].&amp;[12]"/>
            <x15:cachedUniqueName index="12" name="[input_data].[DAYS].&amp;[13]"/>
            <x15:cachedUniqueName index="13" name="[input_data].[DAYS].&amp;[14]"/>
            <x15:cachedUniqueName index="14" name="[input_data].[DAYS].&amp;[15]"/>
            <x15:cachedUniqueName index="15" name="[input_data].[DAYS].&amp;[16]"/>
            <x15:cachedUniqueName index="16" name="[input_data].[DAYS].&amp;[17]"/>
            <x15:cachedUniqueName index="17" name="[input_data].[DAYS].&amp;[18]"/>
            <x15:cachedUniqueName index="18" name="[input_data].[DAYS].&amp;[19]"/>
            <x15:cachedUniqueName index="19" name="[input_data].[DAYS].&amp;[20]"/>
            <x15:cachedUniqueName index="20" name="[input_data].[DAYS].&amp;[21]"/>
            <x15:cachedUniqueName index="21" name="[input_data].[DAYS].&amp;[22]"/>
            <x15:cachedUniqueName index="22" name="[input_data].[DAYS].&amp;[23]"/>
            <x15:cachedUniqueName index="23" name="[input_data].[DAYS].&amp;[24]"/>
            <x15:cachedUniqueName index="24" name="[input_data].[DAYS].&amp;[25]"/>
            <x15:cachedUniqueName index="25" name="[input_data].[DAYS].&amp;[26]"/>
            <x15:cachedUniqueName index="26" name="[input_data].[DAYS].&amp;[27]"/>
            <x15:cachedUniqueName index="27" name="[input_data].[DAYS].&amp;[28]"/>
            <x15:cachedUniqueName index="28" name="[input_data].[DAYS].&amp;[29]"/>
            <x15:cachedUniqueName index="29" name="[input_data].[DAYS].&amp;[30]"/>
            <x15:cachedUniqueName index="30" name="[input_data].[DAYS].&amp;[31]"/>
          </x15:cachedUniqueNames>
        </ext>
      </extLst>
    </cacheField>
    <cacheField name="[Measures].[Sum of TOTAL SELLING VALUE]" caption="Sum of TOTAL SELLING VALUE" numFmtId="0" hierarchy="20" level="32767"/>
    <cacheField name="[input_data].[SALE TYPE].[SALE TYPE]" caption="SALE TYPE" numFmtId="0" hierarchy="3"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2"/>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2" memberValueDatatype="20" unbalanced="0">
      <fieldsUsage count="2">
        <fieldUsage x="-1"/>
        <fieldUsage x="0"/>
      </fieldsUsage>
    </cacheHierarchy>
    <cacheHierarchy uniqueName="[input_data].[MONTH]" caption="MONTH" attribute="1" defaultMemberUniqueName="[input_data].[MONTH].[All]" allUniqueName="[input_data].[MONTH].[All]" dimensionUniqueName="[input_data]" displayFolder="" count="2" memberValueDatatype="130" unbalanced="0"/>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hidden="1">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9954282411" backgroundQuery="1" createdVersion="8" refreshedVersion="8" minRefreshableVersion="3" recordCount="0" supportSubquery="1" supportAdvancedDrill="1" xr:uid="{3A3C3A9C-9551-4BB7-A724-AE4C1E71CA85}">
  <cacheSource type="external" connectionId="1"/>
  <cacheFields count="3">
    <cacheField name="[master_data].[CATEGORY].[CATEGORY]" caption="CATEGORY" numFmtId="0" hierarchy="13" level="1">
      <sharedItems count="5">
        <s v="Category01"/>
        <s v="Category02"/>
        <s v="Category03"/>
        <s v="Category04"/>
        <s v="Category05"/>
      </sharedItems>
    </cacheField>
    <cacheField name="[Measures].[Sum of TOTAL SELLING VALUE]" caption="Sum of TOTAL SELLING VALUE" numFmtId="0" hierarchy="20" level="32767"/>
    <cacheField name="[input_data].[SALE TYPE].[SALE TYPE]" caption="SALE TYPE" numFmtId="0" hierarchy="3"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2"/>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2" memberValueDatatype="130" unbalanced="0">
      <fieldsUsage count="2">
        <fieldUsage x="-1"/>
        <fieldUsage x="0"/>
      </fieldsUsage>
    </cacheHierarchy>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hidden="1">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9954861111" backgroundQuery="1" createdVersion="8" refreshedVersion="8" minRefreshableVersion="3" recordCount="0" supportSubquery="1" supportAdvancedDrill="1" xr:uid="{AEF1E61B-304F-4800-9CE0-1155460A0EEF}">
  <cacheSource type="external" connectionId="1"/>
  <cacheFields count="4">
    <cacheField name="[Measures].[Sum of TOTAL SELLING VALUE]" caption="Sum of TOTAL SELLING VALUE" numFmtId="0" hierarchy="20" level="32767"/>
    <cacheField name="[input_data].[MONTH].[MONTH]" caption="MONTH" numFmtId="0" hierarchy="9" level="1">
      <sharedItems count="12">
        <s v="Apr"/>
        <s v="Aug"/>
        <s v="Dec"/>
        <s v="Feb"/>
        <s v="Jan"/>
        <s v="Jul"/>
        <s v="Jun"/>
        <s v="Mar"/>
        <s v="May"/>
        <s v="Nov"/>
        <s v="Oct"/>
        <s v="Sep"/>
      </sharedItems>
    </cacheField>
    <cacheField name="[Measures].[Sum of TOTAL BUYING VALUE]" caption="Sum of TOTAL BUYING VALUE" numFmtId="0" hierarchy="21" level="32767"/>
    <cacheField name="[input_data].[SALE TYPE].[SALE TYPE]" caption="SALE TYPE" numFmtId="0" hierarchy="3"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3"/>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fieldsUsage count="2">
        <fieldUsage x="-1"/>
        <fieldUsage x="1"/>
      </fieldsUsage>
    </cacheHierarchy>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9955555558" backgroundQuery="1" createdVersion="8" refreshedVersion="8" minRefreshableVersion="3" recordCount="0" supportSubquery="1" supportAdvancedDrill="1" xr:uid="{40AABD8D-500A-4F87-9AA1-E155A4817532}">
  <cacheSource type="external" connectionId="1"/>
  <cacheFields count="3">
    <cacheField name="[Measures].[Sum of TOTAL SELLING VALUE]" caption="Sum of TOTAL SELLING VALUE" numFmtId="0" hierarchy="20" level="32767"/>
    <cacheField name="[input_data].[PAYMENT MODE].[PAYMENT MODE]" caption="PAYMENT MODE" numFmtId="0" hierarchy="4" level="1">
      <sharedItems count="2">
        <s v="Cash"/>
        <s v="Online"/>
      </sharedItems>
    </cacheField>
    <cacheField name="[input_data].[SALE TYPE].[SALE TYPE]" caption="SALE TYPE" numFmtId="0" hierarchy="3"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2"/>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fieldsUsage count="2">
        <fieldUsage x="-1"/>
        <fieldUsage x="1"/>
      </fieldsUsage>
    </cacheHierarchy>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hidden="1">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9956249997" backgroundQuery="1" createdVersion="8" refreshedVersion="8" minRefreshableVersion="3" recordCount="0" supportSubquery="1" supportAdvancedDrill="1" xr:uid="{E685C95B-4740-49F5-AF38-67DF3C5D0C74}">
  <cacheSource type="external" connectionId="1"/>
  <cacheFields count="5">
    <cacheField name="[master_data].[PRODUCT].[PRODUCT]" caption="PRODUCT" numFmtId="0" hierarchy="12"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aster_data].[UOM].[UOM]" caption="UOM" numFmtId="0" hierarchy="14" level="1">
      <sharedItems count="4">
        <s v="Kg"/>
        <s v="Lt"/>
        <s v="Ft"/>
        <s v="No."/>
      </sharedItems>
    </cacheField>
    <cacheField name="[Measures].[Sum of TOTAL SELLING VALUE]" caption="Sum of TOTAL SELLING VALUE" numFmtId="0" hierarchy="20" level="32767"/>
    <cacheField name="[Measures].[Sum of QUANTITY]" caption="Sum of QUANTITY" numFmtId="0" hierarchy="22" level="32767"/>
    <cacheField name="[input_data].[SALE TYPE].[SALE TYPE]" caption="SALE TYPE" numFmtId="0" hierarchy="3"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4"/>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2" memberValueDatatype="130" unbalanced="0">
      <fieldsUsage count="2">
        <fieldUsage x="-1"/>
        <fieldUsage x="0"/>
      </fieldsUsage>
    </cacheHierarchy>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2" memberValueDatatype="130" unbalanced="0">
      <fieldsUsage count="2">
        <fieldUsage x="-1"/>
        <fieldUsage x="1"/>
      </fieldsUsage>
    </cacheHierarchy>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hidden="1">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5.119957175928" backgroundQuery="1" createdVersion="8" refreshedVersion="8" minRefreshableVersion="3" recordCount="0" supportSubquery="1" supportAdvancedDrill="1" xr:uid="{F3361FD6-43C3-4C3E-93A1-8C7A21CBAF44}">
  <cacheSource type="external" connectionId="1"/>
  <cacheFields count="3">
    <cacheField name="[Measures].[Sum of TOTAL SELLING VALUE]" caption="Sum of TOTAL SELLING VALUE" numFmtId="0" hierarchy="20" level="32767"/>
    <cacheField name="[Measures].[Sum of TOTAL BUYING VALUE]" caption="Sum of TOTAL BUYING VALUE" numFmtId="0" hierarchy="21" level="32767"/>
    <cacheField name="[input_data].[SALE TYPE].[SALE TYPE]" caption="SALE TYPE" numFmtId="0" hierarchy="3" level="1">
      <sharedItems containsSemiMixedTypes="0" containsNonDate="0" containsString="0"/>
    </cacheField>
  </cacheFields>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fieldsUsage count="2">
        <fieldUsage x="-1"/>
        <fieldUsage x="2"/>
      </fieldsUsage>
    </cacheHierarchy>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dimensions count="3">
    <dimension name="input_data" uniqueName="[input_data]" caption="input_data"/>
    <dimension name="master_data" uniqueName="[master_data]" caption="master_data"/>
    <dimension measure="1" name="Measures" uniqueName="[Measures]" caption="Measures"/>
  </dimensions>
  <measureGroups count="2">
    <measureGroup name="input_data" caption="input_data"/>
    <measureGroup name="master_data" caption="master_data"/>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rma" refreshedDate="45434.904532638888" backgroundQuery="1" createdVersion="3" refreshedVersion="8" minRefreshableVersion="3" recordCount="0" supportSubquery="1" supportAdvancedDrill="1" xr:uid="{699225A9-93F5-4238-AD61-13314EBC895C}">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input_data].[PRODUCT ID]" caption="PRODUCT ID" attribute="1" defaultMemberUniqueName="[input_data].[PRODUCT ID].[All]" allUniqueName="[input_data].[PRODUCT ID].[All]" dimensionUniqueName="[input_data]" displayFolder="" count="0" memberValueDatatype="130" unbalanced="0"/>
    <cacheHierarchy uniqueName="[input_data].[DATE]" caption="DATE" attribute="1" time="1" defaultMemberUniqueName="[input_data].[DATE].[All]" allUniqueName="[input_data].[DATE].[All]" dimensionUniqueName="[input_data]" displayFolder="" count="0" memberValueDatatype="7" unbalanced="0"/>
    <cacheHierarchy uniqueName="[input_data].[QUANTITY]" caption="QUANTITY" attribute="1" defaultMemberUniqueName="[input_data].[QUANTITY].[All]" allUniqueName="[input_data].[QUANTITY].[All]" dimensionUniqueName="[input_data]" displayFolder="" count="0" memberValueDatatype="20" unbalanced="0"/>
    <cacheHierarchy uniqueName="[input_data].[SALE TYPE]" caption="SALE TYPE" attribute="1" defaultMemberUniqueName="[input_data].[SALE TYPE].[All]" allUniqueName="[input_data].[SALE TYPE].[All]" dimensionUniqueName="[input_data]" displayFolder="" count="2" memberValueDatatype="130" unbalanced="0"/>
    <cacheHierarchy uniqueName="[input_data].[PAYMENT MODE]" caption="PAYMENT MODE" attribute="1" defaultMemberUniqueName="[input_data].[PAYMENT MODE].[All]" allUniqueName="[input_data].[PAYMENT MODE].[All]" dimensionUniqueName="[input_data]" displayFolder="" count="2" memberValueDatatype="130" unbalanced="0"/>
    <cacheHierarchy uniqueName="[input_data].[DISCOUNT %]" caption="DISCOUNT %" attribute="1" defaultMemberUniqueName="[input_data].[DISCOUNT %].[All]" allUniqueName="[input_data].[DISCOUNT %].[All]" dimensionUniqueName="[input_data]" displayFolder="" count="0" memberValueDatatype="20" unbalanced="0"/>
    <cacheHierarchy uniqueName="[input_data].[TOTAL BUYING VALUE]" caption="TOTAL BUYING VALUE" attribute="1" defaultMemberUniqueName="[input_data].[TOTAL BUYING VALUE].[All]" allUniqueName="[input_data].[TOTAL BUYING VALUE].[All]" dimensionUniqueName="[input_data]" displayFolder="" count="0" memberValueDatatype="20" unbalanced="0"/>
    <cacheHierarchy uniqueName="[input_data].[TOTAL SELLING VALUE]" caption="TOTAL SELLING VALUE" attribute="1" defaultMemberUniqueName="[input_data].[TOTAL SELLING VALUE].[All]" allUniqueName="[input_data].[TOTAL SELLING VALUE].[All]" dimensionUniqueName="[input_data]" displayFolder="" count="0" memberValueDatatype="5" unbalanced="0"/>
    <cacheHierarchy uniqueName="[input_data].[DAYS]" caption="DAYS" attribute="1" defaultMemberUniqueName="[input_data].[DAYS].[All]" allUniqueName="[input_data].[DAYS].[All]" dimensionUniqueName="[input_data]" displayFolder="" count="0" memberValueDatatype="20" unbalanced="0"/>
    <cacheHierarchy uniqueName="[input_data].[MONTH]" caption="MONTH" attribute="1" defaultMemberUniqueName="[input_data].[MONTH].[All]" allUniqueName="[input_data].[MONTH].[All]" dimensionUniqueName="[input_data]" displayFolder="" count="2" memberValueDatatype="130" unbalanced="0"/>
    <cacheHierarchy uniqueName="[input_data].[YEAR]" caption="YEAR" attribute="1" defaultMemberUniqueName="[input_data].[YEAR].[All]" allUniqueName="[input_data].[YEAR].[All]" dimensionUniqueName="[input_data]" displayFolder="" count="2" memberValueDatatype="20" unbalanced="0"/>
    <cacheHierarchy uniqueName="[master_data].[PRODUCT ID]" caption="PRODUCT ID" attribute="1" defaultMemberUniqueName="[master_data].[PRODUCT ID].[All]" allUniqueName="[master_data].[PRODUCT ID].[All]" dimensionUniqueName="[master_data]" displayFolder="" count="0" memberValueDatatype="130" unbalanced="0"/>
    <cacheHierarchy uniqueName="[master_data].[PRODUCT]" caption="PRODUCT" attribute="1" defaultMemberUniqueName="[master_data].[PRODUCT].[All]" allUniqueName="[master_data].[PRODUCT].[All]" dimensionUniqueName="[master_data]" displayFolder="" count="0" memberValueDatatype="130" unbalanced="0"/>
    <cacheHierarchy uniqueName="[master_data].[CATEGORY]" caption="CATEGORY" attribute="1" defaultMemberUniqueName="[master_data].[CATEGORY].[All]" allUniqueName="[master_data].[CATEGORY].[All]" dimensionUniqueName="[master_data]" displayFolder="" count="0" memberValueDatatype="130" unbalanced="0"/>
    <cacheHierarchy uniqueName="[master_data].[UOM]" caption="UOM" attribute="1" defaultMemberUniqueName="[master_data].[UOM].[All]" allUniqueName="[master_data].[UOM].[All]" dimensionUniqueName="[master_data]" displayFolder="" count="0" memberValueDatatype="130" unbalanced="0"/>
    <cacheHierarchy uniqueName="[master_data].[BUYING PRIZE]" caption="BUYING PRIZE" attribute="1" defaultMemberUniqueName="[master_data].[BUYING PRIZE].[All]" allUniqueName="[master_data].[BUYING PRIZE].[All]" dimensionUniqueName="[master_data]" displayFolder="" count="0" memberValueDatatype="20" unbalanced="0"/>
    <cacheHierarchy uniqueName="[master_data].[SELLING PRICE]" caption="SELLING PRICE" attribute="1" defaultMemberUniqueName="[master_data].[SELLING PRICE].[All]" allUniqueName="[master_data].[SELLING PRICE].[All]" dimensionUniqueName="[master_data]" displayFolder="" count="0" memberValueDatatype="5" unbalanced="0"/>
    <cacheHierarchy uniqueName="[Measures].[__XL_Count master_data]" caption="__XL_Count master_data" measure="1" displayFolder="" measureGroup="master_data" count="0" hidden="1"/>
    <cacheHierarchy uniqueName="[Measures].[__XL_Count input_data]" caption="__XL_Count input_data" measure="1" displayFolder="" measureGroup="input_data" count="0" hidden="1"/>
    <cacheHierarchy uniqueName="[Measures].[__No measures defined]" caption="__No measures defined" measure="1" displayFolder="" count="0" hidden="1"/>
    <cacheHierarchy uniqueName="[Measures].[Sum of TOTAL SELLING VALUE]" caption="Sum of TOTAL SELLING VALUE" measure="1" displayFolder="" measureGroup="input_data" count="0" hidden="1">
      <extLst>
        <ext xmlns:x15="http://schemas.microsoft.com/office/spreadsheetml/2010/11/main" uri="{B97F6D7D-B522-45F9-BDA1-12C45D357490}">
          <x15:cacheHierarchy aggregatedColumn="7"/>
        </ext>
      </extLst>
    </cacheHierarchy>
    <cacheHierarchy uniqueName="[Measures].[Sum of TOTAL BUYING VALUE]" caption="Sum of TOTAL BUYING VALUE" measure="1" displayFolder="" measureGroup="input_data" count="0" hidden="1">
      <extLst>
        <ext xmlns:x15="http://schemas.microsoft.com/office/spreadsheetml/2010/11/main" uri="{B97F6D7D-B522-45F9-BDA1-12C45D357490}">
          <x15:cacheHierarchy aggregatedColumn="6"/>
        </ext>
      </extLst>
    </cacheHierarchy>
    <cacheHierarchy uniqueName="[Measures].[Sum of QUANTITY]" caption="Sum of QUANTITY" measure="1" displayFolder="" measureGroup="input_data"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83030667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5FD41D-014A-47D6-9682-6084B368205D}" name="TOTAL BUY SELL" cacheId="579" applyNumberFormats="0" applyBorderFormats="0" applyFontFormats="0" applyPatternFormats="0" applyAlignmentFormats="0" applyWidthHeightFormats="1" dataCaption="Values" tag="0586b398-2d3e-4a83-a73a-26390f4e2568" updatedVersion="8" minRefreshableVersion="3" useAutoFormatting="1" subtotalHiddenItems="1" itemPrintTitles="1" createdVersion="8" indent="0" outline="1" outlineData="1" multipleFieldFilters="0">
  <location ref="E3:F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BUYING VALUE" fld="1" baseField="0" baseItem="0" numFmtId="164"/>
    <dataField name="Sum of TOTAL SELLING VALUE" fld="0" baseField="0" baseItem="0" numFmtId="164"/>
  </dataFields>
  <formats count="2">
    <format dxfId="0">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C9FC4-6060-40AA-A880-4DE77E41142A}" name="DAILY" cacheId="564" applyNumberFormats="0" applyBorderFormats="0" applyFontFormats="0" applyPatternFormats="0" applyAlignmentFormats="0" applyWidthHeightFormats="1" dataCaption="Values" tag="bf365606-9d95-4ef1-862b-bef2a434cf98" updatedVersion="8" minRefreshableVersion="3" useAutoFormatting="1" subtotalHiddenItems="1" rowGrandTotals="0" itemPrintTitles="1" createdVersion="8" indent="0" outline="1" outlineData="1" multipleFieldFilters="0" chartFormat="5">
  <location ref="A3:B34" firstHeaderRow="1" firstDataRow="1" firstDataCol="1"/>
  <pivotFields count="3">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 baseField="0" baseItem="0" numFmtId="164"/>
  </dataFields>
  <formats count="2">
    <format dxfId="12">
      <pivotArea outline="0" collapsedLevelsAreSubtotals="1" fieldPosition="0"/>
    </format>
    <format dxfId="13">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A4E673-41AF-4A80-AC4B-99EC20D52ED1}" name="PAYMENTMODE WISE" cacheId="573" applyNumberFormats="0" applyBorderFormats="0" applyFontFormats="0" applyPatternFormats="0" applyAlignmentFormats="0" applyWidthHeightFormats="1" dataCaption="Values" tag="653747ec-9105-4a03-8644-e236b65b4038" updatedVersion="8" minRefreshableVersion="3" useAutoFormatting="1" subtotalHiddenItems="1" rowGrandTotals="0" itemPrintTitles="1" createdVersion="8" indent="0" outline="1" outlineData="1" multipleFieldFilters="0" chartFormat="6">
  <location ref="AR3:AS5"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2">
    <i>
      <x/>
    </i>
    <i>
      <x v="1"/>
    </i>
  </rowItems>
  <colItems count="1">
    <i/>
  </colItems>
  <dataFields count="1">
    <dataField name="Sum of TOTAL SELLING VALUE" fld="0" baseField="0" baseItem="0" numFmtId="164"/>
  </dataFields>
  <formats count="2">
    <format dxfId="4">
      <pivotArea outline="0" collapsedLevelsAreSubtotals="1" fieldPosition="0"/>
    </format>
    <format dxfId="5">
      <pivotArea dataOnly="0" labelOnly="1" outline="0" axis="axisValues" fieldPosition="0"/>
    </format>
  </formats>
  <chartFormats count="3">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s>
  <pivotHierarchies count="2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6504D7-F810-4D2F-8071-F179CBE5A28A}" name="PRODUCTWISE" cacheId="576" applyNumberFormats="0" applyBorderFormats="0" applyFontFormats="0" applyPatternFormats="0" applyAlignmentFormats="0" applyWidthHeightFormats="1" dataCaption="Values" tag="69fecf72-b051-4782-9c8c-769b169da9a1" updatedVersion="8" minRefreshableVersion="3" enableDrill="0" useAutoFormatting="1" subtotalHiddenItems="1" rowGrandTotals="0" itemPrintTitles="1" createdVersion="8" indent="0" compact="0" compactData="0" multipleFieldFilters="0">
  <location ref="Q3:T47" firstHeaderRow="0" firstDataRow="1" firstDataCol="2"/>
  <pivotFields count="5">
    <pivotField axis="axisRow" compact="0" allDrilled="1" outline="0"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2">
    <field x="0"/>
    <field x="1"/>
  </rowFields>
  <rowItems count="44">
    <i>
      <x/>
      <x/>
    </i>
    <i>
      <x v="1"/>
      <x/>
    </i>
    <i>
      <x v="2"/>
      <x/>
    </i>
    <i>
      <x v="3"/>
      <x v="1"/>
    </i>
    <i>
      <x v="4"/>
      <x v="2"/>
    </i>
    <i>
      <x v="5"/>
      <x/>
    </i>
    <i>
      <x v="6"/>
      <x v="1"/>
    </i>
    <i>
      <x v="7"/>
      <x/>
    </i>
    <i>
      <x v="8"/>
      <x v="3"/>
    </i>
    <i>
      <x v="9"/>
      <x v="2"/>
    </i>
    <i>
      <x v="10"/>
      <x v="1"/>
    </i>
    <i>
      <x v="11"/>
      <x/>
    </i>
    <i>
      <x v="12"/>
      <x/>
    </i>
    <i>
      <x v="13"/>
      <x/>
    </i>
    <i>
      <x v="14"/>
      <x v="3"/>
    </i>
    <i>
      <x v="15"/>
      <x v="3"/>
    </i>
    <i>
      <x v="16"/>
      <x v="2"/>
    </i>
    <i>
      <x v="17"/>
      <x v="3"/>
    </i>
    <i>
      <x v="18"/>
      <x v="2"/>
    </i>
    <i>
      <x v="19"/>
      <x v="1"/>
    </i>
    <i>
      <x v="20"/>
      <x v="2"/>
    </i>
    <i>
      <x v="21"/>
      <x v="2"/>
    </i>
    <i>
      <x v="22"/>
      <x v="2"/>
    </i>
    <i>
      <x v="23"/>
      <x v="2"/>
    </i>
    <i>
      <x v="24"/>
      <x v="3"/>
    </i>
    <i>
      <x v="25"/>
      <x v="3"/>
    </i>
    <i>
      <x v="26"/>
      <x v="1"/>
    </i>
    <i>
      <x v="27"/>
      <x v="3"/>
    </i>
    <i>
      <x v="28"/>
      <x v="1"/>
    </i>
    <i>
      <x v="29"/>
      <x v="2"/>
    </i>
    <i>
      <x v="30"/>
      <x/>
    </i>
    <i>
      <x v="31"/>
      <x/>
    </i>
    <i>
      <x v="32"/>
      <x/>
    </i>
    <i>
      <x v="33"/>
      <x v="1"/>
    </i>
    <i>
      <x v="34"/>
      <x v="3"/>
    </i>
    <i>
      <x v="35"/>
      <x/>
    </i>
    <i>
      <x v="36"/>
      <x/>
    </i>
    <i>
      <x v="37"/>
      <x/>
    </i>
    <i>
      <x v="38"/>
      <x v="3"/>
    </i>
    <i>
      <x v="39"/>
      <x/>
    </i>
    <i>
      <x v="40"/>
      <x v="2"/>
    </i>
    <i>
      <x v="41"/>
      <x v="2"/>
    </i>
    <i>
      <x v="42"/>
      <x/>
    </i>
    <i>
      <x v="43"/>
      <x/>
    </i>
  </rowItems>
  <colFields count="1">
    <field x="-2"/>
  </colFields>
  <colItems count="2">
    <i>
      <x/>
    </i>
    <i i="1">
      <x v="1"/>
    </i>
  </colItems>
  <dataFields count="2">
    <dataField name="Sum of TOTAL SELLING VALUE" fld="2" baseField="0" baseItem="0" numFmtId="164"/>
    <dataField name="Sum of QUANTITY" fld="3" baseField="0" baseItem="0"/>
  </dataFields>
  <formats count="2">
    <format dxfId="2">
      <pivotArea outline="0" fieldPosition="0">
        <references count="1">
          <reference field="4294967294" count="1" selected="0">
            <x v="0"/>
          </reference>
        </references>
      </pivotArea>
    </format>
    <format dxfId="3">
      <pivotArea dataOnly="0" labelOnly="1" outline="0" fieldPosition="0">
        <references count="1">
          <reference field="4294967294" count="1">
            <x v="0"/>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2"/>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activeTabTopLevelEntity name="[master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2CCC77-BF72-49D1-9BAC-4707896D45CE}" name="SALES TYPE WISE" cacheId="522" applyNumberFormats="0" applyBorderFormats="0" applyFontFormats="0" applyPatternFormats="0" applyAlignmentFormats="0" applyWidthHeightFormats="1" dataCaption="Values" tag="68077436-be42-43ab-8a58-5b220069cb61" updatedVersion="8" minRefreshableVersion="3" useAutoFormatting="1" rowGrandTotals="0" itemPrintTitles="1" createdVersion="8" indent="0" outline="1" outlineData="1" multipleFieldFilters="0" chartFormat="8">
  <location ref="AN3:AO6" firstHeaderRow="1" firstDataRow="1" firstDataCol="1"/>
  <pivotFields count="3">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3">
    <i>
      <x/>
    </i>
    <i>
      <x v="1"/>
    </i>
    <i>
      <x v="2"/>
    </i>
  </rowItems>
  <colItems count="1">
    <i/>
  </colItems>
  <dataFields count="1">
    <dataField name="Sum of TOTAL SELLING VALUE" fld="0" baseField="0" baseItem="0" numFmtId="164"/>
  </dataFields>
  <formats count="2">
    <format dxfId="17">
      <pivotArea outline="0" collapsedLevelsAreSubtotals="1" fieldPosition="0"/>
    </format>
    <format dxfId="16">
      <pivotArea dataOnly="0" labelOnly="1" outline="0" axis="axisValues" fieldPosition="0"/>
    </format>
  </format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0"/>
          </reference>
        </references>
      </pivotArea>
    </chartFormat>
    <chartFormat chart="7" format="10">
      <pivotArea type="data" outline="0" fieldPosition="0">
        <references count="2">
          <reference field="4294967294" count="1" selected="0">
            <x v="0"/>
          </reference>
          <reference field="1" count="1" selected="0">
            <x v="1"/>
          </reference>
        </references>
      </pivotArea>
    </chartFormat>
    <chartFormat chart="7" format="11">
      <pivotArea type="data" outline="0" fieldPosition="0">
        <references count="2">
          <reference field="4294967294" count="1" selected="0">
            <x v="0"/>
          </reference>
          <reference field="1" count="1" selected="0">
            <x v="2"/>
          </reference>
        </references>
      </pivotArea>
    </chartFormat>
  </chartFormats>
  <pivotHierarchies count="23">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BEC187-3555-4EDA-8AFF-C7FAAD56DA93}" name="MONTHLY" cacheId="570" applyNumberFormats="0" applyBorderFormats="0" applyFontFormats="0" applyPatternFormats="0" applyAlignmentFormats="0" applyWidthHeightFormats="1" dataCaption="Values" tag="48f8701e-e4cb-4d8a-82bd-9e266c65d059" updatedVersion="8" minRefreshableVersion="3" useAutoFormatting="1" subtotalHiddenItems="1" rowGrandTotals="0" itemPrintTitles="1" createdVersion="8" indent="0" outline="1" outlineData="1" multipleFieldFilters="0">
  <location ref="H3:J15" firstHeaderRow="0" firstDataRow="1" firstDataCol="1"/>
  <pivotFields count="4">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2" baseField="0" baseItem="0" numFmtId="164"/>
    <dataField name="Sum of TOTAL SELLING VALUE" fld="0" baseField="0" baseItem="0" numFmtId="164"/>
  </dataFields>
  <formats count="4">
    <format dxfId="6">
      <pivotArea outline="0" collapsedLevelsAreSubtotals="1" fieldPosition="0">
        <references count="1">
          <reference field="4294967294" count="1" selected="0">
            <x v="0"/>
          </reference>
        </references>
      </pivotArea>
    </format>
    <format dxfId="7">
      <pivotArea dataOnly="0" labelOnly="1" outline="0" fieldPosition="0">
        <references count="1">
          <reference field="4294967294" count="1">
            <x v="0"/>
          </reference>
        </references>
      </pivotArea>
    </format>
    <format dxfId="8">
      <pivotArea outline="0" collapsedLevelsAreSubtotals="1" fieldPosition="0">
        <references count="1">
          <reference field="4294967294" count="1" selected="0">
            <x v="1"/>
          </reference>
        </references>
      </pivotArea>
    </format>
    <format dxfId="9">
      <pivotArea dataOnly="0" labelOnly="1" outline="0" fieldPosition="0">
        <references count="1">
          <reference field="4294967294" count="1">
            <x v="1"/>
          </reference>
        </references>
      </pivotArea>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B14098-FD3D-4AC1-9B89-E4E047A79F1B}" name="CATEGORY WISW" cacheId="567" applyNumberFormats="0" applyBorderFormats="0" applyFontFormats="0" applyPatternFormats="0" applyAlignmentFormats="0" applyWidthHeightFormats="1" dataCaption="Values" tag="9f5e7b67-81e7-4ea6-8414-8ede6a186ab9" updatedVersion="8" minRefreshableVersion="3" useAutoFormatting="1" subtotalHiddenItems="1" rowGrandTotals="0" itemPrintTitles="1" createdVersion="8" indent="0" outline="1" outlineData="1" multipleFieldFilters="0">
  <location ref="AF3:AG8"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Items count="1">
    <i/>
  </colItems>
  <dataFields count="1">
    <dataField name="Sum of TOTAL SELLING VALUE" fld="1" baseField="0" baseItem="0" numFmtId="164"/>
  </dataFields>
  <formats count="2">
    <format dxfId="10">
      <pivotArea outline="0" collapsedLevelsAreSubtotals="1" fieldPosition="0"/>
    </format>
    <format dxfId="11">
      <pivotArea dataOnly="0" labelOnly="1" outline="0" axis="axisValues" fieldPosition="0"/>
    </format>
  </formats>
  <pivotHierarchies count="23">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put_data]"/>
        <x15:activeTabTopLevelEntity name="[master_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24C9AB2-110A-4ECB-B88F-C56CFD76CC76}" sourceName="[input_data].[MONTH]">
  <pivotTables>
    <pivotTable tabId="3" name="DAILY"/>
    <pivotTable tabId="3" name="CATEGORY WISW"/>
    <pivotTable tabId="3" name="PAYMENTMODE WISE"/>
    <pivotTable tabId="3" name="PRODUCTWISE"/>
    <pivotTable tabId="3" name="SALES TYPE WISE"/>
    <pivotTable tabId="3" name="TOTAL BUY SELL"/>
  </pivotTables>
  <data>
    <olap pivotCacheId="830306675">
      <levels count="2">
        <level uniqueName="[input_data].[MONTH].[(All)]" sourceCaption="(All)" count="0"/>
        <level uniqueName="[input_data].[MONTH].[MONTH]" sourceCaption="MONTH" count="12">
          <ranges>
            <range startItem="0">
              <i n="[input_data].[MONTH].&amp;[Apr]" c="Apr"/>
              <i n="[input_data].[MONTH].&amp;[Aug]" c="Aug"/>
              <i n="[input_data].[MONTH].&amp;[Dec]" c="Dec"/>
              <i n="[input_data].[MONTH].&amp;[Feb]" c="Feb"/>
              <i n="[input_data].[MONTH].&amp;[Jan]" c="Jan"/>
              <i n="[input_data].[MONTH].&amp;[Jul]" c="Jul"/>
              <i n="[input_data].[MONTH].&amp;[Jun]" c="Jun"/>
              <i n="[input_data].[MONTH].&amp;[Mar]" c="Mar"/>
              <i n="[input_data].[MONTH].&amp;[May]" c="May"/>
              <i n="[input_data].[MONTH].&amp;[Nov]" c="Nov"/>
              <i n="[input_data].[MONTH].&amp;[Oct]" c="Oct"/>
              <i n="[input_data].[MONTH].&amp;[Sep]" c="Sep"/>
            </range>
          </ranges>
        </level>
      </levels>
      <selections count="1">
        <selection n="[input_data].[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4DD969-44D0-4C22-ACC3-3CEDDE70EB9E}" sourceName="[input_data].[YEAR]">
  <pivotTables>
    <pivotTable tabId="3" name="DAILY"/>
    <pivotTable tabId="3" name="CATEGORY WISW"/>
    <pivotTable tabId="3" name="MONTHLY"/>
    <pivotTable tabId="3" name="PAYMENTMODE WISE"/>
    <pivotTable tabId="3" name="PRODUCTWISE"/>
    <pivotTable tabId="3" name="SALES TYPE WISE"/>
    <pivotTable tabId="3" name="TOTAL BUY SELL"/>
  </pivotTables>
  <data>
    <olap pivotCacheId="830306675">
      <levels count="2">
        <level uniqueName="[input_data].[YEAR].[(All)]" sourceCaption="(All)" count="0"/>
        <level uniqueName="[input_data].[YEAR].[YEAR]" sourceCaption="YEAR" count="2">
          <ranges>
            <range startItem="0">
              <i n="[input_data].[YEAR].&amp;[2021]" c="2021"/>
              <i n="[input_data].[YEAR].&amp;[2022]" c="2022"/>
            </range>
          </ranges>
        </level>
      </levels>
      <selections count="1">
        <selection n="[input_data].[YEA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DC0F6F8-161D-4448-8C2C-8BB72D3F46F9}" sourceName="[input_data].[PAYMENT MODE]">
  <pivotTables>
    <pivotTable tabId="3" name="DAILY"/>
    <pivotTable tabId="3" name="CATEGORY WISW"/>
    <pivotTable tabId="3" name="MONTHLY"/>
    <pivotTable tabId="3" name="PRODUCTWISE"/>
    <pivotTable tabId="3" name="SALES TYPE WISE"/>
    <pivotTable tabId="3" name="TOTAL BUY SELL"/>
  </pivotTables>
  <data>
    <olap pivotCacheId="830306675">
      <levels count="2">
        <level uniqueName="[input_data].[PAYMENT MODE].[(All)]" sourceCaption="(All)" count="0"/>
        <level uniqueName="[input_data].[PAYMENT MODE].[PAYMENT MODE]" sourceCaption="PAYMENT MODE" count="2">
          <ranges>
            <range startItem="0">
              <i n="[input_data].[PAYMENT MODE].&amp;[Cash]" c="Cash"/>
              <i n="[input_data].[PAYMENT MODE].&amp;[Online]" c="Online"/>
            </range>
          </ranges>
        </level>
      </levels>
      <selections count="1">
        <selection n="[input_data].[PAYMENT MOD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C2DD002-A0AF-420D-9F9A-8505C6714557}" sourceName="[input_data].[SALE TYPE]">
  <pivotTables>
    <pivotTable tabId="3" name="DAILY"/>
    <pivotTable tabId="3" name="CATEGORY WISW"/>
    <pivotTable tabId="3" name="MONTHLY"/>
    <pivotTable tabId="3" name="PAYMENTMODE WISE"/>
    <pivotTable tabId="3" name="PRODUCTWISE"/>
    <pivotTable tabId="3" name="TOTAL BUY SELL"/>
  </pivotTables>
  <data>
    <olap pivotCacheId="830306675">
      <levels count="2">
        <level uniqueName="[input_data].[SALE TYPE].[(All)]" sourceCaption="(All)" count="0"/>
        <level uniqueName="[input_data].[SALE TYPE].[SALE TYPE]" sourceCaption="SALE TYPE" count="3">
          <ranges>
            <range startItem="0">
              <i n="[input_data].[SALE TYPE].&amp;[Direct Sales]" c="Direct Sales"/>
              <i n="[input_data].[SALE TYPE].&amp;[Online]" c="Online"/>
              <i n="[input_data].[SALE TYPE].&amp;[Wholesaler]" c="Wholesaler"/>
            </range>
          </ranges>
        </level>
      </levels>
      <selections count="1">
        <selection n="[input_data].[SAL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0D38B34-409C-43D3-B6E6-EA1227C17529}" cache="Slicer_MONTH" caption="MONTH" level="1" style="SLICERPRO" rowHeight="234950"/>
  <slicer name="YEAR" xr10:uid="{964375C3-C45A-4AA7-AFDD-A4E92F14946A}" cache="Slicer_YEAR" caption="YEAR" level="1" style="SLICERPRO" rowHeight="234950"/>
  <slicer name="PAYMENT MODE" xr10:uid="{59D5B8D0-B547-48C6-913A-F58B31B24F36}" cache="Slicer_PAYMENT_MODE" caption="PAYMENT MODE" level="1" style="SLICERPRO" rowHeight="234950"/>
  <slicer name="SALE TYPE" xr10:uid="{DFC8DE99-8527-46C8-9028-D279CA1D4A8A}" cache="Slicer_SALE_TYPE" caption="SALE TYPE" columnCount="3" level="1" style="SLICERPRO"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9FBE12-B023-4127-9287-41737B1E67C3}" name="master_data" displayName="master_data" ref="A1:F46" totalsRowShown="0">
  <autoFilter ref="A1:F46" xr:uid="{F89FBE12-B023-4127-9287-41737B1E67C3}"/>
  <tableColumns count="6">
    <tableColumn id="1" xr3:uid="{691A3088-209D-429B-9E2E-C9FE297AE18E}" name="PRODUCT ID"/>
    <tableColumn id="2" xr3:uid="{182EC175-92BA-401C-9AF3-8636DBC82DA9}" name="PRODUCT"/>
    <tableColumn id="3" xr3:uid="{77B0C52B-6310-4EEF-8343-C177094354F9}" name="CATEGORY"/>
    <tableColumn id="4" xr3:uid="{16F8A817-9591-4CF9-817C-10911C43B7D1}" name="UOM"/>
    <tableColumn id="5" xr3:uid="{4CF81CDA-8E4C-4B72-980F-5025B7204CF0}" name="BUYING PRIZE" dataDxfId="20"/>
    <tableColumn id="6" xr3:uid="{8CCB2468-F5E8-47EA-8AF3-F9951F3690E7}" name="SELLING PRICE"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89015C-F31A-4561-800C-2294924730DC}" name="input_data" displayName="input_data" ref="A1:F528" totalsRowShown="0">
  <autoFilter ref="A1:F528" xr:uid="{6689015C-F31A-4561-800C-2294924730DC}"/>
  <tableColumns count="6">
    <tableColumn id="1" xr3:uid="{BFDEF975-A392-47C9-9AD3-F1FCF074E368}" name="PRODUCT ID"/>
    <tableColumn id="2" xr3:uid="{F7DAE66E-7140-46C4-BD99-7099E8D64274}" name="DATE" dataDxfId="18"/>
    <tableColumn id="3" xr3:uid="{F2682F83-1D6B-4FF2-9A91-1D0B4EECD851}" name="QUANTITY"/>
    <tableColumn id="4" xr3:uid="{2CF1E2A2-36E8-40E7-B4D3-0C0290C6FB57}" name="SALE TYPE"/>
    <tableColumn id="5" xr3:uid="{382C1F0C-58D7-4CE2-8464-1F0BC9206652}" name="PAYMENT MODE"/>
    <tableColumn id="6" xr3:uid="{68AEEACF-5A26-4806-80D2-A7E469B78D85}" name="DISCOUN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DC144-2B92-4F2C-81C4-6407DCF11A8A}">
  <dimension ref="A1:F46"/>
  <sheetViews>
    <sheetView workbookViewId="0">
      <selection activeCell="F4" sqref="F4"/>
    </sheetView>
  </sheetViews>
  <sheetFormatPr defaultRowHeight="14.4" x14ac:dyDescent="0.3"/>
  <cols>
    <col min="1" max="1" width="13.33203125" customWidth="1"/>
    <col min="2" max="2" width="11.109375" customWidth="1"/>
    <col min="3" max="3" width="11.88671875" customWidth="1"/>
    <col min="4" max="4" width="7.33203125" customWidth="1"/>
    <col min="5" max="5" width="14.6640625" style="5" customWidth="1"/>
    <col min="6" max="6" width="15.109375" style="5" customWidth="1"/>
  </cols>
  <sheetData>
    <row r="1" spans="1:6" x14ac:dyDescent="0.3">
      <c r="A1" t="s">
        <v>0</v>
      </c>
      <c r="B1" t="s">
        <v>1</v>
      </c>
      <c r="C1" t="s">
        <v>2</v>
      </c>
      <c r="D1" t="s">
        <v>3</v>
      </c>
      <c r="E1" s="5" t="s">
        <v>4</v>
      </c>
      <c r="F1" s="5" t="s">
        <v>5</v>
      </c>
    </row>
    <row r="2" spans="1:6" x14ac:dyDescent="0.3">
      <c r="A2" t="s">
        <v>6</v>
      </c>
      <c r="B2" t="s">
        <v>7</v>
      </c>
      <c r="C2" t="s">
        <v>8</v>
      </c>
      <c r="D2" t="s">
        <v>9</v>
      </c>
      <c r="E2" s="5">
        <v>98</v>
      </c>
      <c r="F2" s="5">
        <v>103.88</v>
      </c>
    </row>
    <row r="3" spans="1:6" x14ac:dyDescent="0.3">
      <c r="A3" t="s">
        <v>10</v>
      </c>
      <c r="B3" t="s">
        <v>11</v>
      </c>
      <c r="C3" t="s">
        <v>8</v>
      </c>
      <c r="D3" t="s">
        <v>9</v>
      </c>
      <c r="E3" s="5">
        <v>105</v>
      </c>
      <c r="F3" s="5">
        <v>142.80000000000001</v>
      </c>
    </row>
    <row r="4" spans="1:6" x14ac:dyDescent="0.3">
      <c r="A4" t="s">
        <v>12</v>
      </c>
      <c r="B4" t="s">
        <v>13</v>
      </c>
      <c r="C4" t="s">
        <v>8</v>
      </c>
      <c r="D4" t="s">
        <v>9</v>
      </c>
      <c r="E4" s="5">
        <v>71</v>
      </c>
      <c r="F4" s="5">
        <v>80.94</v>
      </c>
    </row>
    <row r="5" spans="1:6" x14ac:dyDescent="0.3">
      <c r="A5" t="s">
        <v>14</v>
      </c>
      <c r="B5" t="s">
        <v>15</v>
      </c>
      <c r="C5" t="s">
        <v>8</v>
      </c>
      <c r="D5" t="s">
        <v>16</v>
      </c>
      <c r="E5" s="5">
        <v>44</v>
      </c>
      <c r="F5" s="5">
        <v>48.84</v>
      </c>
    </row>
    <row r="6" spans="1:6" x14ac:dyDescent="0.3">
      <c r="A6" t="s">
        <v>17</v>
      </c>
      <c r="B6" t="s">
        <v>18</v>
      </c>
      <c r="C6" t="s">
        <v>8</v>
      </c>
      <c r="D6" t="s">
        <v>19</v>
      </c>
      <c r="E6" s="5">
        <v>133</v>
      </c>
      <c r="F6" s="5">
        <v>155.61000000000001</v>
      </c>
    </row>
    <row r="7" spans="1:6" x14ac:dyDescent="0.3">
      <c r="A7" t="s">
        <v>20</v>
      </c>
      <c r="B7" t="s">
        <v>21</v>
      </c>
      <c r="C7" t="s">
        <v>8</v>
      </c>
      <c r="D7" t="s">
        <v>9</v>
      </c>
      <c r="E7" s="5">
        <v>75</v>
      </c>
      <c r="F7" s="5">
        <v>85.5</v>
      </c>
    </row>
    <row r="8" spans="1:6" x14ac:dyDescent="0.3">
      <c r="A8" t="s">
        <v>22</v>
      </c>
      <c r="B8" t="s">
        <v>23</v>
      </c>
      <c r="C8" t="s">
        <v>8</v>
      </c>
      <c r="D8" t="s">
        <v>16</v>
      </c>
      <c r="E8" s="5">
        <v>43</v>
      </c>
      <c r="F8" s="5">
        <v>47.730000000000004</v>
      </c>
    </row>
    <row r="9" spans="1:6" x14ac:dyDescent="0.3">
      <c r="A9" t="s">
        <v>24</v>
      </c>
      <c r="B9" t="s">
        <v>25</v>
      </c>
      <c r="C9" t="s">
        <v>8</v>
      </c>
      <c r="D9" t="s">
        <v>9</v>
      </c>
      <c r="E9" s="5">
        <v>83</v>
      </c>
      <c r="F9" s="5">
        <v>94.62</v>
      </c>
    </row>
    <row r="10" spans="1:6" x14ac:dyDescent="0.3">
      <c r="A10" t="s">
        <v>26</v>
      </c>
      <c r="B10" t="s">
        <v>27</v>
      </c>
      <c r="C10" t="s">
        <v>8</v>
      </c>
      <c r="D10" t="s">
        <v>28</v>
      </c>
      <c r="E10" s="5">
        <v>6</v>
      </c>
      <c r="F10" s="5">
        <v>7.8599999999999994</v>
      </c>
    </row>
    <row r="11" spans="1:6" x14ac:dyDescent="0.3">
      <c r="A11" t="s">
        <v>29</v>
      </c>
      <c r="B11" t="s">
        <v>30</v>
      </c>
      <c r="C11" t="s">
        <v>31</v>
      </c>
      <c r="D11" t="s">
        <v>19</v>
      </c>
      <c r="E11" s="5">
        <v>148</v>
      </c>
      <c r="F11" s="5">
        <v>164.28</v>
      </c>
    </row>
    <row r="12" spans="1:6" x14ac:dyDescent="0.3">
      <c r="A12" t="s">
        <v>32</v>
      </c>
      <c r="B12" t="s">
        <v>33</v>
      </c>
      <c r="C12" t="s">
        <v>31</v>
      </c>
      <c r="D12" t="s">
        <v>16</v>
      </c>
      <c r="E12" s="5">
        <v>44</v>
      </c>
      <c r="F12" s="5">
        <v>48.4</v>
      </c>
    </row>
    <row r="13" spans="1:6" x14ac:dyDescent="0.3">
      <c r="A13" t="s">
        <v>34</v>
      </c>
      <c r="B13" t="s">
        <v>35</v>
      </c>
      <c r="C13" t="s">
        <v>31</v>
      </c>
      <c r="D13" t="s">
        <v>9</v>
      </c>
      <c r="E13" s="5">
        <v>73</v>
      </c>
      <c r="F13" s="5">
        <v>94.17</v>
      </c>
    </row>
    <row r="14" spans="1:6" x14ac:dyDescent="0.3">
      <c r="A14" t="s">
        <v>36</v>
      </c>
      <c r="B14" t="s">
        <v>37</v>
      </c>
      <c r="C14" t="s">
        <v>31</v>
      </c>
      <c r="D14" t="s">
        <v>9</v>
      </c>
      <c r="E14" s="5">
        <v>112</v>
      </c>
      <c r="F14" s="5">
        <v>122.08</v>
      </c>
    </row>
    <row r="15" spans="1:6" x14ac:dyDescent="0.3">
      <c r="A15" t="s">
        <v>38</v>
      </c>
      <c r="B15" t="s">
        <v>39</v>
      </c>
      <c r="C15" t="s">
        <v>31</v>
      </c>
      <c r="D15" t="s">
        <v>9</v>
      </c>
      <c r="E15" s="5">
        <v>112</v>
      </c>
      <c r="F15" s="5">
        <v>146.72</v>
      </c>
    </row>
    <row r="16" spans="1:6" x14ac:dyDescent="0.3">
      <c r="A16" t="s">
        <v>40</v>
      </c>
      <c r="B16" t="s">
        <v>41</v>
      </c>
      <c r="C16" t="s">
        <v>31</v>
      </c>
      <c r="D16" t="s">
        <v>28</v>
      </c>
      <c r="E16" s="5">
        <v>12</v>
      </c>
      <c r="F16" s="5">
        <v>15.719999999999999</v>
      </c>
    </row>
    <row r="17" spans="1:6" x14ac:dyDescent="0.3">
      <c r="A17" t="s">
        <v>42</v>
      </c>
      <c r="B17" t="s">
        <v>43</v>
      </c>
      <c r="C17" t="s">
        <v>31</v>
      </c>
      <c r="D17" t="s">
        <v>28</v>
      </c>
      <c r="E17" s="5">
        <v>13</v>
      </c>
      <c r="F17" s="5">
        <v>16.64</v>
      </c>
    </row>
    <row r="18" spans="1:6" x14ac:dyDescent="0.3">
      <c r="A18" t="s">
        <v>44</v>
      </c>
      <c r="B18" t="s">
        <v>45</v>
      </c>
      <c r="C18" t="s">
        <v>31</v>
      </c>
      <c r="D18" t="s">
        <v>19</v>
      </c>
      <c r="E18" s="5">
        <v>134</v>
      </c>
      <c r="F18" s="5">
        <v>156.78</v>
      </c>
    </row>
    <row r="19" spans="1:6" x14ac:dyDescent="0.3">
      <c r="A19" t="s">
        <v>46</v>
      </c>
      <c r="B19" t="s">
        <v>47</v>
      </c>
      <c r="C19" t="s">
        <v>31</v>
      </c>
      <c r="D19" t="s">
        <v>28</v>
      </c>
      <c r="E19" s="5">
        <v>37</v>
      </c>
      <c r="F19" s="5">
        <v>49.21</v>
      </c>
    </row>
    <row r="20" spans="1:6" x14ac:dyDescent="0.3">
      <c r="A20" t="s">
        <v>48</v>
      </c>
      <c r="B20" t="s">
        <v>49</v>
      </c>
      <c r="C20" t="s">
        <v>31</v>
      </c>
      <c r="D20" t="s">
        <v>19</v>
      </c>
      <c r="E20" s="5">
        <v>150</v>
      </c>
      <c r="F20" s="5">
        <v>210</v>
      </c>
    </row>
    <row r="21" spans="1:6" x14ac:dyDescent="0.3">
      <c r="A21" t="s">
        <v>50</v>
      </c>
      <c r="B21" t="s">
        <v>51</v>
      </c>
      <c r="C21" t="s">
        <v>52</v>
      </c>
      <c r="D21" t="s">
        <v>16</v>
      </c>
      <c r="E21" s="5">
        <v>61</v>
      </c>
      <c r="F21" s="5">
        <v>76.25</v>
      </c>
    </row>
    <row r="22" spans="1:6" x14ac:dyDescent="0.3">
      <c r="A22" t="s">
        <v>53</v>
      </c>
      <c r="B22" t="s">
        <v>54</v>
      </c>
      <c r="C22" t="s">
        <v>52</v>
      </c>
      <c r="D22" t="s">
        <v>19</v>
      </c>
      <c r="E22" s="5">
        <v>126</v>
      </c>
      <c r="F22" s="5">
        <v>162.54</v>
      </c>
    </row>
    <row r="23" spans="1:6" x14ac:dyDescent="0.3">
      <c r="A23" t="s">
        <v>55</v>
      </c>
      <c r="B23" t="s">
        <v>56</v>
      </c>
      <c r="C23" t="s">
        <v>52</v>
      </c>
      <c r="D23" t="s">
        <v>19</v>
      </c>
      <c r="E23" s="5">
        <v>121</v>
      </c>
      <c r="F23" s="5">
        <v>141.57</v>
      </c>
    </row>
    <row r="24" spans="1:6" x14ac:dyDescent="0.3">
      <c r="A24" t="s">
        <v>57</v>
      </c>
      <c r="B24" t="s">
        <v>58</v>
      </c>
      <c r="C24" t="s">
        <v>52</v>
      </c>
      <c r="D24" t="s">
        <v>19</v>
      </c>
      <c r="E24" s="5">
        <v>141</v>
      </c>
      <c r="F24" s="5">
        <v>149.46</v>
      </c>
    </row>
    <row r="25" spans="1:6" x14ac:dyDescent="0.3">
      <c r="A25" t="s">
        <v>59</v>
      </c>
      <c r="B25" t="s">
        <v>60</v>
      </c>
      <c r="C25" t="s">
        <v>52</v>
      </c>
      <c r="D25" t="s">
        <v>19</v>
      </c>
      <c r="E25" s="5">
        <v>144</v>
      </c>
      <c r="F25" s="5">
        <v>156.96</v>
      </c>
    </row>
    <row r="26" spans="1:6" x14ac:dyDescent="0.3">
      <c r="A26" t="s">
        <v>61</v>
      </c>
      <c r="B26" t="s">
        <v>62</v>
      </c>
      <c r="C26" t="s">
        <v>52</v>
      </c>
      <c r="D26" t="s">
        <v>28</v>
      </c>
      <c r="E26" s="5">
        <v>7</v>
      </c>
      <c r="F26" s="5">
        <v>8.33</v>
      </c>
    </row>
    <row r="27" spans="1:6" x14ac:dyDescent="0.3">
      <c r="A27" t="s">
        <v>63</v>
      </c>
      <c r="B27" t="s">
        <v>64</v>
      </c>
      <c r="C27" t="s">
        <v>65</v>
      </c>
      <c r="D27" t="s">
        <v>28</v>
      </c>
      <c r="E27" s="5">
        <v>18</v>
      </c>
      <c r="F27" s="5">
        <v>24.66</v>
      </c>
    </row>
    <row r="28" spans="1:6" x14ac:dyDescent="0.3">
      <c r="A28" t="s">
        <v>66</v>
      </c>
      <c r="B28" t="s">
        <v>67</v>
      </c>
      <c r="C28" t="s">
        <v>65</v>
      </c>
      <c r="D28" t="s">
        <v>16</v>
      </c>
      <c r="E28" s="5">
        <v>48</v>
      </c>
      <c r="F28" s="5">
        <v>57.120000000000005</v>
      </c>
    </row>
    <row r="29" spans="1:6" x14ac:dyDescent="0.3">
      <c r="A29" t="s">
        <v>68</v>
      </c>
      <c r="B29" t="s">
        <v>69</v>
      </c>
      <c r="C29" t="s">
        <v>65</v>
      </c>
      <c r="D29" t="s">
        <v>28</v>
      </c>
      <c r="E29" s="5">
        <v>37</v>
      </c>
      <c r="F29" s="5">
        <v>41.81</v>
      </c>
    </row>
    <row r="30" spans="1:6" x14ac:dyDescent="0.3">
      <c r="A30" t="s">
        <v>70</v>
      </c>
      <c r="B30" t="s">
        <v>71</v>
      </c>
      <c r="C30" t="s">
        <v>65</v>
      </c>
      <c r="D30" t="s">
        <v>16</v>
      </c>
      <c r="E30" s="5">
        <v>47</v>
      </c>
      <c r="F30" s="5">
        <v>53.11</v>
      </c>
    </row>
    <row r="31" spans="1:6" x14ac:dyDescent="0.3">
      <c r="A31" t="s">
        <v>72</v>
      </c>
      <c r="B31" t="s">
        <v>73</v>
      </c>
      <c r="C31" t="s">
        <v>65</v>
      </c>
      <c r="D31" t="s">
        <v>19</v>
      </c>
      <c r="E31" s="5">
        <v>148</v>
      </c>
      <c r="F31" s="5">
        <v>201.28</v>
      </c>
    </row>
    <row r="32" spans="1:6" x14ac:dyDescent="0.3">
      <c r="A32" t="s">
        <v>74</v>
      </c>
      <c r="B32" t="s">
        <v>75</v>
      </c>
      <c r="C32" t="s">
        <v>65</v>
      </c>
      <c r="D32" t="s">
        <v>9</v>
      </c>
      <c r="E32" s="5">
        <v>93</v>
      </c>
      <c r="F32" s="5">
        <v>104.16</v>
      </c>
    </row>
    <row r="33" spans="1:6" x14ac:dyDescent="0.3">
      <c r="A33" t="s">
        <v>76</v>
      </c>
      <c r="B33" t="s">
        <v>77</v>
      </c>
      <c r="C33" t="s">
        <v>65</v>
      </c>
      <c r="D33" t="s">
        <v>9</v>
      </c>
      <c r="E33" s="5">
        <v>89</v>
      </c>
      <c r="F33" s="5">
        <v>117.48</v>
      </c>
    </row>
    <row r="34" spans="1:6" x14ac:dyDescent="0.3">
      <c r="A34" t="s">
        <v>78</v>
      </c>
      <c r="B34" t="s">
        <v>79</v>
      </c>
      <c r="C34" t="s">
        <v>65</v>
      </c>
      <c r="D34" t="s">
        <v>9</v>
      </c>
      <c r="E34" s="5">
        <v>95</v>
      </c>
      <c r="F34" s="5">
        <v>119.7</v>
      </c>
    </row>
    <row r="35" spans="1:6" x14ac:dyDescent="0.3">
      <c r="A35" t="s">
        <v>80</v>
      </c>
      <c r="B35" t="s">
        <v>81</v>
      </c>
      <c r="C35" t="s">
        <v>65</v>
      </c>
      <c r="D35" t="s">
        <v>16</v>
      </c>
      <c r="E35" s="5">
        <v>55</v>
      </c>
      <c r="F35" s="5">
        <v>58.3</v>
      </c>
    </row>
    <row r="36" spans="1:6" x14ac:dyDescent="0.3">
      <c r="A36" t="s">
        <v>82</v>
      </c>
      <c r="B36" t="s">
        <v>83</v>
      </c>
      <c r="C36" t="s">
        <v>65</v>
      </c>
      <c r="D36" t="s">
        <v>28</v>
      </c>
      <c r="E36" s="5">
        <v>5</v>
      </c>
      <c r="F36" s="5">
        <v>6.7</v>
      </c>
    </row>
    <row r="37" spans="1:6" x14ac:dyDescent="0.3">
      <c r="A37" t="s">
        <v>84</v>
      </c>
      <c r="B37" t="s">
        <v>85</v>
      </c>
      <c r="C37" t="s">
        <v>65</v>
      </c>
      <c r="D37" t="s">
        <v>9</v>
      </c>
      <c r="E37" s="5">
        <v>90</v>
      </c>
      <c r="F37" s="5">
        <v>96.3</v>
      </c>
    </row>
    <row r="38" spans="1:6" x14ac:dyDescent="0.3">
      <c r="A38" t="s">
        <v>86</v>
      </c>
      <c r="B38" t="s">
        <v>87</v>
      </c>
      <c r="C38" t="s">
        <v>88</v>
      </c>
      <c r="D38" t="s">
        <v>9</v>
      </c>
      <c r="E38" s="5">
        <v>67</v>
      </c>
      <c r="F38" s="5">
        <v>85.76</v>
      </c>
    </row>
    <row r="39" spans="1:6" x14ac:dyDescent="0.3">
      <c r="A39" t="s">
        <v>89</v>
      </c>
      <c r="B39" t="s">
        <v>90</v>
      </c>
      <c r="C39" t="s">
        <v>88</v>
      </c>
      <c r="D39" t="s">
        <v>9</v>
      </c>
      <c r="E39" s="5">
        <v>72</v>
      </c>
      <c r="F39" s="5">
        <v>79.92</v>
      </c>
    </row>
    <row r="40" spans="1:6" x14ac:dyDescent="0.3">
      <c r="A40" t="s">
        <v>91</v>
      </c>
      <c r="B40" t="s">
        <v>92</v>
      </c>
      <c r="C40" t="s">
        <v>88</v>
      </c>
      <c r="D40" t="s">
        <v>28</v>
      </c>
      <c r="E40" s="5">
        <v>37</v>
      </c>
      <c r="F40" s="5">
        <v>42.55</v>
      </c>
    </row>
    <row r="41" spans="1:6" x14ac:dyDescent="0.3">
      <c r="A41" t="s">
        <v>93</v>
      </c>
      <c r="B41" t="s">
        <v>94</v>
      </c>
      <c r="C41" t="s">
        <v>88</v>
      </c>
      <c r="D41" t="s">
        <v>9</v>
      </c>
      <c r="E41" s="5">
        <v>90</v>
      </c>
      <c r="F41" s="5">
        <v>115.2</v>
      </c>
    </row>
    <row r="42" spans="1:6" x14ac:dyDescent="0.3">
      <c r="A42" t="s">
        <v>95</v>
      </c>
      <c r="B42" t="s">
        <v>96</v>
      </c>
      <c r="C42" t="s">
        <v>88</v>
      </c>
      <c r="D42" t="s">
        <v>19</v>
      </c>
      <c r="E42" s="5">
        <v>138</v>
      </c>
      <c r="F42" s="5">
        <v>173.88</v>
      </c>
    </row>
    <row r="43" spans="1:6" x14ac:dyDescent="0.3">
      <c r="A43" t="s">
        <v>97</v>
      </c>
      <c r="B43" t="s">
        <v>98</v>
      </c>
      <c r="C43" t="s">
        <v>88</v>
      </c>
      <c r="D43" t="s">
        <v>19</v>
      </c>
      <c r="E43" s="5">
        <v>120</v>
      </c>
      <c r="F43" s="5">
        <v>162</v>
      </c>
    </row>
    <row r="44" spans="1:6" x14ac:dyDescent="0.3">
      <c r="A44" t="s">
        <v>99</v>
      </c>
      <c r="B44" t="s">
        <v>100</v>
      </c>
      <c r="C44" t="s">
        <v>88</v>
      </c>
      <c r="D44" t="s">
        <v>9</v>
      </c>
      <c r="E44" s="5">
        <v>67</v>
      </c>
      <c r="F44" s="5">
        <v>83.08</v>
      </c>
    </row>
    <row r="45" spans="1:6" x14ac:dyDescent="0.3">
      <c r="A45" t="s">
        <v>101</v>
      </c>
      <c r="B45" t="s">
        <v>102</v>
      </c>
      <c r="C45" t="s">
        <v>88</v>
      </c>
      <c r="D45" t="s">
        <v>9</v>
      </c>
      <c r="E45" s="5">
        <v>76</v>
      </c>
      <c r="F45" s="5">
        <v>82.08</v>
      </c>
    </row>
    <row r="46" spans="1:6" x14ac:dyDescent="0.3">
      <c r="A46" t="s">
        <v>103</v>
      </c>
      <c r="B46" t="s">
        <v>104</v>
      </c>
      <c r="C46" t="s">
        <v>88</v>
      </c>
      <c r="D46" t="s">
        <v>9</v>
      </c>
      <c r="E46" s="5">
        <v>50</v>
      </c>
      <c r="F46" s="5">
        <v>62</v>
      </c>
    </row>
  </sheetData>
  <sheetProtection algorithmName="SHA-512" hashValue="RUlXyhXDQ1XepLrToGqB0sQhDQWXYxUcUbPFwfVaf2A7dJUHOwIWPistJwp5njQjfCJktstNvfg3b0KuXGr8ug==" saltValue="PkAHR/JnOipKzgqJ62IHDw==" spinCount="100000" sheet="1" objects="1" scenario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C1F9-83DE-4228-91A1-4911B252EBB6}">
  <dimension ref="A1:AS47"/>
  <sheetViews>
    <sheetView zoomScale="71" workbookViewId="0">
      <selection activeCell="K24" sqref="K24"/>
    </sheetView>
  </sheetViews>
  <sheetFormatPr defaultRowHeight="14.4" x14ac:dyDescent="0.3"/>
  <cols>
    <col min="1" max="1" width="13.77734375" bestFit="1" customWidth="1"/>
    <col min="2" max="2" width="28" style="6" bestFit="1" customWidth="1"/>
    <col min="5" max="5" width="26.5546875" bestFit="1" customWidth="1"/>
    <col min="6" max="6" width="26.88671875" bestFit="1" customWidth="1"/>
    <col min="8" max="8" width="13.77734375" bestFit="1" customWidth="1"/>
    <col min="9" max="9" width="27.44140625" style="5" bestFit="1" customWidth="1"/>
    <col min="10" max="10" width="28" style="5" bestFit="1" customWidth="1"/>
    <col min="17" max="17" width="12.5546875" bestFit="1" customWidth="1"/>
    <col min="18" max="18" width="8.5546875" bestFit="1" customWidth="1"/>
    <col min="19" max="19" width="28" style="5" bestFit="1" customWidth="1"/>
    <col min="20" max="20" width="16.33203125" bestFit="1" customWidth="1"/>
    <col min="32" max="32" width="13.77734375" bestFit="1" customWidth="1"/>
    <col min="33" max="33" width="28" style="5" bestFit="1" customWidth="1"/>
    <col min="34" max="37" width="11.44140625" customWidth="1"/>
    <col min="40" max="40" width="13.77734375" bestFit="1" customWidth="1"/>
    <col min="41" max="41" width="28" style="5" bestFit="1" customWidth="1"/>
    <col min="44" max="44" width="13.77734375" bestFit="1" customWidth="1"/>
    <col min="45" max="45" width="28" style="5" bestFit="1" customWidth="1"/>
  </cols>
  <sheetData>
    <row r="1" spans="1:45" x14ac:dyDescent="0.3">
      <c r="W1" t="s">
        <v>138</v>
      </c>
    </row>
    <row r="2" spans="1:45" x14ac:dyDescent="0.3">
      <c r="W2" s="9" t="str">
        <f ca="1">VLOOKUP(1,$V:$Z,2,0)</f>
        <v>Product41</v>
      </c>
      <c r="X2" s="9" t="str">
        <f ca="1">VLOOKUP(1,$V:$Z,3,0)</f>
        <v>Ft</v>
      </c>
      <c r="Y2" s="9">
        <f ca="1">VLOOKUP(1,$V:$Z,4,0)</f>
        <v>22952.16</v>
      </c>
      <c r="Z2" s="9">
        <f ca="1">VLOOKUP(1,$V:$Z,5,0)</f>
        <v>132</v>
      </c>
      <c r="AB2" s="7">
        <v>15</v>
      </c>
      <c r="AI2" t="str">
        <f ca="1">VLOOKUP(1,$AH:$AJ,2,0)</f>
        <v>Category04</v>
      </c>
      <c r="AJ2">
        <f ca="1">VLOOKUP(1,$AH:$AJ,3,0)</f>
        <v>95269.4</v>
      </c>
    </row>
    <row r="3" spans="1:45" x14ac:dyDescent="0.3">
      <c r="A3" s="2" t="s">
        <v>114</v>
      </c>
      <c r="B3" s="5" t="s">
        <v>115</v>
      </c>
      <c r="E3" t="s">
        <v>116</v>
      </c>
      <c r="F3" t="s">
        <v>115</v>
      </c>
      <c r="H3" s="2" t="s">
        <v>114</v>
      </c>
      <c r="I3" s="5" t="s">
        <v>116</v>
      </c>
      <c r="J3" s="5" t="s">
        <v>115</v>
      </c>
      <c r="L3" t="s">
        <v>133</v>
      </c>
      <c r="M3" t="s">
        <v>134</v>
      </c>
      <c r="N3" t="s">
        <v>135</v>
      </c>
      <c r="O3" t="s">
        <v>136</v>
      </c>
      <c r="Q3" s="2" t="s">
        <v>1</v>
      </c>
      <c r="R3" s="2" t="s">
        <v>3</v>
      </c>
      <c r="S3" s="5" t="s">
        <v>115</v>
      </c>
      <c r="T3" t="s">
        <v>129</v>
      </c>
      <c r="V3" s="8" t="s">
        <v>137</v>
      </c>
      <c r="AF3" s="2" t="s">
        <v>114</v>
      </c>
      <c r="AG3" s="5" t="s">
        <v>115</v>
      </c>
      <c r="AN3" s="2" t="s">
        <v>114</v>
      </c>
      <c r="AO3" s="5" t="s">
        <v>115</v>
      </c>
      <c r="AR3" s="2" t="s">
        <v>114</v>
      </c>
      <c r="AS3" s="5" t="s">
        <v>115</v>
      </c>
    </row>
    <row r="4" spans="1:45" x14ac:dyDescent="0.3">
      <c r="A4" s="3">
        <v>1</v>
      </c>
      <c r="B4" s="5">
        <v>13167.810000000001</v>
      </c>
      <c r="E4" s="5">
        <v>332504</v>
      </c>
      <c r="F4" s="5">
        <v>401411.91999999969</v>
      </c>
      <c r="H4" s="3" t="s">
        <v>121</v>
      </c>
      <c r="I4" s="5">
        <v>34290</v>
      </c>
      <c r="J4" s="5">
        <v>41346.959999999992</v>
      </c>
      <c r="L4" t="str">
        <f>H4</f>
        <v>Jan</v>
      </c>
      <c r="M4">
        <f>VLOOKUP(L4,$H$4:$J$15,3,0)</f>
        <v>41346.959999999992</v>
      </c>
      <c r="N4">
        <f>VLOOKUP(L4,$H$4:$J$15,3,0)-VLOOKUP(L4,$H$4:$J$15,2,0)</f>
        <v>7056.9599999999919</v>
      </c>
      <c r="O4" s="4">
        <f>N4/VLOOKUP(L4,$H$4:$J$15,2,0)</f>
        <v>0.20580227471566032</v>
      </c>
      <c r="Q4" t="s">
        <v>7</v>
      </c>
      <c r="R4" t="s">
        <v>9</v>
      </c>
      <c r="S4" s="5">
        <v>9764.7199999999993</v>
      </c>
      <c r="T4" s="10">
        <v>94</v>
      </c>
      <c r="V4" s="8">
        <f t="shared" ref="V4:V47" ca="1" si="0">IF(Y4="","",RANK(Y4,_xlfn.ANCHORARRAY($Y$4)))</f>
        <v>19</v>
      </c>
      <c r="W4" t="str" cm="1">
        <f t="array" aca="1" ref="W4:W47" ca="1">OFFSET($Q$3,1,0,COUNT($S$4:$S$47),1)</f>
        <v>Product01</v>
      </c>
      <c r="X4" t="str" cm="1">
        <f t="array" aca="1" ref="X4:X47" ca="1">OFFSET($Q$3,1,1,COUNT($S$4:$S$47),1)</f>
        <v>Kg</v>
      </c>
      <c r="Y4" cm="1">
        <f t="array" aca="1" ref="Y4:Y47" ca="1">OFFSET($Q$3,1,2,COUNT($S$4:$S$47),1)</f>
        <v>9764.7199999999993</v>
      </c>
      <c r="Z4" cm="1">
        <f t="array" aca="1" ref="Z4:Z47" ca="1">OFFSET($Q$3,1,3,COUNT($S$4:$S$47),1)</f>
        <v>94</v>
      </c>
      <c r="AB4" t="str" cm="1">
        <f t="array" aca="1" ref="AB4:AB13" ca="1">OFFSET($Q$3,$AB$2,0,10,1)</f>
        <v>Product15</v>
      </c>
      <c r="AC4" cm="1">
        <f t="array" aca="1" ref="AC4:AC13" ca="1">OFFSET($Q$3,$AB$2,2,10,1)</f>
        <v>1839.2399999999998</v>
      </c>
      <c r="AF4" s="3" t="s">
        <v>8</v>
      </c>
      <c r="AG4" s="5">
        <v>69261.950000000012</v>
      </c>
      <c r="AH4">
        <f ca="1">RANK(AJ4,_xlfn.ANCHORARRAY($AJ$4))</f>
        <v>4</v>
      </c>
      <c r="AI4" t="str" cm="1">
        <f t="array" aca="1" ref="AI4:AI8" ca="1">OFFSET($AF$3,1,0,COUNT($AG$4:$AG$8))</f>
        <v>Category01</v>
      </c>
      <c r="AJ4" cm="1">
        <f t="array" aca="1" ref="AJ4:AJ8" ca="1">CategoryRange</f>
        <v>69261.950000000012</v>
      </c>
      <c r="AN4" s="3" t="s">
        <v>113</v>
      </c>
      <c r="AO4" s="5">
        <v>208140.15000000005</v>
      </c>
      <c r="AR4" s="3" t="s">
        <v>112</v>
      </c>
      <c r="AS4" s="5">
        <v>199516.90000000008</v>
      </c>
    </row>
    <row r="5" spans="1:45" x14ac:dyDescent="0.3">
      <c r="A5" s="3">
        <v>2</v>
      </c>
      <c r="B5" s="5">
        <v>13210.220000000001</v>
      </c>
      <c r="H5" s="3" t="s">
        <v>120</v>
      </c>
      <c r="I5" s="5">
        <v>25341</v>
      </c>
      <c r="J5" s="5">
        <v>30857.300000000003</v>
      </c>
      <c r="L5" t="str">
        <f t="shared" ref="L5:L15" si="1">H5</f>
        <v>Feb</v>
      </c>
      <c r="M5">
        <f t="shared" ref="M5:M15" si="2">VLOOKUP(L5,$H$4:$J$15,3,0)</f>
        <v>30857.300000000003</v>
      </c>
      <c r="N5">
        <f t="shared" ref="N5:N15" si="3">VLOOKUP(L5,$H$4:$J$15,3,0)-VLOOKUP(L5,$H$4:$J$15,2,0)</f>
        <v>5516.3000000000029</v>
      </c>
      <c r="O5" s="4">
        <f t="shared" ref="O5:O15" si="4">N5/VLOOKUP(L5,$H$4:$J$15,2,0)</f>
        <v>0.21768280651907987</v>
      </c>
      <c r="Q5" t="s">
        <v>11</v>
      </c>
      <c r="R5" t="s">
        <v>9</v>
      </c>
      <c r="S5" s="5">
        <v>13423.199999999999</v>
      </c>
      <c r="T5" s="10">
        <v>94</v>
      </c>
      <c r="V5" s="8">
        <f t="shared" ca="1" si="0"/>
        <v>10</v>
      </c>
      <c r="W5" t="str">
        <f ca="1"/>
        <v>Product02</v>
      </c>
      <c r="X5" t="str">
        <f ca="1"/>
        <v>Kg</v>
      </c>
      <c r="Y5">
        <f ca="1"/>
        <v>13423.199999999999</v>
      </c>
      <c r="Z5">
        <f ca="1"/>
        <v>94</v>
      </c>
      <c r="AB5" t="str">
        <f ca="1"/>
        <v>Product16</v>
      </c>
      <c r="AC5">
        <f ca="1"/>
        <v>1996.8</v>
      </c>
      <c r="AF5" s="3" t="s">
        <v>31</v>
      </c>
      <c r="AG5" s="5">
        <v>92963.87</v>
      </c>
      <c r="AH5">
        <f t="shared" ref="AH5:AH8" ca="1" si="5">RANK(AJ5,_xlfn.ANCHORARRAY($AJ$4))</f>
        <v>2</v>
      </c>
      <c r="AI5" t="str">
        <f ca="1"/>
        <v>Category02</v>
      </c>
      <c r="AJ5">
        <f ca="1"/>
        <v>92963.87</v>
      </c>
      <c r="AN5" s="3" t="s">
        <v>111</v>
      </c>
      <c r="AO5" s="5">
        <v>133923.87000000002</v>
      </c>
      <c r="AR5" s="3" t="s">
        <v>111</v>
      </c>
      <c r="AS5" s="5">
        <v>201895.01999999993</v>
      </c>
    </row>
    <row r="6" spans="1:45" x14ac:dyDescent="0.3">
      <c r="A6" s="3">
        <v>3</v>
      </c>
      <c r="B6" s="5">
        <v>20202.099999999995</v>
      </c>
      <c r="E6" t="s">
        <v>130</v>
      </c>
      <c r="F6" s="5">
        <f>GETPIVOTDATA("[Measures].[Sum of TOTAL SELLING VALUE]",$E$3)</f>
        <v>401411.91999999969</v>
      </c>
      <c r="H6" s="3" t="s">
        <v>124</v>
      </c>
      <c r="I6" s="5">
        <v>23437</v>
      </c>
      <c r="J6" s="5">
        <v>28616.65</v>
      </c>
      <c r="L6" t="str">
        <f t="shared" si="1"/>
        <v>Mar</v>
      </c>
      <c r="M6">
        <f t="shared" si="2"/>
        <v>28616.65</v>
      </c>
      <c r="N6">
        <f t="shared" si="3"/>
        <v>5179.6500000000015</v>
      </c>
      <c r="O6" s="4">
        <f t="shared" si="4"/>
        <v>0.22100311473311438</v>
      </c>
      <c r="Q6" t="s">
        <v>13</v>
      </c>
      <c r="R6" t="s">
        <v>9</v>
      </c>
      <c r="S6" s="5">
        <v>6394.2599999999993</v>
      </c>
      <c r="T6" s="10">
        <v>79</v>
      </c>
      <c r="V6" s="8">
        <f t="shared" ca="1" si="0"/>
        <v>26</v>
      </c>
      <c r="W6" t="str">
        <f ca="1"/>
        <v>Product03</v>
      </c>
      <c r="X6" t="str">
        <f ca="1"/>
        <v>Kg</v>
      </c>
      <c r="Y6">
        <f ca="1"/>
        <v>6394.2599999999993</v>
      </c>
      <c r="Z6">
        <f ca="1"/>
        <v>79</v>
      </c>
      <c r="AB6" t="str">
        <f ca="1"/>
        <v>Product17</v>
      </c>
      <c r="AC6">
        <f ca="1"/>
        <v>9877.1400000000012</v>
      </c>
      <c r="AF6" s="3" t="s">
        <v>52</v>
      </c>
      <c r="AG6" s="5">
        <v>52299.509999999995</v>
      </c>
      <c r="AH6">
        <f t="shared" ca="1" si="5"/>
        <v>5</v>
      </c>
      <c r="AI6" t="str">
        <f ca="1"/>
        <v>Category03</v>
      </c>
      <c r="AJ6">
        <f ca="1"/>
        <v>52299.509999999995</v>
      </c>
      <c r="AN6" s="3" t="s">
        <v>110</v>
      </c>
      <c r="AO6" s="5">
        <v>59347.900000000009</v>
      </c>
    </row>
    <row r="7" spans="1:45" x14ac:dyDescent="0.3">
      <c r="A7" s="3">
        <v>4</v>
      </c>
      <c r="B7" s="5">
        <v>11312.2</v>
      </c>
      <c r="E7" t="s">
        <v>131</v>
      </c>
      <c r="F7" s="5">
        <f>GETPIVOTDATA("[Measures].[Sum of TOTAL SELLING VALUE]",$E$3)-GETPIVOTDATA("[Measures].[Sum of TOTAL BUYING VALUE]",$E$3)</f>
        <v>68907.919999999693</v>
      </c>
      <c r="H7" s="3" t="s">
        <v>117</v>
      </c>
      <c r="I7" s="5">
        <v>21282</v>
      </c>
      <c r="J7" s="5">
        <v>26579.11</v>
      </c>
      <c r="L7" t="str">
        <f t="shared" si="1"/>
        <v>Apr</v>
      </c>
      <c r="M7">
        <f t="shared" si="2"/>
        <v>26579.11</v>
      </c>
      <c r="N7">
        <f t="shared" si="3"/>
        <v>5297.1100000000006</v>
      </c>
      <c r="O7" s="4">
        <f t="shared" si="4"/>
        <v>0.24890094915891367</v>
      </c>
      <c r="Q7" t="s">
        <v>15</v>
      </c>
      <c r="R7" t="s">
        <v>16</v>
      </c>
      <c r="S7" s="5">
        <v>6056.1600000000008</v>
      </c>
      <c r="T7" s="10">
        <v>124</v>
      </c>
      <c r="V7" s="8">
        <f t="shared" ca="1" si="0"/>
        <v>30</v>
      </c>
      <c r="W7" t="str">
        <f ca="1"/>
        <v>Product04</v>
      </c>
      <c r="X7" t="str">
        <f ca="1"/>
        <v>Lt</v>
      </c>
      <c r="Y7">
        <f ca="1"/>
        <v>6056.1600000000008</v>
      </c>
      <c r="Z7">
        <f ca="1"/>
        <v>124</v>
      </c>
      <c r="AB7" t="str">
        <f ca="1"/>
        <v>Product18</v>
      </c>
      <c r="AC7">
        <f ca="1"/>
        <v>4035.2200000000003</v>
      </c>
      <c r="AF7" s="3" t="s">
        <v>65</v>
      </c>
      <c r="AG7" s="5">
        <v>95269.4</v>
      </c>
      <c r="AH7">
        <f t="shared" ca="1" si="5"/>
        <v>1</v>
      </c>
      <c r="AI7" t="str">
        <f ca="1"/>
        <v>Category04</v>
      </c>
      <c r="AJ7">
        <f ca="1"/>
        <v>95269.4</v>
      </c>
    </row>
    <row r="8" spans="1:45" x14ac:dyDescent="0.3">
      <c r="A8" s="3">
        <v>5</v>
      </c>
      <c r="B8" s="5">
        <v>11711.449999999999</v>
      </c>
      <c r="E8" t="s">
        <v>132</v>
      </c>
      <c r="F8" s="4">
        <f>F7/GETPIVOTDATA("[Measures].[Sum of TOTAL BUYING VALUE]",$E$3)</f>
        <v>0.20723937155643149</v>
      </c>
      <c r="H8" s="3" t="s">
        <v>125</v>
      </c>
      <c r="I8" s="5">
        <v>26526</v>
      </c>
      <c r="J8" s="5">
        <v>30910.45</v>
      </c>
      <c r="L8" t="str">
        <f t="shared" si="1"/>
        <v>May</v>
      </c>
      <c r="M8">
        <f t="shared" si="2"/>
        <v>30910.45</v>
      </c>
      <c r="N8">
        <f t="shared" si="3"/>
        <v>4384.4500000000007</v>
      </c>
      <c r="O8" s="4">
        <f t="shared" si="4"/>
        <v>0.16528877327904701</v>
      </c>
      <c r="Q8" t="s">
        <v>18</v>
      </c>
      <c r="R8" t="s">
        <v>19</v>
      </c>
      <c r="S8" s="5">
        <v>15716.61</v>
      </c>
      <c r="T8" s="10">
        <v>101</v>
      </c>
      <c r="V8" s="8">
        <f t="shared" ca="1" si="0"/>
        <v>8</v>
      </c>
      <c r="W8" t="str">
        <f ca="1"/>
        <v>Product05</v>
      </c>
      <c r="X8" t="str">
        <f ca="1"/>
        <v>Ft</v>
      </c>
      <c r="Y8">
        <f ca="1"/>
        <v>15716.61</v>
      </c>
      <c r="Z8">
        <f ca="1"/>
        <v>101</v>
      </c>
      <c r="AB8" t="str">
        <f ca="1"/>
        <v>Product19</v>
      </c>
      <c r="AC8">
        <f ca="1"/>
        <v>20160</v>
      </c>
      <c r="AF8" s="3" t="s">
        <v>88</v>
      </c>
      <c r="AG8" s="5">
        <v>91617.19</v>
      </c>
      <c r="AH8">
        <f t="shared" ca="1" si="5"/>
        <v>3</v>
      </c>
      <c r="AI8" t="str">
        <f ca="1"/>
        <v>Category05</v>
      </c>
      <c r="AJ8">
        <f ca="1"/>
        <v>91617.19</v>
      </c>
    </row>
    <row r="9" spans="1:45" x14ac:dyDescent="0.3">
      <c r="A9" s="3">
        <v>6</v>
      </c>
      <c r="B9" s="5">
        <v>14365.540000000005</v>
      </c>
      <c r="H9" s="3" t="s">
        <v>123</v>
      </c>
      <c r="I9" s="5">
        <v>24879</v>
      </c>
      <c r="J9" s="5">
        <v>30533.710000000003</v>
      </c>
      <c r="L9" t="str">
        <f t="shared" si="1"/>
        <v>Jun</v>
      </c>
      <c r="M9">
        <f t="shared" si="2"/>
        <v>30533.710000000003</v>
      </c>
      <c r="N9">
        <f t="shared" si="3"/>
        <v>5654.7100000000028</v>
      </c>
      <c r="O9" s="4">
        <f t="shared" si="4"/>
        <v>0.22728847622492876</v>
      </c>
      <c r="Q9" t="s">
        <v>21</v>
      </c>
      <c r="R9" t="s">
        <v>9</v>
      </c>
      <c r="S9" s="5">
        <v>4531.5</v>
      </c>
      <c r="T9" s="10">
        <v>53</v>
      </c>
      <c r="V9" s="8">
        <f t="shared" ca="1" si="0"/>
        <v>35</v>
      </c>
      <c r="W9" t="str">
        <f ca="1"/>
        <v>Product06</v>
      </c>
      <c r="X9" t="str">
        <f ca="1"/>
        <v>Kg</v>
      </c>
      <c r="Y9">
        <f ca="1"/>
        <v>4531.5</v>
      </c>
      <c r="Z9">
        <f ca="1"/>
        <v>53</v>
      </c>
      <c r="AB9" t="str">
        <f ca="1"/>
        <v>Product20</v>
      </c>
      <c r="AC9">
        <f ca="1"/>
        <v>8006.25</v>
      </c>
    </row>
    <row r="10" spans="1:45" x14ac:dyDescent="0.3">
      <c r="A10" s="3">
        <v>7</v>
      </c>
      <c r="B10" s="5">
        <v>7132.79</v>
      </c>
      <c r="H10" s="3" t="s">
        <v>122</v>
      </c>
      <c r="I10" s="5">
        <v>29878</v>
      </c>
      <c r="J10" s="5">
        <v>35251.79</v>
      </c>
      <c r="L10" t="str">
        <f t="shared" si="1"/>
        <v>Jul</v>
      </c>
      <c r="M10">
        <f t="shared" si="2"/>
        <v>35251.79</v>
      </c>
      <c r="N10">
        <f t="shared" si="3"/>
        <v>5373.7900000000009</v>
      </c>
      <c r="O10" s="4">
        <f t="shared" si="4"/>
        <v>0.1798577548698039</v>
      </c>
      <c r="Q10" t="s">
        <v>23</v>
      </c>
      <c r="R10" t="s">
        <v>16</v>
      </c>
      <c r="S10" s="5">
        <v>2291.04</v>
      </c>
      <c r="T10" s="10">
        <v>48</v>
      </c>
      <c r="V10" s="8">
        <f t="shared" ca="1" si="0"/>
        <v>39</v>
      </c>
      <c r="W10" t="str">
        <f ca="1"/>
        <v>Product07</v>
      </c>
      <c r="X10" t="str">
        <f ca="1"/>
        <v>Lt</v>
      </c>
      <c r="Y10">
        <f ca="1"/>
        <v>2291.04</v>
      </c>
      <c r="Z10">
        <f ca="1"/>
        <v>48</v>
      </c>
      <c r="AB10" t="str">
        <f ca="1"/>
        <v>Product21</v>
      </c>
      <c r="AC10">
        <f ca="1"/>
        <v>10727.64</v>
      </c>
    </row>
    <row r="11" spans="1:45" x14ac:dyDescent="0.3">
      <c r="A11" s="3">
        <v>8</v>
      </c>
      <c r="B11" s="5">
        <v>14262.46</v>
      </c>
      <c r="H11" s="3" t="s">
        <v>118</v>
      </c>
      <c r="I11" s="5">
        <v>29831</v>
      </c>
      <c r="J11" s="5">
        <v>35350.400000000016</v>
      </c>
      <c r="L11" t="str">
        <f t="shared" si="1"/>
        <v>Aug</v>
      </c>
      <c r="M11">
        <f t="shared" si="2"/>
        <v>35350.400000000016</v>
      </c>
      <c r="N11">
        <f t="shared" si="3"/>
        <v>5519.400000000016</v>
      </c>
      <c r="O11" s="4">
        <f t="shared" si="4"/>
        <v>0.18502229224632147</v>
      </c>
      <c r="Q11" t="s">
        <v>25</v>
      </c>
      <c r="R11" t="s">
        <v>9</v>
      </c>
      <c r="S11" s="5">
        <v>10502.82</v>
      </c>
      <c r="T11" s="10">
        <v>111</v>
      </c>
      <c r="V11" s="8">
        <f t="shared" ca="1" si="0"/>
        <v>15</v>
      </c>
      <c r="W11" t="str">
        <f ca="1"/>
        <v>Product08</v>
      </c>
      <c r="X11" t="str">
        <f ca="1"/>
        <v>Kg</v>
      </c>
      <c r="Y11">
        <f ca="1"/>
        <v>10502.82</v>
      </c>
      <c r="Z11">
        <f ca="1"/>
        <v>111</v>
      </c>
      <c r="AB11" t="str">
        <f ca="1"/>
        <v>Product22</v>
      </c>
      <c r="AC11">
        <f ca="1"/>
        <v>9909.9</v>
      </c>
    </row>
    <row r="12" spans="1:45" x14ac:dyDescent="0.3">
      <c r="A12" s="3">
        <v>9</v>
      </c>
      <c r="B12" s="5">
        <v>16824.670000000002</v>
      </c>
      <c r="H12" s="3" t="s">
        <v>128</v>
      </c>
      <c r="I12" s="5">
        <v>28758</v>
      </c>
      <c r="J12" s="5">
        <v>35242.810000000005</v>
      </c>
      <c r="L12" t="str">
        <f t="shared" si="1"/>
        <v>Sep</v>
      </c>
      <c r="M12">
        <f t="shared" si="2"/>
        <v>35242.810000000005</v>
      </c>
      <c r="N12">
        <f t="shared" si="3"/>
        <v>6484.8100000000049</v>
      </c>
      <c r="O12" s="4">
        <f t="shared" si="4"/>
        <v>0.22549586202100302</v>
      </c>
      <c r="Q12" t="s">
        <v>27</v>
      </c>
      <c r="R12" t="s">
        <v>28</v>
      </c>
      <c r="S12" s="5">
        <v>581.64</v>
      </c>
      <c r="T12" s="10">
        <v>74</v>
      </c>
      <c r="V12" s="8">
        <f t="shared" ca="1" si="0"/>
        <v>44</v>
      </c>
      <c r="W12" t="str">
        <f ca="1"/>
        <v>Product09</v>
      </c>
      <c r="X12" t="str">
        <f ca="1"/>
        <v>No.</v>
      </c>
      <c r="Y12">
        <f ca="1"/>
        <v>581.64</v>
      </c>
      <c r="Z12">
        <f ca="1"/>
        <v>74</v>
      </c>
      <c r="AB12" t="str">
        <f ca="1"/>
        <v>Product23</v>
      </c>
      <c r="AC12">
        <f ca="1"/>
        <v>12853.560000000001</v>
      </c>
    </row>
    <row r="13" spans="1:45" x14ac:dyDescent="0.3">
      <c r="A13" s="3">
        <v>10</v>
      </c>
      <c r="B13" s="5">
        <v>15229.35</v>
      </c>
      <c r="H13" s="3" t="s">
        <v>127</v>
      </c>
      <c r="I13" s="5">
        <v>27842</v>
      </c>
      <c r="J13" s="5">
        <v>33500.69000000001</v>
      </c>
      <c r="L13" t="str">
        <f t="shared" si="1"/>
        <v>Oct</v>
      </c>
      <c r="M13">
        <f t="shared" si="2"/>
        <v>33500.69000000001</v>
      </c>
      <c r="N13">
        <f t="shared" si="3"/>
        <v>5658.6900000000096</v>
      </c>
      <c r="O13" s="4">
        <f t="shared" si="4"/>
        <v>0.20324294231736259</v>
      </c>
      <c r="Q13" t="s">
        <v>30</v>
      </c>
      <c r="R13" t="s">
        <v>19</v>
      </c>
      <c r="S13" s="5">
        <v>16428</v>
      </c>
      <c r="T13" s="10">
        <v>100</v>
      </c>
      <c r="V13" s="8">
        <f t="shared" ca="1" si="0"/>
        <v>5</v>
      </c>
      <c r="W13" t="str">
        <f ca="1"/>
        <v>Product10</v>
      </c>
      <c r="X13" t="str">
        <f ca="1"/>
        <v>Ft</v>
      </c>
      <c r="Y13">
        <f ca="1"/>
        <v>16428</v>
      </c>
      <c r="Z13">
        <f ca="1"/>
        <v>100</v>
      </c>
      <c r="AB13" t="str">
        <f ca="1"/>
        <v>Product24</v>
      </c>
      <c r="AC13">
        <f ca="1"/>
        <v>10202.400000000001</v>
      </c>
    </row>
    <row r="14" spans="1:45" x14ac:dyDescent="0.3">
      <c r="A14" s="3">
        <v>11</v>
      </c>
      <c r="B14" s="5">
        <v>11915.58</v>
      </c>
      <c r="H14" s="3" t="s">
        <v>126</v>
      </c>
      <c r="I14" s="5">
        <v>29306</v>
      </c>
      <c r="J14" s="5">
        <v>36124.07</v>
      </c>
      <c r="L14" t="str">
        <f t="shared" si="1"/>
        <v>Nov</v>
      </c>
      <c r="M14">
        <f t="shared" si="2"/>
        <v>36124.07</v>
      </c>
      <c r="N14">
        <f t="shared" si="3"/>
        <v>6818.07</v>
      </c>
      <c r="O14" s="4">
        <f t="shared" si="4"/>
        <v>0.2326509929707227</v>
      </c>
      <c r="Q14" t="s">
        <v>33</v>
      </c>
      <c r="R14" t="s">
        <v>16</v>
      </c>
      <c r="S14" s="5">
        <v>5856.4</v>
      </c>
      <c r="T14" s="10">
        <v>121</v>
      </c>
      <c r="V14" s="8">
        <f t="shared" ca="1" si="0"/>
        <v>31</v>
      </c>
      <c r="W14" t="str">
        <f ca="1"/>
        <v>Product11</v>
      </c>
      <c r="X14" t="str">
        <f ca="1"/>
        <v>Lt</v>
      </c>
      <c r="Y14">
        <f ca="1"/>
        <v>5856.4</v>
      </c>
      <c r="Z14">
        <f ca="1"/>
        <v>121</v>
      </c>
    </row>
    <row r="15" spans="1:45" x14ac:dyDescent="0.3">
      <c r="A15" s="3">
        <v>12</v>
      </c>
      <c r="B15" s="5">
        <v>14837.359999999999</v>
      </c>
      <c r="H15" s="3" t="s">
        <v>119</v>
      </c>
      <c r="I15" s="5">
        <v>31134</v>
      </c>
      <c r="J15" s="5">
        <v>37097.979999999996</v>
      </c>
      <c r="L15" t="str">
        <f t="shared" si="1"/>
        <v>Dec</v>
      </c>
      <c r="M15">
        <f t="shared" si="2"/>
        <v>37097.979999999996</v>
      </c>
      <c r="N15">
        <f t="shared" si="3"/>
        <v>5963.9799999999959</v>
      </c>
      <c r="O15" s="4">
        <f t="shared" si="4"/>
        <v>0.19155842487312894</v>
      </c>
      <c r="Q15" t="s">
        <v>35</v>
      </c>
      <c r="R15" t="s">
        <v>9</v>
      </c>
      <c r="S15" s="5">
        <v>11582.910000000003</v>
      </c>
      <c r="T15" s="10">
        <v>123</v>
      </c>
      <c r="V15" s="8">
        <f t="shared" ca="1" si="0"/>
        <v>13</v>
      </c>
      <c r="W15" t="str">
        <f ca="1"/>
        <v>Product12</v>
      </c>
      <c r="X15" t="str">
        <f ca="1"/>
        <v>Kg</v>
      </c>
      <c r="Y15">
        <f ca="1"/>
        <v>11582.910000000003</v>
      </c>
      <c r="Z15">
        <f ca="1"/>
        <v>123</v>
      </c>
    </row>
    <row r="16" spans="1:45" x14ac:dyDescent="0.3">
      <c r="A16" s="3">
        <v>13</v>
      </c>
      <c r="B16" s="5">
        <v>8084.26</v>
      </c>
      <c r="Q16" t="s">
        <v>37</v>
      </c>
      <c r="R16" t="s">
        <v>9</v>
      </c>
      <c r="S16" s="5">
        <v>8423.52</v>
      </c>
      <c r="T16" s="10">
        <v>69</v>
      </c>
      <c r="V16" s="8">
        <f t="shared" ca="1" si="0"/>
        <v>22</v>
      </c>
      <c r="W16" t="str">
        <f ca="1"/>
        <v>Product13</v>
      </c>
      <c r="X16" t="str">
        <f ca="1"/>
        <v>Kg</v>
      </c>
      <c r="Y16">
        <f ca="1"/>
        <v>8423.52</v>
      </c>
      <c r="Z16">
        <f ca="1"/>
        <v>69</v>
      </c>
    </row>
    <row r="17" spans="1:26" x14ac:dyDescent="0.3">
      <c r="A17" s="3">
        <v>14</v>
      </c>
      <c r="B17" s="5">
        <v>9461.1400000000012</v>
      </c>
      <c r="Q17" t="s">
        <v>39</v>
      </c>
      <c r="R17" t="s">
        <v>9</v>
      </c>
      <c r="S17" s="5">
        <v>12764.640000000001</v>
      </c>
      <c r="T17" s="10">
        <v>87</v>
      </c>
      <c r="V17" s="8">
        <f t="shared" ca="1" si="0"/>
        <v>12</v>
      </c>
      <c r="W17" t="str">
        <f ca="1"/>
        <v>Product14</v>
      </c>
      <c r="X17" t="str">
        <f ca="1"/>
        <v>Kg</v>
      </c>
      <c r="Y17">
        <f ca="1"/>
        <v>12764.640000000001</v>
      </c>
      <c r="Z17">
        <f ca="1"/>
        <v>87</v>
      </c>
    </row>
    <row r="18" spans="1:26" x14ac:dyDescent="0.3">
      <c r="A18" s="3">
        <v>15</v>
      </c>
      <c r="B18" s="5">
        <v>12189.7</v>
      </c>
      <c r="Q18" t="s">
        <v>41</v>
      </c>
      <c r="R18" t="s">
        <v>28</v>
      </c>
      <c r="S18" s="5">
        <v>1839.2399999999998</v>
      </c>
      <c r="T18" s="10">
        <v>117</v>
      </c>
      <c r="V18" s="8">
        <f t="shared" ca="1" si="0"/>
        <v>41</v>
      </c>
      <c r="W18" t="str">
        <f ca="1"/>
        <v>Product15</v>
      </c>
      <c r="X18" t="str">
        <f ca="1"/>
        <v>No.</v>
      </c>
      <c r="Y18">
        <f ca="1"/>
        <v>1839.2399999999998</v>
      </c>
      <c r="Z18">
        <f ca="1"/>
        <v>117</v>
      </c>
    </row>
    <row r="19" spans="1:26" x14ac:dyDescent="0.3">
      <c r="A19" s="3">
        <v>16</v>
      </c>
      <c r="B19" s="5">
        <v>12762.63</v>
      </c>
      <c r="Q19" t="s">
        <v>43</v>
      </c>
      <c r="R19" t="s">
        <v>28</v>
      </c>
      <c r="S19" s="5">
        <v>1996.8</v>
      </c>
      <c r="T19" s="10">
        <v>120</v>
      </c>
      <c r="V19" s="8">
        <f t="shared" ca="1" si="0"/>
        <v>40</v>
      </c>
      <c r="W19" t="str">
        <f ca="1"/>
        <v>Product16</v>
      </c>
      <c r="X19" t="str">
        <f ca="1"/>
        <v>No.</v>
      </c>
      <c r="Y19">
        <f ca="1"/>
        <v>1996.8</v>
      </c>
      <c r="Z19">
        <f ca="1"/>
        <v>120</v>
      </c>
    </row>
    <row r="20" spans="1:26" x14ac:dyDescent="0.3">
      <c r="A20" s="3">
        <v>17</v>
      </c>
      <c r="B20" s="5">
        <v>3659.24</v>
      </c>
      <c r="Q20" t="s">
        <v>45</v>
      </c>
      <c r="R20" t="s">
        <v>19</v>
      </c>
      <c r="S20" s="5">
        <v>9877.1400000000012</v>
      </c>
      <c r="T20" s="10">
        <v>63</v>
      </c>
      <c r="V20" s="8">
        <f t="shared" ca="1" si="0"/>
        <v>18</v>
      </c>
      <c r="W20" t="str">
        <f ca="1"/>
        <v>Product17</v>
      </c>
      <c r="X20" t="str">
        <f ca="1"/>
        <v>Ft</v>
      </c>
      <c r="Y20">
        <f ca="1"/>
        <v>9877.1400000000012</v>
      </c>
      <c r="Z20">
        <f ca="1"/>
        <v>63</v>
      </c>
    </row>
    <row r="21" spans="1:26" x14ac:dyDescent="0.3">
      <c r="A21" s="3">
        <v>18</v>
      </c>
      <c r="B21" s="5">
        <v>18582.390000000003</v>
      </c>
      <c r="Q21" t="s">
        <v>47</v>
      </c>
      <c r="R21" t="s">
        <v>28</v>
      </c>
      <c r="S21" s="5">
        <v>4035.2200000000003</v>
      </c>
      <c r="T21" s="10">
        <v>82</v>
      </c>
      <c r="V21" s="8">
        <f t="shared" ca="1" si="0"/>
        <v>36</v>
      </c>
      <c r="W21" t="str">
        <f ca="1"/>
        <v>Product18</v>
      </c>
      <c r="X21" t="str">
        <f ca="1"/>
        <v>No.</v>
      </c>
      <c r="Y21">
        <f ca="1"/>
        <v>4035.2200000000003</v>
      </c>
      <c r="Z21">
        <f ca="1"/>
        <v>82</v>
      </c>
    </row>
    <row r="22" spans="1:26" x14ac:dyDescent="0.3">
      <c r="A22" s="3">
        <v>19</v>
      </c>
      <c r="B22" s="5">
        <v>10204.229999999998</v>
      </c>
      <c r="Q22" t="s">
        <v>49</v>
      </c>
      <c r="R22" t="s">
        <v>19</v>
      </c>
      <c r="S22" s="5">
        <v>20160</v>
      </c>
      <c r="T22" s="10">
        <v>96</v>
      </c>
      <c r="V22" s="8">
        <f t="shared" ca="1" si="0"/>
        <v>4</v>
      </c>
      <c r="W22" t="str">
        <f ca="1"/>
        <v>Product19</v>
      </c>
      <c r="X22" t="str">
        <f ca="1"/>
        <v>Ft</v>
      </c>
      <c r="Y22">
        <f ca="1"/>
        <v>20160</v>
      </c>
      <c r="Z22">
        <f ca="1"/>
        <v>96</v>
      </c>
    </row>
    <row r="23" spans="1:26" x14ac:dyDescent="0.3">
      <c r="A23" s="3">
        <v>20</v>
      </c>
      <c r="B23" s="5">
        <v>20482.78</v>
      </c>
      <c r="Q23" t="s">
        <v>51</v>
      </c>
      <c r="R23" t="s">
        <v>16</v>
      </c>
      <c r="S23" s="5">
        <v>8006.25</v>
      </c>
      <c r="T23" s="10">
        <v>105</v>
      </c>
      <c r="V23" s="8">
        <f t="shared" ca="1" si="0"/>
        <v>23</v>
      </c>
      <c r="W23" t="str">
        <f ca="1"/>
        <v>Product20</v>
      </c>
      <c r="X23" t="str">
        <f ca="1"/>
        <v>Lt</v>
      </c>
      <c r="Y23">
        <f ca="1"/>
        <v>8006.25</v>
      </c>
      <c r="Z23">
        <f ca="1"/>
        <v>105</v>
      </c>
    </row>
    <row r="24" spans="1:26" x14ac:dyDescent="0.3">
      <c r="A24" s="3">
        <v>21</v>
      </c>
      <c r="B24" s="5">
        <v>10665.4</v>
      </c>
      <c r="Q24" t="s">
        <v>54</v>
      </c>
      <c r="R24" t="s">
        <v>19</v>
      </c>
      <c r="S24" s="5">
        <v>10727.64</v>
      </c>
      <c r="T24" s="10">
        <v>66</v>
      </c>
      <c r="V24" s="8">
        <f t="shared" ca="1" si="0"/>
        <v>14</v>
      </c>
      <c r="W24" t="str">
        <f ca="1"/>
        <v>Product21</v>
      </c>
      <c r="X24" t="str">
        <f ca="1"/>
        <v>Ft</v>
      </c>
      <c r="Y24">
        <f ca="1"/>
        <v>10727.64</v>
      </c>
      <c r="Z24">
        <f ca="1"/>
        <v>66</v>
      </c>
    </row>
    <row r="25" spans="1:26" x14ac:dyDescent="0.3">
      <c r="A25" s="3">
        <v>22</v>
      </c>
      <c r="B25" s="5">
        <v>11315.839999999997</v>
      </c>
      <c r="Q25" t="s">
        <v>56</v>
      </c>
      <c r="R25" t="s">
        <v>19</v>
      </c>
      <c r="S25" s="5">
        <v>9909.9</v>
      </c>
      <c r="T25" s="10">
        <v>70</v>
      </c>
      <c r="V25" s="8">
        <f t="shared" ca="1" si="0"/>
        <v>17</v>
      </c>
      <c r="W25" t="str">
        <f ca="1"/>
        <v>Product22</v>
      </c>
      <c r="X25" t="str">
        <f ca="1"/>
        <v>Ft</v>
      </c>
      <c r="Y25">
        <f ca="1"/>
        <v>9909.9</v>
      </c>
      <c r="Z25">
        <f ca="1"/>
        <v>70</v>
      </c>
    </row>
    <row r="26" spans="1:26" x14ac:dyDescent="0.3">
      <c r="A26" s="3">
        <v>23</v>
      </c>
      <c r="B26" s="5">
        <v>18818.189999999999</v>
      </c>
      <c r="Q26" t="s">
        <v>58</v>
      </c>
      <c r="R26" t="s">
        <v>19</v>
      </c>
      <c r="S26" s="5">
        <v>12853.560000000001</v>
      </c>
      <c r="T26" s="10">
        <v>86</v>
      </c>
      <c r="V26" s="8">
        <f t="shared" ca="1" si="0"/>
        <v>11</v>
      </c>
      <c r="W26" t="str">
        <f ca="1"/>
        <v>Product23</v>
      </c>
      <c r="X26" t="str">
        <f ca="1"/>
        <v>Ft</v>
      </c>
      <c r="Y26">
        <f ca="1"/>
        <v>12853.560000000001</v>
      </c>
      <c r="Z26">
        <f ca="1"/>
        <v>86</v>
      </c>
    </row>
    <row r="27" spans="1:26" x14ac:dyDescent="0.3">
      <c r="A27" s="3">
        <v>24</v>
      </c>
      <c r="B27" s="5">
        <v>11488.4</v>
      </c>
      <c r="Q27" t="s">
        <v>60</v>
      </c>
      <c r="R27" t="s">
        <v>19</v>
      </c>
      <c r="S27" s="5">
        <v>10202.400000000001</v>
      </c>
      <c r="T27" s="10">
        <v>65</v>
      </c>
      <c r="V27" s="8">
        <f t="shared" ca="1" si="0"/>
        <v>16</v>
      </c>
      <c r="W27" t="str">
        <f ca="1"/>
        <v>Product24</v>
      </c>
      <c r="X27" t="str">
        <f ca="1"/>
        <v>Ft</v>
      </c>
      <c r="Y27">
        <f ca="1"/>
        <v>10202.400000000001</v>
      </c>
      <c r="Z27">
        <f ca="1"/>
        <v>65</v>
      </c>
    </row>
    <row r="28" spans="1:26" x14ac:dyDescent="0.3">
      <c r="A28" s="3">
        <v>25</v>
      </c>
      <c r="B28" s="5">
        <v>18688.430000000004</v>
      </c>
      <c r="Q28" t="s">
        <v>62</v>
      </c>
      <c r="R28" t="s">
        <v>28</v>
      </c>
      <c r="S28" s="5">
        <v>599.7600000000001</v>
      </c>
      <c r="T28" s="10">
        <v>72</v>
      </c>
      <c r="V28" s="8">
        <f t="shared" ca="1" si="0"/>
        <v>43</v>
      </c>
      <c r="W28" t="str">
        <f ca="1"/>
        <v>Product25</v>
      </c>
      <c r="X28" t="str">
        <f ca="1"/>
        <v>No.</v>
      </c>
      <c r="Y28">
        <f ca="1"/>
        <v>599.7600000000001</v>
      </c>
      <c r="Z28">
        <f ca="1"/>
        <v>72</v>
      </c>
    </row>
    <row r="29" spans="1:26" x14ac:dyDescent="0.3">
      <c r="A29" s="3">
        <v>26</v>
      </c>
      <c r="B29" s="5">
        <v>13710.079999999998</v>
      </c>
      <c r="Q29" t="s">
        <v>64</v>
      </c>
      <c r="R29" t="s">
        <v>28</v>
      </c>
      <c r="S29" s="5">
        <v>2761.9200000000005</v>
      </c>
      <c r="T29" s="10">
        <v>112</v>
      </c>
      <c r="V29" s="8">
        <f t="shared" ca="1" si="0"/>
        <v>38</v>
      </c>
      <c r="W29" t="str">
        <f ca="1"/>
        <v>Product26</v>
      </c>
      <c r="X29" t="str">
        <f ca="1"/>
        <v>No.</v>
      </c>
      <c r="Y29">
        <f ca="1"/>
        <v>2761.9200000000005</v>
      </c>
      <c r="Z29">
        <f ca="1"/>
        <v>112</v>
      </c>
    </row>
    <row r="30" spans="1:26" x14ac:dyDescent="0.3">
      <c r="A30" s="3">
        <v>27</v>
      </c>
      <c r="B30" s="5">
        <v>11440.67</v>
      </c>
      <c r="Q30" t="s">
        <v>67</v>
      </c>
      <c r="R30" t="s">
        <v>16</v>
      </c>
      <c r="S30" s="5">
        <v>6226.0800000000008</v>
      </c>
      <c r="T30" s="10">
        <v>109</v>
      </c>
      <c r="V30" s="8">
        <f t="shared" ca="1" si="0"/>
        <v>28</v>
      </c>
      <c r="W30" t="str">
        <f ca="1"/>
        <v>Product27</v>
      </c>
      <c r="X30" t="str">
        <f ca="1"/>
        <v>Lt</v>
      </c>
      <c r="Y30">
        <f ca="1"/>
        <v>6226.0800000000008</v>
      </c>
      <c r="Z30">
        <f ca="1"/>
        <v>109</v>
      </c>
    </row>
    <row r="31" spans="1:26" x14ac:dyDescent="0.3">
      <c r="A31" s="3">
        <v>28</v>
      </c>
      <c r="B31" s="5">
        <v>13306.16</v>
      </c>
      <c r="Q31" t="s">
        <v>69</v>
      </c>
      <c r="R31" t="s">
        <v>28</v>
      </c>
      <c r="S31" s="5">
        <v>4682.72</v>
      </c>
      <c r="T31" s="10">
        <v>112</v>
      </c>
      <c r="V31" s="8">
        <f t="shared" ca="1" si="0"/>
        <v>34</v>
      </c>
      <c r="W31" t="str">
        <f ca="1"/>
        <v>Product28</v>
      </c>
      <c r="X31" t="str">
        <f ca="1"/>
        <v>No.</v>
      </c>
      <c r="Y31">
        <f ca="1"/>
        <v>4682.72</v>
      </c>
      <c r="Z31">
        <f ca="1"/>
        <v>112</v>
      </c>
    </row>
    <row r="32" spans="1:26" x14ac:dyDescent="0.3">
      <c r="A32" s="3">
        <v>29</v>
      </c>
      <c r="B32" s="5">
        <v>8794.48</v>
      </c>
      <c r="Q32" t="s">
        <v>71</v>
      </c>
      <c r="R32" t="s">
        <v>16</v>
      </c>
      <c r="S32" s="5">
        <v>5523.44</v>
      </c>
      <c r="T32" s="10">
        <v>104</v>
      </c>
      <c r="V32" s="8">
        <f t="shared" ca="1" si="0"/>
        <v>32</v>
      </c>
      <c r="W32" t="str">
        <f ca="1"/>
        <v>Product29</v>
      </c>
      <c r="X32" t="str">
        <f ca="1"/>
        <v>Lt</v>
      </c>
      <c r="Y32">
        <f ca="1"/>
        <v>5523.44</v>
      </c>
      <c r="Z32">
        <f ca="1"/>
        <v>104</v>
      </c>
    </row>
    <row r="33" spans="1:26" x14ac:dyDescent="0.3">
      <c r="A33" s="3">
        <v>30</v>
      </c>
      <c r="B33" s="5">
        <v>16666.269999999997</v>
      </c>
      <c r="Q33" t="s">
        <v>73</v>
      </c>
      <c r="R33" t="s">
        <v>19</v>
      </c>
      <c r="S33" s="5">
        <v>22945.919999999998</v>
      </c>
      <c r="T33" s="10">
        <v>114</v>
      </c>
      <c r="V33" s="8">
        <f t="shared" ca="1" si="0"/>
        <v>2</v>
      </c>
      <c r="W33" t="str">
        <f ca="1"/>
        <v>Product30</v>
      </c>
      <c r="X33" t="str">
        <f ca="1"/>
        <v>Ft</v>
      </c>
      <c r="Y33">
        <f ca="1"/>
        <v>22945.919999999998</v>
      </c>
      <c r="Z33">
        <f ca="1"/>
        <v>114</v>
      </c>
    </row>
    <row r="34" spans="1:26" x14ac:dyDescent="0.3">
      <c r="A34" s="3">
        <v>31</v>
      </c>
      <c r="B34" s="5">
        <v>6920.0999999999995</v>
      </c>
      <c r="Q34" t="s">
        <v>75</v>
      </c>
      <c r="R34" t="s">
        <v>9</v>
      </c>
      <c r="S34" s="5">
        <v>6249.5999999999995</v>
      </c>
      <c r="T34" s="10">
        <v>60</v>
      </c>
      <c r="V34" s="8">
        <f t="shared" ca="1" si="0"/>
        <v>27</v>
      </c>
      <c r="W34" t="str">
        <f ca="1"/>
        <v>Product31</v>
      </c>
      <c r="X34" t="str">
        <f ca="1"/>
        <v>Kg</v>
      </c>
      <c r="Y34">
        <f ca="1"/>
        <v>6249.5999999999995</v>
      </c>
      <c r="Z34">
        <f ca="1"/>
        <v>60</v>
      </c>
    </row>
    <row r="35" spans="1:26" x14ac:dyDescent="0.3">
      <c r="Q35" t="s">
        <v>77</v>
      </c>
      <c r="R35" t="s">
        <v>9</v>
      </c>
      <c r="S35" s="5">
        <v>16329.72</v>
      </c>
      <c r="T35" s="10">
        <v>139</v>
      </c>
      <c r="V35" s="8">
        <f t="shared" ca="1" si="0"/>
        <v>7</v>
      </c>
      <c r="W35" t="str">
        <f ca="1"/>
        <v>Product32</v>
      </c>
      <c r="X35" t="str">
        <f ca="1"/>
        <v>Kg</v>
      </c>
      <c r="Y35">
        <f ca="1"/>
        <v>16329.72</v>
      </c>
      <c r="Z35">
        <f ca="1"/>
        <v>139</v>
      </c>
    </row>
    <row r="36" spans="1:26" x14ac:dyDescent="0.3">
      <c r="Q36" t="s">
        <v>79</v>
      </c>
      <c r="R36" t="s">
        <v>9</v>
      </c>
      <c r="S36" s="5">
        <v>13645.800000000001</v>
      </c>
      <c r="T36" s="10">
        <v>114</v>
      </c>
      <c r="V36" s="8">
        <f t="shared" ca="1" si="0"/>
        <v>9</v>
      </c>
      <c r="W36" t="str">
        <f ca="1"/>
        <v>Product33</v>
      </c>
      <c r="X36" t="str">
        <f ca="1"/>
        <v>Kg</v>
      </c>
      <c r="Y36">
        <f ca="1"/>
        <v>13645.800000000001</v>
      </c>
      <c r="Z36">
        <f ca="1"/>
        <v>114</v>
      </c>
    </row>
    <row r="37" spans="1:26" x14ac:dyDescent="0.3">
      <c r="Q37" t="s">
        <v>81</v>
      </c>
      <c r="R37" t="s">
        <v>16</v>
      </c>
      <c r="S37" s="5">
        <v>8978.2000000000007</v>
      </c>
      <c r="T37" s="10">
        <v>154</v>
      </c>
      <c r="V37" s="8">
        <f t="shared" ca="1" si="0"/>
        <v>20</v>
      </c>
      <c r="W37" t="str">
        <f ca="1"/>
        <v>Product34</v>
      </c>
      <c r="X37" t="str">
        <f ca="1"/>
        <v>Lt</v>
      </c>
      <c r="Y37">
        <f ca="1"/>
        <v>8978.2000000000007</v>
      </c>
      <c r="Z37">
        <f ca="1"/>
        <v>154</v>
      </c>
    </row>
    <row r="38" spans="1:26" x14ac:dyDescent="0.3">
      <c r="Q38" t="s">
        <v>83</v>
      </c>
      <c r="R38" t="s">
        <v>28</v>
      </c>
      <c r="S38" s="5">
        <v>703.5</v>
      </c>
      <c r="T38" s="10">
        <v>105</v>
      </c>
      <c r="V38" s="8">
        <f t="shared" ca="1" si="0"/>
        <v>42</v>
      </c>
      <c r="W38" t="str">
        <f ca="1"/>
        <v>Product35</v>
      </c>
      <c r="X38" t="str">
        <f ca="1"/>
        <v>No.</v>
      </c>
      <c r="Y38">
        <f ca="1"/>
        <v>703.5</v>
      </c>
      <c r="Z38">
        <f ca="1"/>
        <v>105</v>
      </c>
    </row>
    <row r="39" spans="1:26" x14ac:dyDescent="0.3">
      <c r="Q39" t="s">
        <v>85</v>
      </c>
      <c r="R39" t="s">
        <v>9</v>
      </c>
      <c r="S39" s="5">
        <v>7222.5</v>
      </c>
      <c r="T39" s="10">
        <v>75</v>
      </c>
      <c r="V39" s="8">
        <f t="shared" ca="1" si="0"/>
        <v>25</v>
      </c>
      <c r="W39" t="str">
        <f ca="1"/>
        <v>Product36</v>
      </c>
      <c r="X39" t="str">
        <f ca="1"/>
        <v>Kg</v>
      </c>
      <c r="Y39">
        <f ca="1"/>
        <v>7222.5</v>
      </c>
      <c r="Z39">
        <f ca="1"/>
        <v>75</v>
      </c>
    </row>
    <row r="40" spans="1:26" x14ac:dyDescent="0.3">
      <c r="Q40" t="s">
        <v>87</v>
      </c>
      <c r="R40" t="s">
        <v>9</v>
      </c>
      <c r="S40" s="5">
        <v>5145.6000000000004</v>
      </c>
      <c r="T40" s="10">
        <v>60</v>
      </c>
      <c r="V40" s="8">
        <f t="shared" ca="1" si="0"/>
        <v>33</v>
      </c>
      <c r="W40" t="str">
        <f ca="1"/>
        <v>Product37</v>
      </c>
      <c r="X40" t="str">
        <f ca="1"/>
        <v>Kg</v>
      </c>
      <c r="Y40">
        <f ca="1"/>
        <v>5145.6000000000004</v>
      </c>
      <c r="Z40">
        <f ca="1"/>
        <v>60</v>
      </c>
    </row>
    <row r="41" spans="1:26" x14ac:dyDescent="0.3">
      <c r="Q41" t="s">
        <v>90</v>
      </c>
      <c r="R41" t="s">
        <v>9</v>
      </c>
      <c r="S41" s="5">
        <v>8871.1200000000008</v>
      </c>
      <c r="T41" s="10">
        <v>111</v>
      </c>
      <c r="V41" s="8">
        <f t="shared" ca="1" si="0"/>
        <v>21</v>
      </c>
      <c r="W41" t="str">
        <f ca="1"/>
        <v>Product38</v>
      </c>
      <c r="X41" t="str">
        <f ca="1"/>
        <v>Kg</v>
      </c>
      <c r="Y41">
        <f ca="1"/>
        <v>8871.1200000000008</v>
      </c>
      <c r="Z41">
        <f ca="1"/>
        <v>111</v>
      </c>
    </row>
    <row r="42" spans="1:26" x14ac:dyDescent="0.3">
      <c r="Q42" t="s">
        <v>92</v>
      </c>
      <c r="R42" t="s">
        <v>28</v>
      </c>
      <c r="S42" s="5">
        <v>3957.15</v>
      </c>
      <c r="T42" s="10">
        <v>93</v>
      </c>
      <c r="V42" s="8">
        <f t="shared" ca="1" si="0"/>
        <v>37</v>
      </c>
      <c r="W42" t="str">
        <f ca="1"/>
        <v>Product39</v>
      </c>
      <c r="X42" t="str">
        <f ca="1"/>
        <v>No.</v>
      </c>
      <c r="Y42">
        <f ca="1"/>
        <v>3957.15</v>
      </c>
      <c r="Z42">
        <f ca="1"/>
        <v>93</v>
      </c>
    </row>
    <row r="43" spans="1:26" x14ac:dyDescent="0.3">
      <c r="Q43" t="s">
        <v>94</v>
      </c>
      <c r="R43" t="s">
        <v>9</v>
      </c>
      <c r="S43" s="5">
        <v>7718.4000000000005</v>
      </c>
      <c r="T43" s="10">
        <v>67</v>
      </c>
      <c r="V43" s="8">
        <f t="shared" ca="1" si="0"/>
        <v>24</v>
      </c>
      <c r="W43" t="str">
        <f ca="1"/>
        <v>Product40</v>
      </c>
      <c r="X43" t="str">
        <f ca="1"/>
        <v>Kg</v>
      </c>
      <c r="Y43">
        <f ca="1"/>
        <v>7718.4000000000005</v>
      </c>
      <c r="Z43">
        <f ca="1"/>
        <v>67</v>
      </c>
    </row>
    <row r="44" spans="1:26" x14ac:dyDescent="0.3">
      <c r="Q44" t="s">
        <v>96</v>
      </c>
      <c r="R44" t="s">
        <v>19</v>
      </c>
      <c r="S44" s="5">
        <v>22952.16</v>
      </c>
      <c r="T44" s="10">
        <v>132</v>
      </c>
      <c r="V44" s="8">
        <f t="shared" ca="1" si="0"/>
        <v>1</v>
      </c>
      <c r="W44" t="str">
        <f ca="1"/>
        <v>Product41</v>
      </c>
      <c r="X44" t="str">
        <f ca="1"/>
        <v>Ft</v>
      </c>
      <c r="Y44">
        <f ca="1"/>
        <v>22952.16</v>
      </c>
      <c r="Z44">
        <f ca="1"/>
        <v>132</v>
      </c>
    </row>
    <row r="45" spans="1:26" x14ac:dyDescent="0.3">
      <c r="Q45" t="s">
        <v>98</v>
      </c>
      <c r="R45" t="s">
        <v>19</v>
      </c>
      <c r="S45" s="5">
        <v>20574</v>
      </c>
      <c r="T45" s="10">
        <v>127</v>
      </c>
      <c r="V45" s="8">
        <f t="shared" ca="1" si="0"/>
        <v>3</v>
      </c>
      <c r="W45" t="str">
        <f ca="1"/>
        <v>Product42</v>
      </c>
      <c r="X45" t="str">
        <f ca="1"/>
        <v>Ft</v>
      </c>
      <c r="Y45">
        <f ca="1"/>
        <v>20574</v>
      </c>
      <c r="Z45">
        <f ca="1"/>
        <v>127</v>
      </c>
    </row>
    <row r="46" spans="1:26" x14ac:dyDescent="0.3">
      <c r="Q46" t="s">
        <v>100</v>
      </c>
      <c r="R46" t="s">
        <v>9</v>
      </c>
      <c r="S46" s="5">
        <v>6064.8399999999992</v>
      </c>
      <c r="T46" s="10">
        <v>73</v>
      </c>
      <c r="V46" s="8">
        <f t="shared" ca="1" si="0"/>
        <v>29</v>
      </c>
      <c r="W46" t="str">
        <f ca="1"/>
        <v>Product43</v>
      </c>
      <c r="X46" t="str">
        <f ca="1"/>
        <v>Kg</v>
      </c>
      <c r="Y46">
        <f ca="1"/>
        <v>6064.8399999999992</v>
      </c>
      <c r="Z46">
        <f ca="1"/>
        <v>73</v>
      </c>
    </row>
    <row r="47" spans="1:26" x14ac:dyDescent="0.3">
      <c r="Q47" t="s">
        <v>102</v>
      </c>
      <c r="R47" t="s">
        <v>9</v>
      </c>
      <c r="S47" s="5">
        <v>16333.92</v>
      </c>
      <c r="T47" s="10">
        <v>199</v>
      </c>
      <c r="V47" s="8">
        <f t="shared" ca="1" si="0"/>
        <v>6</v>
      </c>
      <c r="W47" t="str">
        <f ca="1"/>
        <v>Product44</v>
      </c>
      <c r="X47" t="str">
        <f ca="1"/>
        <v>Kg</v>
      </c>
      <c r="Y47">
        <f ca="1"/>
        <v>16333.92</v>
      </c>
      <c r="Z47">
        <f ca="1"/>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7C51-2842-4338-8B5B-06D470AAA3F6}">
  <dimension ref="A1:F528"/>
  <sheetViews>
    <sheetView workbookViewId="0">
      <selection activeCell="F21" sqref="F21"/>
    </sheetView>
  </sheetViews>
  <sheetFormatPr defaultRowHeight="14.4" x14ac:dyDescent="0.3"/>
  <cols>
    <col min="1" max="1" width="13.33203125" customWidth="1"/>
    <col min="2" max="2" width="10.33203125" style="1" bestFit="1" customWidth="1"/>
    <col min="3" max="3" width="11.6640625" customWidth="1"/>
    <col min="4" max="4" width="11.5546875" customWidth="1"/>
    <col min="5" max="5" width="17.109375" customWidth="1"/>
    <col min="6" max="6" width="13.6640625" customWidth="1"/>
    <col min="12" max="12" width="10.44140625" customWidth="1"/>
  </cols>
  <sheetData>
    <row r="1" spans="1:6" x14ac:dyDescent="0.3">
      <c r="A1" t="s">
        <v>0</v>
      </c>
      <c r="B1" s="1" t="s">
        <v>105</v>
      </c>
      <c r="C1" t="s">
        <v>106</v>
      </c>
      <c r="D1" t="s">
        <v>107</v>
      </c>
      <c r="E1" t="s">
        <v>108</v>
      </c>
      <c r="F1" t="s">
        <v>109</v>
      </c>
    </row>
    <row r="2" spans="1:6" x14ac:dyDescent="0.3">
      <c r="A2" t="s">
        <v>59</v>
      </c>
      <c r="B2" s="1">
        <v>44197</v>
      </c>
      <c r="C2">
        <v>9</v>
      </c>
      <c r="D2" t="s">
        <v>110</v>
      </c>
      <c r="E2" t="s">
        <v>111</v>
      </c>
      <c r="F2">
        <v>0</v>
      </c>
    </row>
    <row r="3" spans="1:6" x14ac:dyDescent="0.3">
      <c r="A3" t="s">
        <v>89</v>
      </c>
      <c r="B3" s="1">
        <v>44198</v>
      </c>
      <c r="C3">
        <v>15</v>
      </c>
      <c r="D3" t="s">
        <v>111</v>
      </c>
      <c r="E3" t="s">
        <v>112</v>
      </c>
      <c r="F3">
        <v>0</v>
      </c>
    </row>
    <row r="4" spans="1:6" x14ac:dyDescent="0.3">
      <c r="A4" t="s">
        <v>36</v>
      </c>
      <c r="B4" s="1">
        <v>44198</v>
      </c>
      <c r="C4">
        <v>6</v>
      </c>
      <c r="D4" t="s">
        <v>113</v>
      </c>
      <c r="E4" t="s">
        <v>112</v>
      </c>
      <c r="F4">
        <v>0</v>
      </c>
    </row>
    <row r="5" spans="1:6" x14ac:dyDescent="0.3">
      <c r="A5" t="s">
        <v>14</v>
      </c>
      <c r="B5" s="1">
        <v>44199</v>
      </c>
      <c r="C5">
        <v>5</v>
      </c>
      <c r="D5" t="s">
        <v>113</v>
      </c>
      <c r="E5" t="s">
        <v>111</v>
      </c>
      <c r="F5">
        <v>0</v>
      </c>
    </row>
    <row r="6" spans="1:6" x14ac:dyDescent="0.3">
      <c r="A6" t="s">
        <v>82</v>
      </c>
      <c r="B6" s="1">
        <v>44200</v>
      </c>
      <c r="C6">
        <v>12</v>
      </c>
      <c r="D6" t="s">
        <v>111</v>
      </c>
      <c r="E6" t="s">
        <v>111</v>
      </c>
      <c r="F6">
        <v>0</v>
      </c>
    </row>
    <row r="7" spans="1:6" x14ac:dyDescent="0.3">
      <c r="A7" t="s">
        <v>74</v>
      </c>
      <c r="B7" s="1">
        <v>44205</v>
      </c>
      <c r="C7">
        <v>1</v>
      </c>
      <c r="D7" t="s">
        <v>113</v>
      </c>
      <c r="E7" t="s">
        <v>112</v>
      </c>
      <c r="F7">
        <v>0</v>
      </c>
    </row>
    <row r="8" spans="1:6" x14ac:dyDescent="0.3">
      <c r="A8" t="s">
        <v>12</v>
      </c>
      <c r="B8" s="1">
        <v>44205</v>
      </c>
      <c r="C8">
        <v>8</v>
      </c>
      <c r="D8" t="s">
        <v>113</v>
      </c>
      <c r="E8" t="s">
        <v>112</v>
      </c>
      <c r="F8">
        <v>0</v>
      </c>
    </row>
    <row r="9" spans="1:6" x14ac:dyDescent="0.3">
      <c r="A9" t="s">
        <v>61</v>
      </c>
      <c r="B9" s="1">
        <v>44205</v>
      </c>
      <c r="C9">
        <v>4</v>
      </c>
      <c r="D9" t="s">
        <v>113</v>
      </c>
      <c r="E9" t="s">
        <v>111</v>
      </c>
      <c r="F9">
        <v>0</v>
      </c>
    </row>
    <row r="10" spans="1:6" x14ac:dyDescent="0.3">
      <c r="A10" t="s">
        <v>86</v>
      </c>
      <c r="B10" s="1">
        <v>44207</v>
      </c>
      <c r="C10">
        <v>3</v>
      </c>
      <c r="D10" t="s">
        <v>113</v>
      </c>
      <c r="E10" t="s">
        <v>112</v>
      </c>
      <c r="F10">
        <v>0</v>
      </c>
    </row>
    <row r="11" spans="1:6" x14ac:dyDescent="0.3">
      <c r="A11" t="s">
        <v>38</v>
      </c>
      <c r="B11" s="1">
        <v>44207</v>
      </c>
      <c r="C11">
        <v>4</v>
      </c>
      <c r="D11" t="s">
        <v>110</v>
      </c>
      <c r="E11" t="s">
        <v>111</v>
      </c>
      <c r="F11">
        <v>0</v>
      </c>
    </row>
    <row r="12" spans="1:6" x14ac:dyDescent="0.3">
      <c r="A12" t="s">
        <v>97</v>
      </c>
      <c r="B12" s="1">
        <v>44207</v>
      </c>
      <c r="C12">
        <v>4</v>
      </c>
      <c r="D12" t="s">
        <v>113</v>
      </c>
      <c r="E12" t="s">
        <v>111</v>
      </c>
      <c r="F12">
        <v>0</v>
      </c>
    </row>
    <row r="13" spans="1:6" x14ac:dyDescent="0.3">
      <c r="A13" t="s">
        <v>97</v>
      </c>
      <c r="B13" s="1">
        <v>44208</v>
      </c>
      <c r="C13">
        <v>10</v>
      </c>
      <c r="D13" t="s">
        <v>111</v>
      </c>
      <c r="E13" t="s">
        <v>112</v>
      </c>
      <c r="F13">
        <v>0</v>
      </c>
    </row>
    <row r="14" spans="1:6" x14ac:dyDescent="0.3">
      <c r="A14" t="s">
        <v>101</v>
      </c>
      <c r="B14" s="1">
        <v>44214</v>
      </c>
      <c r="C14">
        <v>13</v>
      </c>
      <c r="D14" t="s">
        <v>113</v>
      </c>
      <c r="E14" t="s">
        <v>111</v>
      </c>
      <c r="F14">
        <v>0</v>
      </c>
    </row>
    <row r="15" spans="1:6" x14ac:dyDescent="0.3">
      <c r="A15" t="s">
        <v>57</v>
      </c>
      <c r="B15" s="1">
        <v>44214</v>
      </c>
      <c r="C15">
        <v>3</v>
      </c>
      <c r="D15" t="s">
        <v>111</v>
      </c>
      <c r="E15" t="s">
        <v>112</v>
      </c>
      <c r="F15">
        <v>0</v>
      </c>
    </row>
    <row r="16" spans="1:6" x14ac:dyDescent="0.3">
      <c r="A16" t="s">
        <v>82</v>
      </c>
      <c r="B16" s="1">
        <v>44215</v>
      </c>
      <c r="C16">
        <v>6</v>
      </c>
      <c r="D16" t="s">
        <v>113</v>
      </c>
      <c r="E16" t="s">
        <v>112</v>
      </c>
      <c r="F16">
        <v>0</v>
      </c>
    </row>
    <row r="17" spans="1:6" x14ac:dyDescent="0.3">
      <c r="A17" t="s">
        <v>80</v>
      </c>
      <c r="B17" s="1">
        <v>44216</v>
      </c>
      <c r="C17">
        <v>4</v>
      </c>
      <c r="D17" t="s">
        <v>113</v>
      </c>
      <c r="E17" t="s">
        <v>112</v>
      </c>
      <c r="F17">
        <v>0</v>
      </c>
    </row>
    <row r="18" spans="1:6" x14ac:dyDescent="0.3">
      <c r="A18" t="s">
        <v>50</v>
      </c>
      <c r="B18" s="1">
        <v>44216</v>
      </c>
      <c r="C18">
        <v>4</v>
      </c>
      <c r="D18" t="s">
        <v>113</v>
      </c>
      <c r="E18" t="s">
        <v>112</v>
      </c>
      <c r="F18">
        <v>0</v>
      </c>
    </row>
    <row r="19" spans="1:6" x14ac:dyDescent="0.3">
      <c r="A19" t="s">
        <v>14</v>
      </c>
      <c r="B19" s="1">
        <v>44217</v>
      </c>
      <c r="C19">
        <v>15</v>
      </c>
      <c r="D19" t="s">
        <v>110</v>
      </c>
      <c r="E19" t="s">
        <v>112</v>
      </c>
      <c r="F19">
        <v>0</v>
      </c>
    </row>
    <row r="20" spans="1:6" x14ac:dyDescent="0.3">
      <c r="A20" t="s">
        <v>12</v>
      </c>
      <c r="B20" s="1">
        <v>44217</v>
      </c>
      <c r="C20">
        <v>9</v>
      </c>
      <c r="D20" t="s">
        <v>113</v>
      </c>
      <c r="E20" t="s">
        <v>111</v>
      </c>
      <c r="F20">
        <v>0</v>
      </c>
    </row>
    <row r="21" spans="1:6" x14ac:dyDescent="0.3">
      <c r="A21" t="s">
        <v>97</v>
      </c>
      <c r="B21" s="1">
        <v>44217</v>
      </c>
      <c r="C21">
        <v>6</v>
      </c>
      <c r="D21" t="s">
        <v>113</v>
      </c>
      <c r="E21" t="s">
        <v>111</v>
      </c>
      <c r="F21">
        <v>0</v>
      </c>
    </row>
    <row r="22" spans="1:6" x14ac:dyDescent="0.3">
      <c r="A22" t="s">
        <v>80</v>
      </c>
      <c r="B22" s="1">
        <v>44221</v>
      </c>
      <c r="C22">
        <v>6</v>
      </c>
      <c r="D22" t="s">
        <v>113</v>
      </c>
      <c r="E22" t="s">
        <v>112</v>
      </c>
      <c r="F22">
        <v>0</v>
      </c>
    </row>
    <row r="23" spans="1:6" x14ac:dyDescent="0.3">
      <c r="A23" t="s">
        <v>82</v>
      </c>
      <c r="B23" s="1">
        <v>44221</v>
      </c>
      <c r="C23">
        <v>7</v>
      </c>
      <c r="D23" t="s">
        <v>113</v>
      </c>
      <c r="E23" t="s">
        <v>111</v>
      </c>
      <c r="F23">
        <v>0</v>
      </c>
    </row>
    <row r="24" spans="1:6" x14ac:dyDescent="0.3">
      <c r="A24" t="s">
        <v>74</v>
      </c>
      <c r="B24" s="1">
        <v>44221</v>
      </c>
      <c r="C24">
        <v>14</v>
      </c>
      <c r="D24" t="s">
        <v>113</v>
      </c>
      <c r="E24" t="s">
        <v>111</v>
      </c>
      <c r="F24">
        <v>0</v>
      </c>
    </row>
    <row r="25" spans="1:6" x14ac:dyDescent="0.3">
      <c r="A25" t="s">
        <v>101</v>
      </c>
      <c r="B25" s="1">
        <v>44222</v>
      </c>
      <c r="C25">
        <v>9</v>
      </c>
      <c r="D25" t="s">
        <v>110</v>
      </c>
      <c r="E25" t="s">
        <v>112</v>
      </c>
      <c r="F25">
        <v>0</v>
      </c>
    </row>
    <row r="26" spans="1:6" x14ac:dyDescent="0.3">
      <c r="A26" t="s">
        <v>20</v>
      </c>
      <c r="B26" s="1">
        <v>44222</v>
      </c>
      <c r="C26">
        <v>7</v>
      </c>
      <c r="D26" t="s">
        <v>111</v>
      </c>
      <c r="E26" t="s">
        <v>112</v>
      </c>
      <c r="F26">
        <v>0</v>
      </c>
    </row>
    <row r="27" spans="1:6" x14ac:dyDescent="0.3">
      <c r="A27" t="s">
        <v>6</v>
      </c>
      <c r="B27" s="1">
        <v>44222</v>
      </c>
      <c r="C27">
        <v>7</v>
      </c>
      <c r="D27" t="s">
        <v>111</v>
      </c>
      <c r="E27" t="s">
        <v>111</v>
      </c>
      <c r="F27">
        <v>0</v>
      </c>
    </row>
    <row r="28" spans="1:6" x14ac:dyDescent="0.3">
      <c r="A28" t="s">
        <v>93</v>
      </c>
      <c r="B28" s="1">
        <v>44223</v>
      </c>
      <c r="C28">
        <v>7</v>
      </c>
      <c r="D28" t="s">
        <v>110</v>
      </c>
      <c r="E28" t="s">
        <v>111</v>
      </c>
      <c r="F28">
        <v>0</v>
      </c>
    </row>
    <row r="29" spans="1:6" x14ac:dyDescent="0.3">
      <c r="A29" t="s">
        <v>76</v>
      </c>
      <c r="B29" s="1">
        <v>44223</v>
      </c>
      <c r="C29">
        <v>3</v>
      </c>
      <c r="D29" t="s">
        <v>110</v>
      </c>
      <c r="E29" t="s">
        <v>111</v>
      </c>
      <c r="F29">
        <v>0</v>
      </c>
    </row>
    <row r="30" spans="1:6" x14ac:dyDescent="0.3">
      <c r="A30" t="s">
        <v>14</v>
      </c>
      <c r="B30" s="1">
        <v>44224</v>
      </c>
      <c r="C30">
        <v>10</v>
      </c>
      <c r="D30" t="s">
        <v>111</v>
      </c>
      <c r="E30" t="s">
        <v>112</v>
      </c>
      <c r="F30">
        <v>0</v>
      </c>
    </row>
    <row r="31" spans="1:6" x14ac:dyDescent="0.3">
      <c r="A31" t="s">
        <v>70</v>
      </c>
      <c r="B31" s="1">
        <v>44224</v>
      </c>
      <c r="C31">
        <v>2</v>
      </c>
      <c r="D31" t="s">
        <v>113</v>
      </c>
      <c r="E31" t="s">
        <v>112</v>
      </c>
      <c r="F31">
        <v>0</v>
      </c>
    </row>
    <row r="32" spans="1:6" x14ac:dyDescent="0.3">
      <c r="A32" t="s">
        <v>29</v>
      </c>
      <c r="B32" s="1">
        <v>44229</v>
      </c>
      <c r="C32">
        <v>7</v>
      </c>
      <c r="D32" t="s">
        <v>111</v>
      </c>
      <c r="E32" t="s">
        <v>111</v>
      </c>
      <c r="F32">
        <v>0</v>
      </c>
    </row>
    <row r="33" spans="1:6" x14ac:dyDescent="0.3">
      <c r="A33" t="s">
        <v>42</v>
      </c>
      <c r="B33" s="1">
        <v>44230</v>
      </c>
      <c r="C33">
        <v>13</v>
      </c>
      <c r="D33" t="s">
        <v>113</v>
      </c>
      <c r="E33" t="s">
        <v>111</v>
      </c>
      <c r="F33">
        <v>0</v>
      </c>
    </row>
    <row r="34" spans="1:6" x14ac:dyDescent="0.3">
      <c r="A34" t="s">
        <v>55</v>
      </c>
      <c r="B34" s="1">
        <v>44230</v>
      </c>
      <c r="C34">
        <v>2</v>
      </c>
      <c r="D34" t="s">
        <v>110</v>
      </c>
      <c r="E34" t="s">
        <v>112</v>
      </c>
      <c r="F34">
        <v>0</v>
      </c>
    </row>
    <row r="35" spans="1:6" x14ac:dyDescent="0.3">
      <c r="A35" t="s">
        <v>86</v>
      </c>
      <c r="B35" s="1">
        <v>44231</v>
      </c>
      <c r="C35">
        <v>4</v>
      </c>
      <c r="D35" t="s">
        <v>111</v>
      </c>
      <c r="E35" t="s">
        <v>111</v>
      </c>
      <c r="F35">
        <v>0</v>
      </c>
    </row>
    <row r="36" spans="1:6" x14ac:dyDescent="0.3">
      <c r="A36" t="s">
        <v>99</v>
      </c>
      <c r="B36" s="1">
        <v>44232</v>
      </c>
      <c r="C36">
        <v>7</v>
      </c>
      <c r="D36" t="s">
        <v>111</v>
      </c>
      <c r="E36" t="s">
        <v>112</v>
      </c>
      <c r="F36">
        <v>0</v>
      </c>
    </row>
    <row r="37" spans="1:6" x14ac:dyDescent="0.3">
      <c r="A37" t="s">
        <v>17</v>
      </c>
      <c r="B37" s="1">
        <v>44232</v>
      </c>
      <c r="C37">
        <v>1</v>
      </c>
      <c r="D37" t="s">
        <v>113</v>
      </c>
      <c r="E37" t="s">
        <v>112</v>
      </c>
      <c r="F37">
        <v>0</v>
      </c>
    </row>
    <row r="38" spans="1:6" x14ac:dyDescent="0.3">
      <c r="A38" t="s">
        <v>99</v>
      </c>
      <c r="B38" s="1">
        <v>44232</v>
      </c>
      <c r="C38">
        <v>9</v>
      </c>
      <c r="D38" t="s">
        <v>113</v>
      </c>
      <c r="E38" t="s">
        <v>112</v>
      </c>
      <c r="F38">
        <v>0</v>
      </c>
    </row>
    <row r="39" spans="1:6" x14ac:dyDescent="0.3">
      <c r="A39" t="s">
        <v>82</v>
      </c>
      <c r="B39" s="1">
        <v>44233</v>
      </c>
      <c r="C39">
        <v>1</v>
      </c>
      <c r="D39" t="s">
        <v>113</v>
      </c>
      <c r="E39" t="s">
        <v>112</v>
      </c>
      <c r="F39">
        <v>0</v>
      </c>
    </row>
    <row r="40" spans="1:6" x14ac:dyDescent="0.3">
      <c r="A40" t="s">
        <v>80</v>
      </c>
      <c r="B40" s="1">
        <v>44236</v>
      </c>
      <c r="C40">
        <v>14</v>
      </c>
      <c r="D40" t="s">
        <v>113</v>
      </c>
      <c r="E40" t="s">
        <v>111</v>
      </c>
      <c r="F40">
        <v>0</v>
      </c>
    </row>
    <row r="41" spans="1:6" x14ac:dyDescent="0.3">
      <c r="A41" t="s">
        <v>24</v>
      </c>
      <c r="B41" s="1">
        <v>44239</v>
      </c>
      <c r="C41">
        <v>7</v>
      </c>
      <c r="D41" t="s">
        <v>113</v>
      </c>
      <c r="E41" t="s">
        <v>112</v>
      </c>
      <c r="F41">
        <v>0</v>
      </c>
    </row>
    <row r="42" spans="1:6" x14ac:dyDescent="0.3">
      <c r="A42" t="s">
        <v>57</v>
      </c>
      <c r="B42" s="1">
        <v>44239</v>
      </c>
      <c r="C42">
        <v>9</v>
      </c>
      <c r="D42" t="s">
        <v>111</v>
      </c>
      <c r="E42" t="s">
        <v>112</v>
      </c>
      <c r="F42">
        <v>0</v>
      </c>
    </row>
    <row r="43" spans="1:6" x14ac:dyDescent="0.3">
      <c r="A43" t="s">
        <v>66</v>
      </c>
      <c r="B43" s="1">
        <v>44242</v>
      </c>
      <c r="C43">
        <v>4</v>
      </c>
      <c r="D43" t="s">
        <v>113</v>
      </c>
      <c r="E43" t="s">
        <v>111</v>
      </c>
      <c r="F43">
        <v>0</v>
      </c>
    </row>
    <row r="44" spans="1:6" x14ac:dyDescent="0.3">
      <c r="A44" t="s">
        <v>40</v>
      </c>
      <c r="B44" s="1">
        <v>44245</v>
      </c>
      <c r="C44">
        <v>6</v>
      </c>
      <c r="D44" t="s">
        <v>111</v>
      </c>
      <c r="E44" t="s">
        <v>112</v>
      </c>
      <c r="F44">
        <v>0</v>
      </c>
    </row>
    <row r="45" spans="1:6" x14ac:dyDescent="0.3">
      <c r="A45" t="s">
        <v>72</v>
      </c>
      <c r="B45" s="1">
        <v>44247</v>
      </c>
      <c r="C45">
        <v>11</v>
      </c>
      <c r="D45" t="s">
        <v>111</v>
      </c>
      <c r="E45" t="s">
        <v>112</v>
      </c>
      <c r="F45">
        <v>0</v>
      </c>
    </row>
    <row r="46" spans="1:6" x14ac:dyDescent="0.3">
      <c r="A46" t="s">
        <v>36</v>
      </c>
      <c r="B46" s="1">
        <v>44249</v>
      </c>
      <c r="C46">
        <v>5</v>
      </c>
      <c r="D46" t="s">
        <v>111</v>
      </c>
      <c r="E46" t="s">
        <v>112</v>
      </c>
      <c r="F46">
        <v>0</v>
      </c>
    </row>
    <row r="47" spans="1:6" x14ac:dyDescent="0.3">
      <c r="A47" t="s">
        <v>61</v>
      </c>
      <c r="B47" s="1">
        <v>44250</v>
      </c>
      <c r="C47">
        <v>3</v>
      </c>
      <c r="D47" t="s">
        <v>113</v>
      </c>
      <c r="E47" t="s">
        <v>112</v>
      </c>
      <c r="F47">
        <v>0</v>
      </c>
    </row>
    <row r="48" spans="1:6" x14ac:dyDescent="0.3">
      <c r="A48" t="s">
        <v>17</v>
      </c>
      <c r="B48" s="1">
        <v>44250</v>
      </c>
      <c r="C48">
        <v>2</v>
      </c>
      <c r="D48" t="s">
        <v>113</v>
      </c>
      <c r="E48" t="s">
        <v>111</v>
      </c>
      <c r="F48">
        <v>0</v>
      </c>
    </row>
    <row r="49" spans="1:6" x14ac:dyDescent="0.3">
      <c r="A49" t="s">
        <v>10</v>
      </c>
      <c r="B49" s="1">
        <v>44252</v>
      </c>
      <c r="C49">
        <v>4</v>
      </c>
      <c r="D49" t="s">
        <v>110</v>
      </c>
      <c r="E49" t="s">
        <v>111</v>
      </c>
      <c r="F49">
        <v>0</v>
      </c>
    </row>
    <row r="50" spans="1:6" x14ac:dyDescent="0.3">
      <c r="A50" t="s">
        <v>76</v>
      </c>
      <c r="B50" s="1">
        <v>44252</v>
      </c>
      <c r="C50">
        <v>11</v>
      </c>
      <c r="D50" t="s">
        <v>111</v>
      </c>
      <c r="E50" t="s">
        <v>112</v>
      </c>
      <c r="F50">
        <v>0</v>
      </c>
    </row>
    <row r="51" spans="1:6" x14ac:dyDescent="0.3">
      <c r="A51" t="s">
        <v>72</v>
      </c>
      <c r="B51" s="1">
        <v>44252</v>
      </c>
      <c r="C51">
        <v>2</v>
      </c>
      <c r="D51" t="s">
        <v>113</v>
      </c>
      <c r="E51" t="s">
        <v>111</v>
      </c>
      <c r="F51">
        <v>0</v>
      </c>
    </row>
    <row r="52" spans="1:6" x14ac:dyDescent="0.3">
      <c r="A52" t="s">
        <v>46</v>
      </c>
      <c r="B52" s="1">
        <v>44254</v>
      </c>
      <c r="C52">
        <v>11</v>
      </c>
      <c r="D52" t="s">
        <v>110</v>
      </c>
      <c r="E52" t="s">
        <v>111</v>
      </c>
      <c r="F52">
        <v>0</v>
      </c>
    </row>
    <row r="53" spans="1:6" x14ac:dyDescent="0.3">
      <c r="A53" t="s">
        <v>32</v>
      </c>
      <c r="B53" s="1">
        <v>44258</v>
      </c>
      <c r="C53">
        <v>1</v>
      </c>
      <c r="D53" t="s">
        <v>113</v>
      </c>
      <c r="E53" t="s">
        <v>111</v>
      </c>
      <c r="F53">
        <v>0</v>
      </c>
    </row>
    <row r="54" spans="1:6" x14ac:dyDescent="0.3">
      <c r="A54" t="s">
        <v>53</v>
      </c>
      <c r="B54" s="1">
        <v>44262</v>
      </c>
      <c r="C54">
        <v>9</v>
      </c>
      <c r="D54" t="s">
        <v>113</v>
      </c>
      <c r="E54" t="s">
        <v>112</v>
      </c>
      <c r="F54">
        <v>0</v>
      </c>
    </row>
    <row r="55" spans="1:6" x14ac:dyDescent="0.3">
      <c r="A55" t="s">
        <v>66</v>
      </c>
      <c r="B55" s="1">
        <v>44263</v>
      </c>
      <c r="C55">
        <v>6</v>
      </c>
      <c r="D55" t="s">
        <v>111</v>
      </c>
      <c r="E55" t="s">
        <v>112</v>
      </c>
      <c r="F55">
        <v>0</v>
      </c>
    </row>
    <row r="56" spans="1:6" x14ac:dyDescent="0.3">
      <c r="A56" t="s">
        <v>101</v>
      </c>
      <c r="B56" s="1">
        <v>44263</v>
      </c>
      <c r="C56">
        <v>9</v>
      </c>
      <c r="D56" t="s">
        <v>111</v>
      </c>
      <c r="E56" t="s">
        <v>111</v>
      </c>
      <c r="F56">
        <v>0</v>
      </c>
    </row>
    <row r="57" spans="1:6" x14ac:dyDescent="0.3">
      <c r="A57" t="s">
        <v>70</v>
      </c>
      <c r="B57" s="1">
        <v>44264</v>
      </c>
      <c r="C57">
        <v>6</v>
      </c>
      <c r="D57" t="s">
        <v>110</v>
      </c>
      <c r="E57" t="s">
        <v>111</v>
      </c>
      <c r="F57">
        <v>0</v>
      </c>
    </row>
    <row r="58" spans="1:6" x14ac:dyDescent="0.3">
      <c r="A58" t="s">
        <v>61</v>
      </c>
      <c r="B58" s="1">
        <v>44266</v>
      </c>
      <c r="C58">
        <v>11</v>
      </c>
      <c r="D58" t="s">
        <v>113</v>
      </c>
      <c r="E58" t="s">
        <v>112</v>
      </c>
      <c r="F58">
        <v>0</v>
      </c>
    </row>
    <row r="59" spans="1:6" x14ac:dyDescent="0.3">
      <c r="A59" t="s">
        <v>68</v>
      </c>
      <c r="B59" s="1">
        <v>44268</v>
      </c>
      <c r="C59">
        <v>10</v>
      </c>
      <c r="D59" t="s">
        <v>110</v>
      </c>
      <c r="E59" t="s">
        <v>112</v>
      </c>
      <c r="F59">
        <v>0</v>
      </c>
    </row>
    <row r="60" spans="1:6" x14ac:dyDescent="0.3">
      <c r="A60" t="s">
        <v>91</v>
      </c>
      <c r="B60" s="1">
        <v>44270</v>
      </c>
      <c r="C60">
        <v>11</v>
      </c>
      <c r="D60" t="s">
        <v>111</v>
      </c>
      <c r="E60" t="s">
        <v>112</v>
      </c>
      <c r="F60">
        <v>0</v>
      </c>
    </row>
    <row r="61" spans="1:6" x14ac:dyDescent="0.3">
      <c r="A61" t="s">
        <v>34</v>
      </c>
      <c r="B61" s="1">
        <v>44271</v>
      </c>
      <c r="C61">
        <v>14</v>
      </c>
      <c r="D61" t="s">
        <v>113</v>
      </c>
      <c r="E61" t="s">
        <v>112</v>
      </c>
      <c r="F61">
        <v>0</v>
      </c>
    </row>
    <row r="62" spans="1:6" x14ac:dyDescent="0.3">
      <c r="A62" t="s">
        <v>97</v>
      </c>
      <c r="B62" s="1">
        <v>44273</v>
      </c>
      <c r="C62">
        <v>8</v>
      </c>
      <c r="D62" t="s">
        <v>110</v>
      </c>
      <c r="E62" t="s">
        <v>112</v>
      </c>
      <c r="F62">
        <v>0</v>
      </c>
    </row>
    <row r="63" spans="1:6" x14ac:dyDescent="0.3">
      <c r="A63" t="s">
        <v>68</v>
      </c>
      <c r="B63" s="1">
        <v>44274</v>
      </c>
      <c r="C63">
        <v>9</v>
      </c>
      <c r="D63" t="s">
        <v>111</v>
      </c>
      <c r="E63" t="s">
        <v>112</v>
      </c>
      <c r="F63">
        <v>0</v>
      </c>
    </row>
    <row r="64" spans="1:6" x14ac:dyDescent="0.3">
      <c r="A64" t="s">
        <v>50</v>
      </c>
      <c r="B64" s="1">
        <v>44276</v>
      </c>
      <c r="C64">
        <v>13</v>
      </c>
      <c r="D64" t="s">
        <v>111</v>
      </c>
      <c r="E64" t="s">
        <v>111</v>
      </c>
      <c r="F64">
        <v>0</v>
      </c>
    </row>
    <row r="65" spans="1:6" x14ac:dyDescent="0.3">
      <c r="A65" t="s">
        <v>91</v>
      </c>
      <c r="B65" s="1">
        <v>44276</v>
      </c>
      <c r="C65">
        <v>7</v>
      </c>
      <c r="D65" t="s">
        <v>113</v>
      </c>
      <c r="E65" t="s">
        <v>111</v>
      </c>
      <c r="F65">
        <v>0</v>
      </c>
    </row>
    <row r="66" spans="1:6" x14ac:dyDescent="0.3">
      <c r="A66" t="s">
        <v>10</v>
      </c>
      <c r="B66" s="1">
        <v>44277</v>
      </c>
      <c r="C66">
        <v>8</v>
      </c>
      <c r="D66" t="s">
        <v>111</v>
      </c>
      <c r="E66" t="s">
        <v>111</v>
      </c>
      <c r="F66">
        <v>0</v>
      </c>
    </row>
    <row r="67" spans="1:6" x14ac:dyDescent="0.3">
      <c r="A67" t="s">
        <v>34</v>
      </c>
      <c r="B67" s="1">
        <v>44277</v>
      </c>
      <c r="C67">
        <v>4</v>
      </c>
      <c r="D67" t="s">
        <v>111</v>
      </c>
      <c r="E67" t="s">
        <v>111</v>
      </c>
      <c r="F67">
        <v>0</v>
      </c>
    </row>
    <row r="68" spans="1:6" x14ac:dyDescent="0.3">
      <c r="A68" t="s">
        <v>59</v>
      </c>
      <c r="B68" s="1">
        <v>44280</v>
      </c>
      <c r="C68">
        <v>14</v>
      </c>
      <c r="D68" t="s">
        <v>111</v>
      </c>
      <c r="E68" t="s">
        <v>112</v>
      </c>
      <c r="F68">
        <v>0</v>
      </c>
    </row>
    <row r="69" spans="1:6" x14ac:dyDescent="0.3">
      <c r="A69" t="s">
        <v>20</v>
      </c>
      <c r="B69" s="1">
        <v>44280</v>
      </c>
      <c r="C69">
        <v>4</v>
      </c>
      <c r="D69" t="s">
        <v>113</v>
      </c>
      <c r="E69" t="s">
        <v>112</v>
      </c>
      <c r="F69">
        <v>0</v>
      </c>
    </row>
    <row r="70" spans="1:6" x14ac:dyDescent="0.3">
      <c r="A70" t="s">
        <v>70</v>
      </c>
      <c r="B70" s="1">
        <v>44280</v>
      </c>
      <c r="C70">
        <v>8</v>
      </c>
      <c r="D70" t="s">
        <v>113</v>
      </c>
      <c r="E70" t="s">
        <v>112</v>
      </c>
      <c r="F70">
        <v>0</v>
      </c>
    </row>
    <row r="71" spans="1:6" x14ac:dyDescent="0.3">
      <c r="A71" t="s">
        <v>89</v>
      </c>
      <c r="B71" s="1">
        <v>44280</v>
      </c>
      <c r="C71">
        <v>2</v>
      </c>
      <c r="D71" t="s">
        <v>113</v>
      </c>
      <c r="E71" t="s">
        <v>111</v>
      </c>
      <c r="F71">
        <v>0</v>
      </c>
    </row>
    <row r="72" spans="1:6" x14ac:dyDescent="0.3">
      <c r="A72" t="s">
        <v>6</v>
      </c>
      <c r="B72" s="1">
        <v>44281</v>
      </c>
      <c r="C72">
        <v>4</v>
      </c>
      <c r="D72" t="s">
        <v>113</v>
      </c>
      <c r="E72" t="s">
        <v>112</v>
      </c>
      <c r="F72">
        <v>0</v>
      </c>
    </row>
    <row r="73" spans="1:6" x14ac:dyDescent="0.3">
      <c r="A73" t="s">
        <v>97</v>
      </c>
      <c r="B73" s="1">
        <v>44281</v>
      </c>
      <c r="C73">
        <v>1</v>
      </c>
      <c r="D73" t="s">
        <v>113</v>
      </c>
      <c r="E73" t="s">
        <v>112</v>
      </c>
      <c r="F73">
        <v>0</v>
      </c>
    </row>
    <row r="74" spans="1:6" x14ac:dyDescent="0.3">
      <c r="A74" t="s">
        <v>29</v>
      </c>
      <c r="B74" s="1">
        <v>44281</v>
      </c>
      <c r="C74">
        <v>9</v>
      </c>
      <c r="D74" t="s">
        <v>113</v>
      </c>
      <c r="E74" t="s">
        <v>111</v>
      </c>
      <c r="F74">
        <v>0</v>
      </c>
    </row>
    <row r="75" spans="1:6" x14ac:dyDescent="0.3">
      <c r="A75" t="s">
        <v>72</v>
      </c>
      <c r="B75" s="1">
        <v>44282</v>
      </c>
      <c r="C75">
        <v>3</v>
      </c>
      <c r="D75" t="s">
        <v>113</v>
      </c>
      <c r="E75" t="s">
        <v>111</v>
      </c>
      <c r="F75">
        <v>0</v>
      </c>
    </row>
    <row r="76" spans="1:6" x14ac:dyDescent="0.3">
      <c r="A76" t="s">
        <v>22</v>
      </c>
      <c r="B76" s="1">
        <v>44283</v>
      </c>
      <c r="C76">
        <v>8</v>
      </c>
      <c r="D76" t="s">
        <v>111</v>
      </c>
      <c r="E76" t="s">
        <v>112</v>
      </c>
      <c r="F76">
        <v>0</v>
      </c>
    </row>
    <row r="77" spans="1:6" x14ac:dyDescent="0.3">
      <c r="A77" t="s">
        <v>89</v>
      </c>
      <c r="B77" s="1">
        <v>44285</v>
      </c>
      <c r="C77">
        <v>1</v>
      </c>
      <c r="D77" t="s">
        <v>111</v>
      </c>
      <c r="E77" t="s">
        <v>112</v>
      </c>
      <c r="F77">
        <v>0</v>
      </c>
    </row>
    <row r="78" spans="1:6" x14ac:dyDescent="0.3">
      <c r="A78" t="s">
        <v>97</v>
      </c>
      <c r="B78" s="1">
        <v>44286</v>
      </c>
      <c r="C78">
        <v>3</v>
      </c>
      <c r="D78" t="s">
        <v>113</v>
      </c>
      <c r="E78" t="s">
        <v>112</v>
      </c>
      <c r="F78">
        <v>0</v>
      </c>
    </row>
    <row r="79" spans="1:6" x14ac:dyDescent="0.3">
      <c r="A79" t="s">
        <v>93</v>
      </c>
      <c r="B79" s="1">
        <v>44290</v>
      </c>
      <c r="C79">
        <v>4</v>
      </c>
      <c r="D79" t="s">
        <v>113</v>
      </c>
      <c r="E79" t="s">
        <v>112</v>
      </c>
      <c r="F79">
        <v>0</v>
      </c>
    </row>
    <row r="80" spans="1:6" x14ac:dyDescent="0.3">
      <c r="A80" t="s">
        <v>26</v>
      </c>
      <c r="B80" s="1">
        <v>44290</v>
      </c>
      <c r="C80">
        <v>9</v>
      </c>
      <c r="D80" t="s">
        <v>111</v>
      </c>
      <c r="E80" t="s">
        <v>112</v>
      </c>
      <c r="F80">
        <v>0</v>
      </c>
    </row>
    <row r="81" spans="1:6" x14ac:dyDescent="0.3">
      <c r="A81" t="s">
        <v>74</v>
      </c>
      <c r="B81" s="1">
        <v>44291</v>
      </c>
      <c r="C81">
        <v>15</v>
      </c>
      <c r="D81" t="s">
        <v>111</v>
      </c>
      <c r="E81" t="s">
        <v>111</v>
      </c>
      <c r="F81">
        <v>0</v>
      </c>
    </row>
    <row r="82" spans="1:6" x14ac:dyDescent="0.3">
      <c r="A82" t="s">
        <v>17</v>
      </c>
      <c r="B82" s="1">
        <v>44295</v>
      </c>
      <c r="C82">
        <v>3</v>
      </c>
      <c r="D82" t="s">
        <v>111</v>
      </c>
      <c r="E82" t="s">
        <v>111</v>
      </c>
      <c r="F82">
        <v>0</v>
      </c>
    </row>
    <row r="83" spans="1:6" x14ac:dyDescent="0.3">
      <c r="A83" t="s">
        <v>55</v>
      </c>
      <c r="B83" s="1">
        <v>44296</v>
      </c>
      <c r="C83">
        <v>14</v>
      </c>
      <c r="D83" t="s">
        <v>113</v>
      </c>
      <c r="E83" t="s">
        <v>111</v>
      </c>
      <c r="F83">
        <v>0</v>
      </c>
    </row>
    <row r="84" spans="1:6" x14ac:dyDescent="0.3">
      <c r="A84" t="s">
        <v>86</v>
      </c>
      <c r="B84" s="1">
        <v>44298</v>
      </c>
      <c r="C84">
        <v>3</v>
      </c>
      <c r="D84" t="s">
        <v>113</v>
      </c>
      <c r="E84" t="s">
        <v>112</v>
      </c>
      <c r="F84">
        <v>0</v>
      </c>
    </row>
    <row r="85" spans="1:6" x14ac:dyDescent="0.3">
      <c r="A85" t="s">
        <v>70</v>
      </c>
      <c r="B85" s="1">
        <v>44298</v>
      </c>
      <c r="C85">
        <v>4</v>
      </c>
      <c r="D85" t="s">
        <v>113</v>
      </c>
      <c r="E85" t="s">
        <v>111</v>
      </c>
      <c r="F85">
        <v>0</v>
      </c>
    </row>
    <row r="86" spans="1:6" x14ac:dyDescent="0.3">
      <c r="A86" t="s">
        <v>66</v>
      </c>
      <c r="B86" s="1">
        <v>44298</v>
      </c>
      <c r="C86">
        <v>9</v>
      </c>
      <c r="D86" t="s">
        <v>113</v>
      </c>
      <c r="E86" t="s">
        <v>111</v>
      </c>
      <c r="F86">
        <v>0</v>
      </c>
    </row>
    <row r="87" spans="1:6" x14ac:dyDescent="0.3">
      <c r="A87" t="s">
        <v>78</v>
      </c>
      <c r="B87" s="1">
        <v>44298</v>
      </c>
      <c r="C87">
        <v>13</v>
      </c>
      <c r="D87" t="s">
        <v>113</v>
      </c>
      <c r="E87" t="s">
        <v>112</v>
      </c>
      <c r="F87">
        <v>0</v>
      </c>
    </row>
    <row r="88" spans="1:6" x14ac:dyDescent="0.3">
      <c r="A88" t="s">
        <v>44</v>
      </c>
      <c r="B88" s="1">
        <v>44301</v>
      </c>
      <c r="C88">
        <v>3</v>
      </c>
      <c r="D88" t="s">
        <v>113</v>
      </c>
      <c r="E88" t="s">
        <v>111</v>
      </c>
      <c r="F88">
        <v>0</v>
      </c>
    </row>
    <row r="89" spans="1:6" x14ac:dyDescent="0.3">
      <c r="A89" t="s">
        <v>46</v>
      </c>
      <c r="B89" s="1">
        <v>44302</v>
      </c>
      <c r="C89">
        <v>15</v>
      </c>
      <c r="D89" t="s">
        <v>113</v>
      </c>
      <c r="E89" t="s">
        <v>112</v>
      </c>
      <c r="F89">
        <v>0</v>
      </c>
    </row>
    <row r="90" spans="1:6" x14ac:dyDescent="0.3">
      <c r="A90" t="s">
        <v>89</v>
      </c>
      <c r="B90" s="1">
        <v>44304</v>
      </c>
      <c r="C90">
        <v>9</v>
      </c>
      <c r="D90" t="s">
        <v>110</v>
      </c>
      <c r="E90" t="s">
        <v>111</v>
      </c>
      <c r="F90">
        <v>0</v>
      </c>
    </row>
    <row r="91" spans="1:6" x14ac:dyDescent="0.3">
      <c r="A91" t="s">
        <v>48</v>
      </c>
      <c r="B91" s="1">
        <v>44304</v>
      </c>
      <c r="C91">
        <v>13</v>
      </c>
      <c r="D91" t="s">
        <v>113</v>
      </c>
      <c r="E91" t="s">
        <v>112</v>
      </c>
      <c r="F91">
        <v>0</v>
      </c>
    </row>
    <row r="92" spans="1:6" x14ac:dyDescent="0.3">
      <c r="A92" t="s">
        <v>97</v>
      </c>
      <c r="B92" s="1">
        <v>44309</v>
      </c>
      <c r="C92">
        <v>6</v>
      </c>
      <c r="D92" t="s">
        <v>113</v>
      </c>
      <c r="E92" t="s">
        <v>111</v>
      </c>
      <c r="F92">
        <v>0</v>
      </c>
    </row>
    <row r="93" spans="1:6" x14ac:dyDescent="0.3">
      <c r="A93" t="s">
        <v>68</v>
      </c>
      <c r="B93" s="1">
        <v>44309</v>
      </c>
      <c r="C93">
        <v>10</v>
      </c>
      <c r="D93" t="s">
        <v>113</v>
      </c>
      <c r="E93" t="s">
        <v>111</v>
      </c>
      <c r="F93">
        <v>0</v>
      </c>
    </row>
    <row r="94" spans="1:6" x14ac:dyDescent="0.3">
      <c r="A94" t="s">
        <v>72</v>
      </c>
      <c r="B94" s="1">
        <v>44310</v>
      </c>
      <c r="C94">
        <v>2</v>
      </c>
      <c r="D94" t="s">
        <v>111</v>
      </c>
      <c r="E94" t="s">
        <v>111</v>
      </c>
      <c r="F94">
        <v>0</v>
      </c>
    </row>
    <row r="95" spans="1:6" x14ac:dyDescent="0.3">
      <c r="A95" t="s">
        <v>86</v>
      </c>
      <c r="B95" s="1">
        <v>44312</v>
      </c>
      <c r="C95">
        <v>3</v>
      </c>
      <c r="D95" t="s">
        <v>113</v>
      </c>
      <c r="E95" t="s">
        <v>111</v>
      </c>
      <c r="F95">
        <v>0</v>
      </c>
    </row>
    <row r="96" spans="1:6" x14ac:dyDescent="0.3">
      <c r="A96" t="s">
        <v>72</v>
      </c>
      <c r="B96" s="1">
        <v>44315</v>
      </c>
      <c r="C96">
        <v>7</v>
      </c>
      <c r="D96" t="s">
        <v>113</v>
      </c>
      <c r="E96" t="s">
        <v>111</v>
      </c>
      <c r="F96">
        <v>0</v>
      </c>
    </row>
    <row r="97" spans="1:6" x14ac:dyDescent="0.3">
      <c r="A97" t="s">
        <v>70</v>
      </c>
      <c r="B97" s="1">
        <v>44316</v>
      </c>
      <c r="C97">
        <v>1</v>
      </c>
      <c r="D97" t="s">
        <v>113</v>
      </c>
      <c r="E97" t="s">
        <v>111</v>
      </c>
      <c r="F97">
        <v>0</v>
      </c>
    </row>
    <row r="98" spans="1:6" x14ac:dyDescent="0.3">
      <c r="A98" t="s">
        <v>46</v>
      </c>
      <c r="B98" s="1">
        <v>44317</v>
      </c>
      <c r="C98">
        <v>3</v>
      </c>
      <c r="D98" t="s">
        <v>111</v>
      </c>
      <c r="E98" t="s">
        <v>112</v>
      </c>
      <c r="F98">
        <v>0</v>
      </c>
    </row>
    <row r="99" spans="1:6" x14ac:dyDescent="0.3">
      <c r="A99" t="s">
        <v>97</v>
      </c>
      <c r="B99" s="1">
        <v>44317</v>
      </c>
      <c r="C99">
        <v>1</v>
      </c>
      <c r="D99" t="s">
        <v>111</v>
      </c>
      <c r="E99" t="s">
        <v>112</v>
      </c>
      <c r="F99">
        <v>0</v>
      </c>
    </row>
    <row r="100" spans="1:6" x14ac:dyDescent="0.3">
      <c r="A100" t="s">
        <v>80</v>
      </c>
      <c r="B100" s="1">
        <v>44319</v>
      </c>
      <c r="C100">
        <v>3</v>
      </c>
      <c r="D100" t="s">
        <v>111</v>
      </c>
      <c r="E100" t="s">
        <v>111</v>
      </c>
      <c r="F100">
        <v>0</v>
      </c>
    </row>
    <row r="101" spans="1:6" x14ac:dyDescent="0.3">
      <c r="A101" t="s">
        <v>40</v>
      </c>
      <c r="B101" s="1">
        <v>44320</v>
      </c>
      <c r="C101">
        <v>13</v>
      </c>
      <c r="D101" t="s">
        <v>111</v>
      </c>
      <c r="E101" t="s">
        <v>111</v>
      </c>
      <c r="F101">
        <v>0</v>
      </c>
    </row>
    <row r="102" spans="1:6" x14ac:dyDescent="0.3">
      <c r="A102" t="s">
        <v>38</v>
      </c>
      <c r="B102" s="1">
        <v>44320</v>
      </c>
      <c r="C102">
        <v>4</v>
      </c>
      <c r="D102" t="s">
        <v>113</v>
      </c>
      <c r="E102" t="s">
        <v>112</v>
      </c>
      <c r="F102">
        <v>0</v>
      </c>
    </row>
    <row r="103" spans="1:6" x14ac:dyDescent="0.3">
      <c r="A103" t="s">
        <v>26</v>
      </c>
      <c r="B103" s="1">
        <v>44321</v>
      </c>
      <c r="C103">
        <v>13</v>
      </c>
      <c r="D103" t="s">
        <v>113</v>
      </c>
      <c r="E103" t="s">
        <v>112</v>
      </c>
      <c r="F103">
        <v>0</v>
      </c>
    </row>
    <row r="104" spans="1:6" x14ac:dyDescent="0.3">
      <c r="A104" t="s">
        <v>24</v>
      </c>
      <c r="B104" s="1">
        <v>44322</v>
      </c>
      <c r="C104">
        <v>15</v>
      </c>
      <c r="D104" t="s">
        <v>113</v>
      </c>
      <c r="E104" t="s">
        <v>111</v>
      </c>
      <c r="F104">
        <v>0</v>
      </c>
    </row>
    <row r="105" spans="1:6" x14ac:dyDescent="0.3">
      <c r="A105" t="s">
        <v>26</v>
      </c>
      <c r="B105" s="1">
        <v>44322</v>
      </c>
      <c r="C105">
        <v>6</v>
      </c>
      <c r="D105" t="s">
        <v>111</v>
      </c>
      <c r="E105" t="s">
        <v>111</v>
      </c>
      <c r="F105">
        <v>0</v>
      </c>
    </row>
    <row r="106" spans="1:6" x14ac:dyDescent="0.3">
      <c r="A106" t="s">
        <v>46</v>
      </c>
      <c r="B106" s="1">
        <v>44323</v>
      </c>
      <c r="C106">
        <v>1</v>
      </c>
      <c r="D106" t="s">
        <v>113</v>
      </c>
      <c r="E106" t="s">
        <v>112</v>
      </c>
      <c r="F106">
        <v>0</v>
      </c>
    </row>
    <row r="107" spans="1:6" x14ac:dyDescent="0.3">
      <c r="A107" t="s">
        <v>42</v>
      </c>
      <c r="B107" s="1">
        <v>44325</v>
      </c>
      <c r="C107">
        <v>6</v>
      </c>
      <c r="D107" t="s">
        <v>111</v>
      </c>
      <c r="E107" t="s">
        <v>111</v>
      </c>
      <c r="F107">
        <v>0</v>
      </c>
    </row>
    <row r="108" spans="1:6" x14ac:dyDescent="0.3">
      <c r="A108" t="s">
        <v>68</v>
      </c>
      <c r="B108" s="1">
        <v>44325</v>
      </c>
      <c r="C108">
        <v>8</v>
      </c>
      <c r="D108" t="s">
        <v>113</v>
      </c>
      <c r="E108" t="s">
        <v>112</v>
      </c>
      <c r="F108">
        <v>0</v>
      </c>
    </row>
    <row r="109" spans="1:6" x14ac:dyDescent="0.3">
      <c r="A109" t="s">
        <v>42</v>
      </c>
      <c r="B109" s="1">
        <v>44328</v>
      </c>
      <c r="C109">
        <v>3</v>
      </c>
      <c r="D109" t="s">
        <v>113</v>
      </c>
      <c r="E109" t="s">
        <v>111</v>
      </c>
      <c r="F109">
        <v>0</v>
      </c>
    </row>
    <row r="110" spans="1:6" x14ac:dyDescent="0.3">
      <c r="A110" t="s">
        <v>82</v>
      </c>
      <c r="B110" s="1">
        <v>44328</v>
      </c>
      <c r="C110">
        <v>15</v>
      </c>
      <c r="D110" t="s">
        <v>113</v>
      </c>
      <c r="E110" t="s">
        <v>111</v>
      </c>
      <c r="F110">
        <v>0</v>
      </c>
    </row>
    <row r="111" spans="1:6" x14ac:dyDescent="0.3">
      <c r="A111" t="s">
        <v>70</v>
      </c>
      <c r="B111" s="1">
        <v>44329</v>
      </c>
      <c r="C111">
        <v>4</v>
      </c>
      <c r="D111" t="s">
        <v>113</v>
      </c>
      <c r="E111" t="s">
        <v>111</v>
      </c>
      <c r="F111">
        <v>0</v>
      </c>
    </row>
    <row r="112" spans="1:6" x14ac:dyDescent="0.3">
      <c r="A112" t="s">
        <v>97</v>
      </c>
      <c r="B112" s="1">
        <v>44336</v>
      </c>
      <c r="C112">
        <v>2</v>
      </c>
      <c r="D112" t="s">
        <v>111</v>
      </c>
      <c r="E112" t="s">
        <v>112</v>
      </c>
      <c r="F112">
        <v>0</v>
      </c>
    </row>
    <row r="113" spans="1:6" x14ac:dyDescent="0.3">
      <c r="A113" t="s">
        <v>93</v>
      </c>
      <c r="B113" s="1">
        <v>44339</v>
      </c>
      <c r="C113">
        <v>11</v>
      </c>
      <c r="D113" t="s">
        <v>113</v>
      </c>
      <c r="E113" t="s">
        <v>111</v>
      </c>
      <c r="F113">
        <v>0</v>
      </c>
    </row>
    <row r="114" spans="1:6" x14ac:dyDescent="0.3">
      <c r="A114" t="s">
        <v>57</v>
      </c>
      <c r="B114" s="1">
        <v>44346</v>
      </c>
      <c r="C114">
        <v>13</v>
      </c>
      <c r="D114" t="s">
        <v>111</v>
      </c>
      <c r="E114" t="s">
        <v>111</v>
      </c>
      <c r="F114">
        <v>0</v>
      </c>
    </row>
    <row r="115" spans="1:6" x14ac:dyDescent="0.3">
      <c r="A115" t="s">
        <v>36</v>
      </c>
      <c r="B115" s="1">
        <v>44346</v>
      </c>
      <c r="C115">
        <v>6</v>
      </c>
      <c r="D115" t="s">
        <v>111</v>
      </c>
      <c r="E115" t="s">
        <v>112</v>
      </c>
      <c r="F115">
        <v>0</v>
      </c>
    </row>
    <row r="116" spans="1:6" x14ac:dyDescent="0.3">
      <c r="A116" t="s">
        <v>53</v>
      </c>
      <c r="B116" s="1">
        <v>44350</v>
      </c>
      <c r="C116">
        <v>10</v>
      </c>
      <c r="D116" t="s">
        <v>113</v>
      </c>
      <c r="E116" t="s">
        <v>112</v>
      </c>
      <c r="F116">
        <v>0</v>
      </c>
    </row>
    <row r="117" spans="1:6" x14ac:dyDescent="0.3">
      <c r="A117" t="s">
        <v>50</v>
      </c>
      <c r="B117" s="1">
        <v>44351</v>
      </c>
      <c r="C117">
        <v>8</v>
      </c>
      <c r="D117" t="s">
        <v>110</v>
      </c>
      <c r="E117" t="s">
        <v>111</v>
      </c>
      <c r="F117">
        <v>0</v>
      </c>
    </row>
    <row r="118" spans="1:6" x14ac:dyDescent="0.3">
      <c r="A118" t="s">
        <v>50</v>
      </c>
      <c r="B118" s="1">
        <v>44351</v>
      </c>
      <c r="C118">
        <v>12</v>
      </c>
      <c r="D118" t="s">
        <v>111</v>
      </c>
      <c r="E118" t="s">
        <v>112</v>
      </c>
      <c r="F118">
        <v>0</v>
      </c>
    </row>
    <row r="119" spans="1:6" x14ac:dyDescent="0.3">
      <c r="A119" t="s">
        <v>55</v>
      </c>
      <c r="B119" s="1">
        <v>44352</v>
      </c>
      <c r="C119">
        <v>15</v>
      </c>
      <c r="D119" t="s">
        <v>110</v>
      </c>
      <c r="E119" t="s">
        <v>111</v>
      </c>
      <c r="F119">
        <v>0</v>
      </c>
    </row>
    <row r="120" spans="1:6" x14ac:dyDescent="0.3">
      <c r="A120" t="s">
        <v>82</v>
      </c>
      <c r="B120" s="1">
        <v>44352</v>
      </c>
      <c r="C120">
        <v>10</v>
      </c>
      <c r="D120" t="s">
        <v>113</v>
      </c>
      <c r="E120" t="s">
        <v>111</v>
      </c>
      <c r="F120">
        <v>0</v>
      </c>
    </row>
    <row r="121" spans="1:6" x14ac:dyDescent="0.3">
      <c r="A121" t="s">
        <v>78</v>
      </c>
      <c r="B121" s="1">
        <v>44353</v>
      </c>
      <c r="C121">
        <v>6</v>
      </c>
      <c r="D121" t="s">
        <v>113</v>
      </c>
      <c r="E121" t="s">
        <v>111</v>
      </c>
      <c r="F121">
        <v>0</v>
      </c>
    </row>
    <row r="122" spans="1:6" x14ac:dyDescent="0.3">
      <c r="A122" t="s">
        <v>68</v>
      </c>
      <c r="B122" s="1">
        <v>44355</v>
      </c>
      <c r="C122">
        <v>11</v>
      </c>
      <c r="D122" t="s">
        <v>113</v>
      </c>
      <c r="E122" t="s">
        <v>111</v>
      </c>
      <c r="F122">
        <v>0</v>
      </c>
    </row>
    <row r="123" spans="1:6" x14ac:dyDescent="0.3">
      <c r="A123" t="s">
        <v>14</v>
      </c>
      <c r="B123" s="1">
        <v>44355</v>
      </c>
      <c r="C123">
        <v>11</v>
      </c>
      <c r="D123" t="s">
        <v>110</v>
      </c>
      <c r="E123" t="s">
        <v>112</v>
      </c>
      <c r="F123">
        <v>0</v>
      </c>
    </row>
    <row r="124" spans="1:6" x14ac:dyDescent="0.3">
      <c r="A124" t="s">
        <v>6</v>
      </c>
      <c r="B124" s="1">
        <v>44356</v>
      </c>
      <c r="C124">
        <v>7</v>
      </c>
      <c r="D124" t="s">
        <v>113</v>
      </c>
      <c r="E124" t="s">
        <v>111</v>
      </c>
      <c r="F124">
        <v>0</v>
      </c>
    </row>
    <row r="125" spans="1:6" x14ac:dyDescent="0.3">
      <c r="A125" t="s">
        <v>76</v>
      </c>
      <c r="B125" s="1">
        <v>44358</v>
      </c>
      <c r="C125">
        <v>12</v>
      </c>
      <c r="D125" t="s">
        <v>110</v>
      </c>
      <c r="E125" t="s">
        <v>112</v>
      </c>
      <c r="F125">
        <v>0</v>
      </c>
    </row>
    <row r="126" spans="1:6" x14ac:dyDescent="0.3">
      <c r="A126" t="s">
        <v>95</v>
      </c>
      <c r="B126" s="1">
        <v>44359</v>
      </c>
      <c r="C126">
        <v>6</v>
      </c>
      <c r="D126" t="s">
        <v>113</v>
      </c>
      <c r="E126" t="s">
        <v>111</v>
      </c>
      <c r="F126">
        <v>0</v>
      </c>
    </row>
    <row r="127" spans="1:6" x14ac:dyDescent="0.3">
      <c r="A127" t="s">
        <v>61</v>
      </c>
      <c r="B127" s="1">
        <v>44361</v>
      </c>
      <c r="C127">
        <v>10</v>
      </c>
      <c r="D127" t="s">
        <v>111</v>
      </c>
      <c r="E127" t="s">
        <v>112</v>
      </c>
      <c r="F127">
        <v>0</v>
      </c>
    </row>
    <row r="128" spans="1:6" x14ac:dyDescent="0.3">
      <c r="A128" t="s">
        <v>48</v>
      </c>
      <c r="B128" s="1">
        <v>44363</v>
      </c>
      <c r="C128">
        <v>5</v>
      </c>
      <c r="D128" t="s">
        <v>110</v>
      </c>
      <c r="E128" t="s">
        <v>112</v>
      </c>
      <c r="F128">
        <v>0</v>
      </c>
    </row>
    <row r="129" spans="1:6" x14ac:dyDescent="0.3">
      <c r="A129" t="s">
        <v>40</v>
      </c>
      <c r="B129" s="1">
        <v>44363</v>
      </c>
      <c r="C129">
        <v>12</v>
      </c>
      <c r="D129" t="s">
        <v>111</v>
      </c>
      <c r="E129" t="s">
        <v>112</v>
      </c>
      <c r="F129">
        <v>0</v>
      </c>
    </row>
    <row r="130" spans="1:6" x14ac:dyDescent="0.3">
      <c r="A130" t="s">
        <v>91</v>
      </c>
      <c r="B130" s="1">
        <v>44363</v>
      </c>
      <c r="C130">
        <v>11</v>
      </c>
      <c r="D130" t="s">
        <v>113</v>
      </c>
      <c r="E130" t="s">
        <v>112</v>
      </c>
      <c r="F130">
        <v>0</v>
      </c>
    </row>
    <row r="131" spans="1:6" x14ac:dyDescent="0.3">
      <c r="A131" t="s">
        <v>61</v>
      </c>
      <c r="B131" s="1">
        <v>44365</v>
      </c>
      <c r="C131">
        <v>13</v>
      </c>
      <c r="D131" t="s">
        <v>113</v>
      </c>
      <c r="E131" t="s">
        <v>112</v>
      </c>
      <c r="F131">
        <v>0</v>
      </c>
    </row>
    <row r="132" spans="1:6" x14ac:dyDescent="0.3">
      <c r="A132" t="s">
        <v>95</v>
      </c>
      <c r="B132" s="1">
        <v>44366</v>
      </c>
      <c r="C132">
        <v>5</v>
      </c>
      <c r="D132" t="s">
        <v>113</v>
      </c>
      <c r="E132" t="s">
        <v>111</v>
      </c>
      <c r="F132">
        <v>0</v>
      </c>
    </row>
    <row r="133" spans="1:6" x14ac:dyDescent="0.3">
      <c r="A133" t="s">
        <v>42</v>
      </c>
      <c r="B133" s="1">
        <v>44367</v>
      </c>
      <c r="C133">
        <v>1</v>
      </c>
      <c r="D133" t="s">
        <v>110</v>
      </c>
      <c r="E133" t="s">
        <v>112</v>
      </c>
      <c r="F133">
        <v>0</v>
      </c>
    </row>
    <row r="134" spans="1:6" x14ac:dyDescent="0.3">
      <c r="A134" t="s">
        <v>42</v>
      </c>
      <c r="B134" s="1">
        <v>44370</v>
      </c>
      <c r="C134">
        <v>4</v>
      </c>
      <c r="D134" t="s">
        <v>113</v>
      </c>
      <c r="E134" t="s">
        <v>111</v>
      </c>
      <c r="F134">
        <v>0</v>
      </c>
    </row>
    <row r="135" spans="1:6" x14ac:dyDescent="0.3">
      <c r="A135" t="s">
        <v>32</v>
      </c>
      <c r="B135" s="1">
        <v>44371</v>
      </c>
      <c r="C135">
        <v>13</v>
      </c>
      <c r="D135" t="s">
        <v>113</v>
      </c>
      <c r="E135" t="s">
        <v>111</v>
      </c>
      <c r="F135">
        <v>0</v>
      </c>
    </row>
    <row r="136" spans="1:6" x14ac:dyDescent="0.3">
      <c r="A136" t="s">
        <v>26</v>
      </c>
      <c r="B136" s="1">
        <v>44373</v>
      </c>
      <c r="C136">
        <v>7</v>
      </c>
      <c r="D136" t="s">
        <v>111</v>
      </c>
      <c r="E136" t="s">
        <v>111</v>
      </c>
      <c r="F136">
        <v>0</v>
      </c>
    </row>
    <row r="137" spans="1:6" x14ac:dyDescent="0.3">
      <c r="A137" t="s">
        <v>17</v>
      </c>
      <c r="B137" s="1">
        <v>44374</v>
      </c>
      <c r="C137">
        <v>11</v>
      </c>
      <c r="D137" t="s">
        <v>113</v>
      </c>
      <c r="E137" t="s">
        <v>112</v>
      </c>
      <c r="F137">
        <v>0</v>
      </c>
    </row>
    <row r="138" spans="1:6" x14ac:dyDescent="0.3">
      <c r="A138" t="s">
        <v>53</v>
      </c>
      <c r="B138" s="1">
        <v>44375</v>
      </c>
      <c r="C138">
        <v>2</v>
      </c>
      <c r="D138" t="s">
        <v>111</v>
      </c>
      <c r="E138" t="s">
        <v>112</v>
      </c>
      <c r="F138">
        <v>0</v>
      </c>
    </row>
    <row r="139" spans="1:6" x14ac:dyDescent="0.3">
      <c r="A139" t="s">
        <v>82</v>
      </c>
      <c r="B139" s="1">
        <v>44375</v>
      </c>
      <c r="C139">
        <v>7</v>
      </c>
      <c r="D139" t="s">
        <v>111</v>
      </c>
      <c r="E139" t="s">
        <v>111</v>
      </c>
      <c r="F139">
        <v>0</v>
      </c>
    </row>
    <row r="140" spans="1:6" x14ac:dyDescent="0.3">
      <c r="A140" t="s">
        <v>38</v>
      </c>
      <c r="B140" s="1">
        <v>44376</v>
      </c>
      <c r="C140">
        <v>4</v>
      </c>
      <c r="D140" t="s">
        <v>113</v>
      </c>
      <c r="E140" t="s">
        <v>111</v>
      </c>
      <c r="F140">
        <v>0</v>
      </c>
    </row>
    <row r="141" spans="1:6" x14ac:dyDescent="0.3">
      <c r="A141" t="s">
        <v>17</v>
      </c>
      <c r="B141" s="1">
        <v>44378</v>
      </c>
      <c r="C141">
        <v>11</v>
      </c>
      <c r="D141" t="s">
        <v>113</v>
      </c>
      <c r="E141" t="s">
        <v>112</v>
      </c>
      <c r="F141">
        <v>0</v>
      </c>
    </row>
    <row r="142" spans="1:6" x14ac:dyDescent="0.3">
      <c r="A142" t="s">
        <v>29</v>
      </c>
      <c r="B142" s="1">
        <v>44379</v>
      </c>
      <c r="C142">
        <v>11</v>
      </c>
      <c r="D142" t="s">
        <v>113</v>
      </c>
      <c r="E142" t="s">
        <v>112</v>
      </c>
      <c r="F142">
        <v>0</v>
      </c>
    </row>
    <row r="143" spans="1:6" x14ac:dyDescent="0.3">
      <c r="A143" t="s">
        <v>78</v>
      </c>
      <c r="B143" s="1">
        <v>44380</v>
      </c>
      <c r="C143">
        <v>9</v>
      </c>
      <c r="D143" t="s">
        <v>111</v>
      </c>
      <c r="E143" t="s">
        <v>112</v>
      </c>
      <c r="F143">
        <v>0</v>
      </c>
    </row>
    <row r="144" spans="1:6" x14ac:dyDescent="0.3">
      <c r="A144" t="s">
        <v>12</v>
      </c>
      <c r="B144" s="1">
        <v>44380</v>
      </c>
      <c r="C144">
        <v>8</v>
      </c>
      <c r="D144" t="s">
        <v>111</v>
      </c>
      <c r="E144" t="s">
        <v>112</v>
      </c>
      <c r="F144">
        <v>0</v>
      </c>
    </row>
    <row r="145" spans="1:6" x14ac:dyDescent="0.3">
      <c r="A145" t="s">
        <v>10</v>
      </c>
      <c r="B145" s="1">
        <v>44382</v>
      </c>
      <c r="C145">
        <v>8</v>
      </c>
      <c r="D145" t="s">
        <v>113</v>
      </c>
      <c r="E145" t="s">
        <v>111</v>
      </c>
      <c r="F145">
        <v>0</v>
      </c>
    </row>
    <row r="146" spans="1:6" x14ac:dyDescent="0.3">
      <c r="A146" t="s">
        <v>95</v>
      </c>
      <c r="B146" s="1">
        <v>44383</v>
      </c>
      <c r="C146">
        <v>15</v>
      </c>
      <c r="D146" t="s">
        <v>113</v>
      </c>
      <c r="E146" t="s">
        <v>112</v>
      </c>
      <c r="F146">
        <v>0</v>
      </c>
    </row>
    <row r="147" spans="1:6" x14ac:dyDescent="0.3">
      <c r="A147" t="s">
        <v>14</v>
      </c>
      <c r="B147" s="1">
        <v>44385</v>
      </c>
      <c r="C147">
        <v>10</v>
      </c>
      <c r="D147" t="s">
        <v>113</v>
      </c>
      <c r="E147" t="s">
        <v>111</v>
      </c>
      <c r="F147">
        <v>0</v>
      </c>
    </row>
    <row r="148" spans="1:6" x14ac:dyDescent="0.3">
      <c r="A148" t="s">
        <v>80</v>
      </c>
      <c r="B148" s="1">
        <v>44387</v>
      </c>
      <c r="C148">
        <v>6</v>
      </c>
      <c r="D148" t="s">
        <v>110</v>
      </c>
      <c r="E148" t="s">
        <v>112</v>
      </c>
      <c r="F148">
        <v>0</v>
      </c>
    </row>
    <row r="149" spans="1:6" x14ac:dyDescent="0.3">
      <c r="A149" t="s">
        <v>26</v>
      </c>
      <c r="B149" s="1">
        <v>44388</v>
      </c>
      <c r="C149">
        <v>4</v>
      </c>
      <c r="D149" t="s">
        <v>110</v>
      </c>
      <c r="E149" t="s">
        <v>111</v>
      </c>
      <c r="F149">
        <v>0</v>
      </c>
    </row>
    <row r="150" spans="1:6" x14ac:dyDescent="0.3">
      <c r="A150" t="s">
        <v>48</v>
      </c>
      <c r="B150" s="1">
        <v>44390</v>
      </c>
      <c r="C150">
        <v>1</v>
      </c>
      <c r="D150" t="s">
        <v>113</v>
      </c>
      <c r="E150" t="s">
        <v>112</v>
      </c>
      <c r="F150">
        <v>0</v>
      </c>
    </row>
    <row r="151" spans="1:6" x14ac:dyDescent="0.3">
      <c r="A151" t="s">
        <v>57</v>
      </c>
      <c r="B151" s="1">
        <v>44393</v>
      </c>
      <c r="C151">
        <v>8</v>
      </c>
      <c r="D151" t="s">
        <v>110</v>
      </c>
      <c r="E151" t="s">
        <v>112</v>
      </c>
      <c r="F151">
        <v>0</v>
      </c>
    </row>
    <row r="152" spans="1:6" x14ac:dyDescent="0.3">
      <c r="A152" t="s">
        <v>66</v>
      </c>
      <c r="B152" s="1">
        <v>44395</v>
      </c>
      <c r="C152">
        <v>14</v>
      </c>
      <c r="D152" t="s">
        <v>111</v>
      </c>
      <c r="E152" t="s">
        <v>111</v>
      </c>
      <c r="F152">
        <v>0</v>
      </c>
    </row>
    <row r="153" spans="1:6" x14ac:dyDescent="0.3">
      <c r="A153" t="s">
        <v>89</v>
      </c>
      <c r="B153" s="1">
        <v>44397</v>
      </c>
      <c r="C153">
        <v>11</v>
      </c>
      <c r="D153" t="s">
        <v>111</v>
      </c>
      <c r="E153" t="s">
        <v>111</v>
      </c>
      <c r="F153">
        <v>0</v>
      </c>
    </row>
    <row r="154" spans="1:6" x14ac:dyDescent="0.3">
      <c r="A154" t="s">
        <v>99</v>
      </c>
      <c r="B154" s="1">
        <v>44397</v>
      </c>
      <c r="C154">
        <v>5</v>
      </c>
      <c r="D154" t="s">
        <v>113</v>
      </c>
      <c r="E154" t="s">
        <v>111</v>
      </c>
      <c r="F154">
        <v>0</v>
      </c>
    </row>
    <row r="155" spans="1:6" x14ac:dyDescent="0.3">
      <c r="A155" t="s">
        <v>70</v>
      </c>
      <c r="B155" s="1">
        <v>44398</v>
      </c>
      <c r="C155">
        <v>15</v>
      </c>
      <c r="D155" t="s">
        <v>113</v>
      </c>
      <c r="E155" t="s">
        <v>111</v>
      </c>
      <c r="F155">
        <v>0</v>
      </c>
    </row>
    <row r="156" spans="1:6" x14ac:dyDescent="0.3">
      <c r="A156" t="s">
        <v>63</v>
      </c>
      <c r="B156" s="1">
        <v>44399</v>
      </c>
      <c r="C156">
        <v>3</v>
      </c>
      <c r="D156" t="s">
        <v>110</v>
      </c>
      <c r="E156" t="s">
        <v>112</v>
      </c>
      <c r="F156">
        <v>0</v>
      </c>
    </row>
    <row r="157" spans="1:6" x14ac:dyDescent="0.3">
      <c r="A157" t="s">
        <v>59</v>
      </c>
      <c r="B157" s="1">
        <v>44399</v>
      </c>
      <c r="C157">
        <v>14</v>
      </c>
      <c r="D157" t="s">
        <v>111</v>
      </c>
      <c r="E157" t="s">
        <v>112</v>
      </c>
      <c r="F157">
        <v>0</v>
      </c>
    </row>
    <row r="158" spans="1:6" x14ac:dyDescent="0.3">
      <c r="A158" t="s">
        <v>84</v>
      </c>
      <c r="B158" s="1">
        <v>44400</v>
      </c>
      <c r="C158">
        <v>7</v>
      </c>
      <c r="D158" t="s">
        <v>110</v>
      </c>
      <c r="E158" t="s">
        <v>111</v>
      </c>
      <c r="F158">
        <v>0</v>
      </c>
    </row>
    <row r="159" spans="1:6" x14ac:dyDescent="0.3">
      <c r="A159" t="s">
        <v>86</v>
      </c>
      <c r="B159" s="1">
        <v>44400</v>
      </c>
      <c r="C159">
        <v>8</v>
      </c>
      <c r="D159" t="s">
        <v>113</v>
      </c>
      <c r="E159" t="s">
        <v>111</v>
      </c>
      <c r="F159">
        <v>0</v>
      </c>
    </row>
    <row r="160" spans="1:6" x14ac:dyDescent="0.3">
      <c r="A160" t="s">
        <v>26</v>
      </c>
      <c r="B160" s="1">
        <v>44401</v>
      </c>
      <c r="C160">
        <v>4</v>
      </c>
      <c r="D160" t="s">
        <v>111</v>
      </c>
      <c r="E160" t="s">
        <v>112</v>
      </c>
      <c r="F160">
        <v>0</v>
      </c>
    </row>
    <row r="161" spans="1:6" x14ac:dyDescent="0.3">
      <c r="A161" t="s">
        <v>101</v>
      </c>
      <c r="B161" s="1">
        <v>44406</v>
      </c>
      <c r="C161">
        <v>15</v>
      </c>
      <c r="D161" t="s">
        <v>111</v>
      </c>
      <c r="E161" t="s">
        <v>112</v>
      </c>
      <c r="F161">
        <v>0</v>
      </c>
    </row>
    <row r="162" spans="1:6" x14ac:dyDescent="0.3">
      <c r="A162" t="s">
        <v>6</v>
      </c>
      <c r="B162" s="1">
        <v>44409</v>
      </c>
      <c r="C162">
        <v>11</v>
      </c>
      <c r="D162" t="s">
        <v>113</v>
      </c>
      <c r="E162" t="s">
        <v>112</v>
      </c>
      <c r="F162">
        <v>0</v>
      </c>
    </row>
    <row r="163" spans="1:6" x14ac:dyDescent="0.3">
      <c r="A163" t="s">
        <v>57</v>
      </c>
      <c r="B163" s="1">
        <v>44410</v>
      </c>
      <c r="C163">
        <v>3</v>
      </c>
      <c r="D163" t="s">
        <v>113</v>
      </c>
      <c r="E163" t="s">
        <v>111</v>
      </c>
      <c r="F163">
        <v>0</v>
      </c>
    </row>
    <row r="164" spans="1:6" x14ac:dyDescent="0.3">
      <c r="A164" t="s">
        <v>55</v>
      </c>
      <c r="B164" s="1">
        <v>44411</v>
      </c>
      <c r="C164">
        <v>13</v>
      </c>
      <c r="D164" t="s">
        <v>111</v>
      </c>
      <c r="E164" t="s">
        <v>111</v>
      </c>
      <c r="F164">
        <v>0</v>
      </c>
    </row>
    <row r="165" spans="1:6" x14ac:dyDescent="0.3">
      <c r="A165" t="s">
        <v>80</v>
      </c>
      <c r="B165" s="1">
        <v>44411</v>
      </c>
      <c r="C165">
        <v>12</v>
      </c>
      <c r="D165" t="s">
        <v>111</v>
      </c>
      <c r="E165" t="s">
        <v>111</v>
      </c>
      <c r="F165">
        <v>0</v>
      </c>
    </row>
    <row r="166" spans="1:6" x14ac:dyDescent="0.3">
      <c r="A166" t="s">
        <v>68</v>
      </c>
      <c r="B166" s="1">
        <v>44413</v>
      </c>
      <c r="C166">
        <v>14</v>
      </c>
      <c r="D166" t="s">
        <v>113</v>
      </c>
      <c r="E166" t="s">
        <v>112</v>
      </c>
      <c r="F166">
        <v>0</v>
      </c>
    </row>
    <row r="167" spans="1:6" x14ac:dyDescent="0.3">
      <c r="A167" t="s">
        <v>86</v>
      </c>
      <c r="B167" s="1">
        <v>44414</v>
      </c>
      <c r="C167">
        <v>1</v>
      </c>
      <c r="D167" t="s">
        <v>110</v>
      </c>
      <c r="E167" t="s">
        <v>112</v>
      </c>
      <c r="F167">
        <v>0</v>
      </c>
    </row>
    <row r="168" spans="1:6" x14ac:dyDescent="0.3">
      <c r="A168" t="s">
        <v>17</v>
      </c>
      <c r="B168" s="1">
        <v>44418</v>
      </c>
      <c r="C168">
        <v>4</v>
      </c>
      <c r="D168" t="s">
        <v>110</v>
      </c>
      <c r="E168" t="s">
        <v>112</v>
      </c>
      <c r="F168">
        <v>0</v>
      </c>
    </row>
    <row r="169" spans="1:6" x14ac:dyDescent="0.3">
      <c r="A169" t="s">
        <v>101</v>
      </c>
      <c r="B169" s="1">
        <v>44418</v>
      </c>
      <c r="C169">
        <v>10</v>
      </c>
      <c r="D169" t="s">
        <v>111</v>
      </c>
      <c r="E169" t="s">
        <v>112</v>
      </c>
      <c r="F169">
        <v>0</v>
      </c>
    </row>
    <row r="170" spans="1:6" x14ac:dyDescent="0.3">
      <c r="A170" t="s">
        <v>20</v>
      </c>
      <c r="B170" s="1">
        <v>44418</v>
      </c>
      <c r="C170">
        <v>6</v>
      </c>
      <c r="D170" t="s">
        <v>113</v>
      </c>
      <c r="E170" t="s">
        <v>112</v>
      </c>
      <c r="F170">
        <v>0</v>
      </c>
    </row>
    <row r="171" spans="1:6" x14ac:dyDescent="0.3">
      <c r="A171" t="s">
        <v>57</v>
      </c>
      <c r="B171" s="1">
        <v>44419</v>
      </c>
      <c r="C171">
        <v>4</v>
      </c>
      <c r="D171" t="s">
        <v>113</v>
      </c>
      <c r="E171" t="s">
        <v>111</v>
      </c>
      <c r="F171">
        <v>0</v>
      </c>
    </row>
    <row r="172" spans="1:6" x14ac:dyDescent="0.3">
      <c r="A172" t="s">
        <v>32</v>
      </c>
      <c r="B172" s="1">
        <v>44421</v>
      </c>
      <c r="C172">
        <v>13</v>
      </c>
      <c r="D172" t="s">
        <v>113</v>
      </c>
      <c r="E172" t="s">
        <v>111</v>
      </c>
      <c r="F172">
        <v>0</v>
      </c>
    </row>
    <row r="173" spans="1:6" x14ac:dyDescent="0.3">
      <c r="A173" t="s">
        <v>66</v>
      </c>
      <c r="B173" s="1">
        <v>44421</v>
      </c>
      <c r="C173">
        <v>9</v>
      </c>
      <c r="D173" t="s">
        <v>113</v>
      </c>
      <c r="E173" t="s">
        <v>111</v>
      </c>
      <c r="F173">
        <v>0</v>
      </c>
    </row>
    <row r="174" spans="1:6" x14ac:dyDescent="0.3">
      <c r="A174" t="s">
        <v>12</v>
      </c>
      <c r="B174" s="1">
        <v>44424</v>
      </c>
      <c r="C174">
        <v>3</v>
      </c>
      <c r="D174" t="s">
        <v>111</v>
      </c>
      <c r="E174" t="s">
        <v>111</v>
      </c>
      <c r="F174">
        <v>0</v>
      </c>
    </row>
    <row r="175" spans="1:6" x14ac:dyDescent="0.3">
      <c r="A175" t="s">
        <v>61</v>
      </c>
      <c r="B175" s="1">
        <v>44426</v>
      </c>
      <c r="C175">
        <v>6</v>
      </c>
      <c r="D175" t="s">
        <v>113</v>
      </c>
      <c r="E175" t="s">
        <v>111</v>
      </c>
      <c r="F175">
        <v>0</v>
      </c>
    </row>
    <row r="176" spans="1:6" x14ac:dyDescent="0.3">
      <c r="A176" t="s">
        <v>50</v>
      </c>
      <c r="B176" s="1">
        <v>44428</v>
      </c>
      <c r="C176">
        <v>15</v>
      </c>
      <c r="D176" t="s">
        <v>113</v>
      </c>
      <c r="E176" t="s">
        <v>112</v>
      </c>
      <c r="F176">
        <v>0</v>
      </c>
    </row>
    <row r="177" spans="1:6" x14ac:dyDescent="0.3">
      <c r="A177" t="s">
        <v>74</v>
      </c>
      <c r="B177" s="1">
        <v>44428</v>
      </c>
      <c r="C177">
        <v>9</v>
      </c>
      <c r="D177" t="s">
        <v>113</v>
      </c>
      <c r="E177" t="s">
        <v>111</v>
      </c>
      <c r="F177">
        <v>0</v>
      </c>
    </row>
    <row r="178" spans="1:6" x14ac:dyDescent="0.3">
      <c r="A178" t="s">
        <v>68</v>
      </c>
      <c r="B178" s="1">
        <v>44428</v>
      </c>
      <c r="C178">
        <v>13</v>
      </c>
      <c r="D178" t="s">
        <v>113</v>
      </c>
      <c r="E178" t="s">
        <v>111</v>
      </c>
      <c r="F178">
        <v>0</v>
      </c>
    </row>
    <row r="179" spans="1:6" x14ac:dyDescent="0.3">
      <c r="A179" t="s">
        <v>91</v>
      </c>
      <c r="B179" s="1">
        <v>44434</v>
      </c>
      <c r="C179">
        <v>4</v>
      </c>
      <c r="D179" t="s">
        <v>113</v>
      </c>
      <c r="E179" t="s">
        <v>111</v>
      </c>
      <c r="F179">
        <v>0</v>
      </c>
    </row>
    <row r="180" spans="1:6" x14ac:dyDescent="0.3">
      <c r="A180" t="s">
        <v>80</v>
      </c>
      <c r="B180" s="1">
        <v>44437</v>
      </c>
      <c r="C180">
        <v>12</v>
      </c>
      <c r="D180" t="s">
        <v>110</v>
      </c>
      <c r="E180" t="s">
        <v>111</v>
      </c>
      <c r="F180">
        <v>0</v>
      </c>
    </row>
    <row r="181" spans="1:6" x14ac:dyDescent="0.3">
      <c r="A181" t="s">
        <v>36</v>
      </c>
      <c r="B181" s="1">
        <v>44438</v>
      </c>
      <c r="C181">
        <v>13</v>
      </c>
      <c r="D181" t="s">
        <v>113</v>
      </c>
      <c r="E181" t="s">
        <v>111</v>
      </c>
      <c r="F181">
        <v>0</v>
      </c>
    </row>
    <row r="182" spans="1:6" x14ac:dyDescent="0.3">
      <c r="A182" t="s">
        <v>6</v>
      </c>
      <c r="B182" s="1">
        <v>44439</v>
      </c>
      <c r="C182">
        <v>2</v>
      </c>
      <c r="D182" t="s">
        <v>113</v>
      </c>
      <c r="E182" t="s">
        <v>111</v>
      </c>
      <c r="F182">
        <v>0</v>
      </c>
    </row>
    <row r="183" spans="1:6" x14ac:dyDescent="0.3">
      <c r="A183" t="s">
        <v>82</v>
      </c>
      <c r="B183" s="1">
        <v>44439</v>
      </c>
      <c r="C183">
        <v>11</v>
      </c>
      <c r="D183" t="s">
        <v>113</v>
      </c>
      <c r="E183" t="s">
        <v>111</v>
      </c>
      <c r="F183">
        <v>0</v>
      </c>
    </row>
    <row r="184" spans="1:6" x14ac:dyDescent="0.3">
      <c r="A184" t="s">
        <v>59</v>
      </c>
      <c r="B184" s="1">
        <v>44440</v>
      </c>
      <c r="C184">
        <v>1</v>
      </c>
      <c r="D184" t="s">
        <v>110</v>
      </c>
      <c r="E184" t="s">
        <v>112</v>
      </c>
      <c r="F184">
        <v>0</v>
      </c>
    </row>
    <row r="185" spans="1:6" x14ac:dyDescent="0.3">
      <c r="A185" t="s">
        <v>12</v>
      </c>
      <c r="B185" s="1">
        <v>44440</v>
      </c>
      <c r="C185">
        <v>14</v>
      </c>
      <c r="D185" t="s">
        <v>111</v>
      </c>
      <c r="E185" t="s">
        <v>111</v>
      </c>
      <c r="F185">
        <v>0</v>
      </c>
    </row>
    <row r="186" spans="1:6" x14ac:dyDescent="0.3">
      <c r="A186" t="s">
        <v>95</v>
      </c>
      <c r="B186" s="1">
        <v>44442</v>
      </c>
      <c r="C186">
        <v>8</v>
      </c>
      <c r="D186" t="s">
        <v>113</v>
      </c>
      <c r="E186" t="s">
        <v>111</v>
      </c>
      <c r="F186">
        <v>0</v>
      </c>
    </row>
    <row r="187" spans="1:6" x14ac:dyDescent="0.3">
      <c r="A187" t="s">
        <v>68</v>
      </c>
      <c r="B187" s="1">
        <v>44443</v>
      </c>
      <c r="C187">
        <v>7</v>
      </c>
      <c r="D187" t="s">
        <v>113</v>
      </c>
      <c r="E187" t="s">
        <v>111</v>
      </c>
      <c r="F187">
        <v>0</v>
      </c>
    </row>
    <row r="188" spans="1:6" x14ac:dyDescent="0.3">
      <c r="A188" t="s">
        <v>57</v>
      </c>
      <c r="B188" s="1">
        <v>44443</v>
      </c>
      <c r="C188">
        <v>15</v>
      </c>
      <c r="D188" t="s">
        <v>113</v>
      </c>
      <c r="E188" t="s">
        <v>111</v>
      </c>
      <c r="F188">
        <v>0</v>
      </c>
    </row>
    <row r="189" spans="1:6" x14ac:dyDescent="0.3">
      <c r="A189" t="s">
        <v>76</v>
      </c>
      <c r="B189" s="1">
        <v>44444</v>
      </c>
      <c r="C189">
        <v>1</v>
      </c>
      <c r="D189" t="s">
        <v>113</v>
      </c>
      <c r="E189" t="s">
        <v>112</v>
      </c>
      <c r="F189">
        <v>0</v>
      </c>
    </row>
    <row r="190" spans="1:6" x14ac:dyDescent="0.3">
      <c r="A190" t="s">
        <v>48</v>
      </c>
      <c r="B190" s="1">
        <v>44446</v>
      </c>
      <c r="C190">
        <v>5</v>
      </c>
      <c r="D190" t="s">
        <v>113</v>
      </c>
      <c r="E190" t="s">
        <v>111</v>
      </c>
      <c r="F190">
        <v>0</v>
      </c>
    </row>
    <row r="191" spans="1:6" x14ac:dyDescent="0.3">
      <c r="A191" t="s">
        <v>101</v>
      </c>
      <c r="B191" s="1">
        <v>44448</v>
      </c>
      <c r="C191">
        <v>4</v>
      </c>
      <c r="D191" t="s">
        <v>113</v>
      </c>
      <c r="E191" t="s">
        <v>111</v>
      </c>
      <c r="F191">
        <v>0</v>
      </c>
    </row>
    <row r="192" spans="1:6" x14ac:dyDescent="0.3">
      <c r="A192" t="s">
        <v>72</v>
      </c>
      <c r="B192" s="1">
        <v>44449</v>
      </c>
      <c r="C192">
        <v>6</v>
      </c>
      <c r="D192" t="s">
        <v>113</v>
      </c>
      <c r="E192" t="s">
        <v>111</v>
      </c>
      <c r="F192">
        <v>0</v>
      </c>
    </row>
    <row r="193" spans="1:6" x14ac:dyDescent="0.3">
      <c r="A193" t="s">
        <v>6</v>
      </c>
      <c r="B193" s="1">
        <v>44449</v>
      </c>
      <c r="C193">
        <v>9</v>
      </c>
      <c r="D193" t="s">
        <v>110</v>
      </c>
      <c r="E193" t="s">
        <v>111</v>
      </c>
      <c r="F193">
        <v>0</v>
      </c>
    </row>
    <row r="194" spans="1:6" x14ac:dyDescent="0.3">
      <c r="A194" t="s">
        <v>63</v>
      </c>
      <c r="B194" s="1">
        <v>44449</v>
      </c>
      <c r="C194">
        <v>2</v>
      </c>
      <c r="D194" t="s">
        <v>113</v>
      </c>
      <c r="E194" t="s">
        <v>111</v>
      </c>
      <c r="F194">
        <v>0</v>
      </c>
    </row>
    <row r="195" spans="1:6" x14ac:dyDescent="0.3">
      <c r="A195" t="s">
        <v>6</v>
      </c>
      <c r="B195" s="1">
        <v>44450</v>
      </c>
      <c r="C195">
        <v>6</v>
      </c>
      <c r="D195" t="s">
        <v>110</v>
      </c>
      <c r="E195" t="s">
        <v>111</v>
      </c>
      <c r="F195">
        <v>0</v>
      </c>
    </row>
    <row r="196" spans="1:6" x14ac:dyDescent="0.3">
      <c r="A196" t="s">
        <v>95</v>
      </c>
      <c r="B196" s="1">
        <v>44452</v>
      </c>
      <c r="C196">
        <v>7</v>
      </c>
      <c r="D196" t="s">
        <v>113</v>
      </c>
      <c r="E196" t="s">
        <v>112</v>
      </c>
      <c r="F196">
        <v>0</v>
      </c>
    </row>
    <row r="197" spans="1:6" x14ac:dyDescent="0.3">
      <c r="A197" t="s">
        <v>97</v>
      </c>
      <c r="B197" s="1">
        <v>44454</v>
      </c>
      <c r="C197">
        <v>6</v>
      </c>
      <c r="D197" t="s">
        <v>113</v>
      </c>
      <c r="E197" t="s">
        <v>111</v>
      </c>
      <c r="F197">
        <v>0</v>
      </c>
    </row>
    <row r="198" spans="1:6" x14ac:dyDescent="0.3">
      <c r="A198" t="s">
        <v>97</v>
      </c>
      <c r="B198" s="1">
        <v>44454</v>
      </c>
      <c r="C198">
        <v>14</v>
      </c>
      <c r="D198" t="s">
        <v>113</v>
      </c>
      <c r="E198" t="s">
        <v>111</v>
      </c>
      <c r="F198">
        <v>0</v>
      </c>
    </row>
    <row r="199" spans="1:6" x14ac:dyDescent="0.3">
      <c r="A199" t="s">
        <v>50</v>
      </c>
      <c r="B199" s="1">
        <v>44460</v>
      </c>
      <c r="C199">
        <v>7</v>
      </c>
      <c r="D199" t="s">
        <v>110</v>
      </c>
      <c r="E199" t="s">
        <v>112</v>
      </c>
      <c r="F199">
        <v>0</v>
      </c>
    </row>
    <row r="200" spans="1:6" x14ac:dyDescent="0.3">
      <c r="A200" t="s">
        <v>93</v>
      </c>
      <c r="B200" s="1">
        <v>44461</v>
      </c>
      <c r="C200">
        <v>2</v>
      </c>
      <c r="D200" t="s">
        <v>111</v>
      </c>
      <c r="E200" t="s">
        <v>112</v>
      </c>
      <c r="F200">
        <v>0</v>
      </c>
    </row>
    <row r="201" spans="1:6" x14ac:dyDescent="0.3">
      <c r="A201" t="s">
        <v>10</v>
      </c>
      <c r="B201" s="1">
        <v>44461</v>
      </c>
      <c r="C201">
        <v>4</v>
      </c>
      <c r="D201" t="s">
        <v>113</v>
      </c>
      <c r="E201" t="s">
        <v>112</v>
      </c>
      <c r="F201">
        <v>0</v>
      </c>
    </row>
    <row r="202" spans="1:6" x14ac:dyDescent="0.3">
      <c r="A202" t="s">
        <v>46</v>
      </c>
      <c r="B202" s="1">
        <v>44462</v>
      </c>
      <c r="C202">
        <v>12</v>
      </c>
      <c r="D202" t="s">
        <v>113</v>
      </c>
      <c r="E202" t="s">
        <v>112</v>
      </c>
      <c r="F202">
        <v>0</v>
      </c>
    </row>
    <row r="203" spans="1:6" x14ac:dyDescent="0.3">
      <c r="A203" t="s">
        <v>53</v>
      </c>
      <c r="B203" s="1">
        <v>44462</v>
      </c>
      <c r="C203">
        <v>7</v>
      </c>
      <c r="D203" t="s">
        <v>111</v>
      </c>
      <c r="E203" t="s">
        <v>111</v>
      </c>
      <c r="F203">
        <v>0</v>
      </c>
    </row>
    <row r="204" spans="1:6" x14ac:dyDescent="0.3">
      <c r="A204" t="s">
        <v>80</v>
      </c>
      <c r="B204" s="1">
        <v>44466</v>
      </c>
      <c r="C204">
        <v>1</v>
      </c>
      <c r="D204" t="s">
        <v>113</v>
      </c>
      <c r="E204" t="s">
        <v>112</v>
      </c>
      <c r="F204">
        <v>0</v>
      </c>
    </row>
    <row r="205" spans="1:6" x14ac:dyDescent="0.3">
      <c r="A205" t="s">
        <v>38</v>
      </c>
      <c r="B205" s="1">
        <v>44469</v>
      </c>
      <c r="C205">
        <v>9</v>
      </c>
      <c r="D205" t="s">
        <v>111</v>
      </c>
      <c r="E205" t="s">
        <v>111</v>
      </c>
      <c r="F205">
        <v>0</v>
      </c>
    </row>
    <row r="206" spans="1:6" x14ac:dyDescent="0.3">
      <c r="A206" t="s">
        <v>20</v>
      </c>
      <c r="B206" s="1">
        <v>44469</v>
      </c>
      <c r="C206">
        <v>5</v>
      </c>
      <c r="D206" t="s">
        <v>111</v>
      </c>
      <c r="E206" t="s">
        <v>111</v>
      </c>
      <c r="F206">
        <v>0</v>
      </c>
    </row>
    <row r="207" spans="1:6" x14ac:dyDescent="0.3">
      <c r="A207" t="s">
        <v>72</v>
      </c>
      <c r="B207" s="1">
        <v>44470</v>
      </c>
      <c r="C207">
        <v>14</v>
      </c>
      <c r="D207" t="s">
        <v>111</v>
      </c>
      <c r="E207" t="s">
        <v>112</v>
      </c>
      <c r="F207">
        <v>0</v>
      </c>
    </row>
    <row r="208" spans="1:6" x14ac:dyDescent="0.3">
      <c r="A208" t="s">
        <v>38</v>
      </c>
      <c r="B208" s="1">
        <v>44471</v>
      </c>
      <c r="C208">
        <v>15</v>
      </c>
      <c r="D208" t="s">
        <v>113</v>
      </c>
      <c r="E208" t="s">
        <v>111</v>
      </c>
      <c r="F208">
        <v>0</v>
      </c>
    </row>
    <row r="209" spans="1:6" x14ac:dyDescent="0.3">
      <c r="A209" t="s">
        <v>48</v>
      </c>
      <c r="B209" s="1">
        <v>44472</v>
      </c>
      <c r="C209">
        <v>9</v>
      </c>
      <c r="D209" t="s">
        <v>113</v>
      </c>
      <c r="E209" t="s">
        <v>111</v>
      </c>
      <c r="F209">
        <v>0</v>
      </c>
    </row>
    <row r="210" spans="1:6" x14ac:dyDescent="0.3">
      <c r="A210" t="s">
        <v>82</v>
      </c>
      <c r="B210" s="1">
        <v>44475</v>
      </c>
      <c r="C210">
        <v>1</v>
      </c>
      <c r="D210" t="s">
        <v>113</v>
      </c>
      <c r="E210" t="s">
        <v>111</v>
      </c>
      <c r="F210">
        <v>0</v>
      </c>
    </row>
    <row r="211" spans="1:6" x14ac:dyDescent="0.3">
      <c r="A211" t="s">
        <v>84</v>
      </c>
      <c r="B211" s="1">
        <v>44475</v>
      </c>
      <c r="C211">
        <v>12</v>
      </c>
      <c r="D211" t="s">
        <v>111</v>
      </c>
      <c r="E211" t="s">
        <v>111</v>
      </c>
      <c r="F211">
        <v>0</v>
      </c>
    </row>
    <row r="212" spans="1:6" x14ac:dyDescent="0.3">
      <c r="A212" t="s">
        <v>63</v>
      </c>
      <c r="B212" s="1">
        <v>44476</v>
      </c>
      <c r="C212">
        <v>6</v>
      </c>
      <c r="D212" t="s">
        <v>113</v>
      </c>
      <c r="E212" t="s">
        <v>112</v>
      </c>
      <c r="F212">
        <v>0</v>
      </c>
    </row>
    <row r="213" spans="1:6" x14ac:dyDescent="0.3">
      <c r="A213" t="s">
        <v>89</v>
      </c>
      <c r="B213" s="1">
        <v>44478</v>
      </c>
      <c r="C213">
        <v>5</v>
      </c>
      <c r="D213" t="s">
        <v>113</v>
      </c>
      <c r="E213" t="s">
        <v>112</v>
      </c>
      <c r="F213">
        <v>0</v>
      </c>
    </row>
    <row r="214" spans="1:6" x14ac:dyDescent="0.3">
      <c r="A214" t="s">
        <v>76</v>
      </c>
      <c r="B214" s="1">
        <v>44478</v>
      </c>
      <c r="C214">
        <v>11</v>
      </c>
      <c r="D214" t="s">
        <v>111</v>
      </c>
      <c r="E214" t="s">
        <v>112</v>
      </c>
      <c r="F214">
        <v>0</v>
      </c>
    </row>
    <row r="215" spans="1:6" x14ac:dyDescent="0.3">
      <c r="A215" t="s">
        <v>82</v>
      </c>
      <c r="B215" s="1">
        <v>44479</v>
      </c>
      <c r="C215">
        <v>14</v>
      </c>
      <c r="D215" t="s">
        <v>113</v>
      </c>
      <c r="E215" t="s">
        <v>112</v>
      </c>
      <c r="F215">
        <v>0</v>
      </c>
    </row>
    <row r="216" spans="1:6" x14ac:dyDescent="0.3">
      <c r="A216" t="s">
        <v>32</v>
      </c>
      <c r="B216" s="1">
        <v>44480</v>
      </c>
      <c r="C216">
        <v>15</v>
      </c>
      <c r="D216" t="s">
        <v>113</v>
      </c>
      <c r="E216" t="s">
        <v>112</v>
      </c>
      <c r="F216">
        <v>0</v>
      </c>
    </row>
    <row r="217" spans="1:6" x14ac:dyDescent="0.3">
      <c r="A217" t="s">
        <v>66</v>
      </c>
      <c r="B217" s="1">
        <v>44481</v>
      </c>
      <c r="C217">
        <v>8</v>
      </c>
      <c r="D217" t="s">
        <v>111</v>
      </c>
      <c r="E217" t="s">
        <v>111</v>
      </c>
      <c r="F217">
        <v>0</v>
      </c>
    </row>
    <row r="218" spans="1:6" x14ac:dyDescent="0.3">
      <c r="A218" t="s">
        <v>6</v>
      </c>
      <c r="B218" s="1">
        <v>44486</v>
      </c>
      <c r="C218">
        <v>13</v>
      </c>
      <c r="D218" t="s">
        <v>113</v>
      </c>
      <c r="E218" t="s">
        <v>111</v>
      </c>
      <c r="F218">
        <v>0</v>
      </c>
    </row>
    <row r="219" spans="1:6" x14ac:dyDescent="0.3">
      <c r="A219" t="s">
        <v>61</v>
      </c>
      <c r="B219" s="1">
        <v>44487</v>
      </c>
      <c r="C219">
        <v>6</v>
      </c>
      <c r="D219" t="s">
        <v>111</v>
      </c>
      <c r="E219" t="s">
        <v>112</v>
      </c>
      <c r="F219">
        <v>0</v>
      </c>
    </row>
    <row r="220" spans="1:6" x14ac:dyDescent="0.3">
      <c r="A220" t="s">
        <v>53</v>
      </c>
      <c r="B220" s="1">
        <v>44487</v>
      </c>
      <c r="C220">
        <v>13</v>
      </c>
      <c r="D220" t="s">
        <v>111</v>
      </c>
      <c r="E220" t="s">
        <v>112</v>
      </c>
      <c r="F220">
        <v>0</v>
      </c>
    </row>
    <row r="221" spans="1:6" x14ac:dyDescent="0.3">
      <c r="A221" t="s">
        <v>32</v>
      </c>
      <c r="B221" s="1">
        <v>44491</v>
      </c>
      <c r="C221">
        <v>7</v>
      </c>
      <c r="D221" t="s">
        <v>113</v>
      </c>
      <c r="E221" t="s">
        <v>112</v>
      </c>
      <c r="F221">
        <v>0</v>
      </c>
    </row>
    <row r="222" spans="1:6" x14ac:dyDescent="0.3">
      <c r="A222" t="s">
        <v>59</v>
      </c>
      <c r="B222" s="1">
        <v>44491</v>
      </c>
      <c r="C222">
        <v>13</v>
      </c>
      <c r="D222" t="s">
        <v>111</v>
      </c>
      <c r="E222" t="s">
        <v>112</v>
      </c>
      <c r="F222">
        <v>0</v>
      </c>
    </row>
    <row r="223" spans="1:6" x14ac:dyDescent="0.3">
      <c r="A223" t="s">
        <v>26</v>
      </c>
      <c r="B223" s="1">
        <v>44491</v>
      </c>
      <c r="C223">
        <v>1</v>
      </c>
      <c r="D223" t="s">
        <v>113</v>
      </c>
      <c r="E223" t="s">
        <v>112</v>
      </c>
      <c r="F223">
        <v>0</v>
      </c>
    </row>
    <row r="224" spans="1:6" x14ac:dyDescent="0.3">
      <c r="A224" t="s">
        <v>32</v>
      </c>
      <c r="B224" s="1">
        <v>44493</v>
      </c>
      <c r="C224">
        <v>3</v>
      </c>
      <c r="D224" t="s">
        <v>110</v>
      </c>
      <c r="E224" t="s">
        <v>112</v>
      </c>
      <c r="F224">
        <v>0</v>
      </c>
    </row>
    <row r="225" spans="1:6" x14ac:dyDescent="0.3">
      <c r="A225" t="s">
        <v>101</v>
      </c>
      <c r="B225" s="1">
        <v>44494</v>
      </c>
      <c r="C225">
        <v>9</v>
      </c>
      <c r="D225" t="s">
        <v>111</v>
      </c>
      <c r="E225" t="s">
        <v>112</v>
      </c>
      <c r="F225">
        <v>0</v>
      </c>
    </row>
    <row r="226" spans="1:6" x14ac:dyDescent="0.3">
      <c r="A226" t="s">
        <v>14</v>
      </c>
      <c r="B226" s="1">
        <v>44495</v>
      </c>
      <c r="C226">
        <v>6</v>
      </c>
      <c r="D226" t="s">
        <v>110</v>
      </c>
      <c r="E226" t="s">
        <v>112</v>
      </c>
      <c r="F226">
        <v>0</v>
      </c>
    </row>
    <row r="227" spans="1:6" x14ac:dyDescent="0.3">
      <c r="A227" t="s">
        <v>24</v>
      </c>
      <c r="B227" s="1">
        <v>44497</v>
      </c>
      <c r="C227">
        <v>1</v>
      </c>
      <c r="D227" t="s">
        <v>113</v>
      </c>
      <c r="E227" t="s">
        <v>112</v>
      </c>
      <c r="F227">
        <v>0</v>
      </c>
    </row>
    <row r="228" spans="1:6" x14ac:dyDescent="0.3">
      <c r="A228" t="s">
        <v>89</v>
      </c>
      <c r="B228" s="1">
        <v>44498</v>
      </c>
      <c r="C228">
        <v>14</v>
      </c>
      <c r="D228" t="s">
        <v>111</v>
      </c>
      <c r="E228" t="s">
        <v>111</v>
      </c>
      <c r="F228">
        <v>0</v>
      </c>
    </row>
    <row r="229" spans="1:6" x14ac:dyDescent="0.3">
      <c r="A229" t="s">
        <v>53</v>
      </c>
      <c r="B229" s="1">
        <v>44500</v>
      </c>
      <c r="C229">
        <v>6</v>
      </c>
      <c r="D229" t="s">
        <v>111</v>
      </c>
      <c r="E229" t="s">
        <v>112</v>
      </c>
      <c r="F229">
        <v>0</v>
      </c>
    </row>
    <row r="230" spans="1:6" x14ac:dyDescent="0.3">
      <c r="A230" t="s">
        <v>36</v>
      </c>
      <c r="B230" s="1">
        <v>44503</v>
      </c>
      <c r="C230">
        <v>12</v>
      </c>
      <c r="D230" t="s">
        <v>113</v>
      </c>
      <c r="E230" t="s">
        <v>112</v>
      </c>
      <c r="F230">
        <v>0</v>
      </c>
    </row>
    <row r="231" spans="1:6" x14ac:dyDescent="0.3">
      <c r="A231" t="s">
        <v>84</v>
      </c>
      <c r="B231" s="1">
        <v>44506</v>
      </c>
      <c r="C231">
        <v>10</v>
      </c>
      <c r="D231" t="s">
        <v>113</v>
      </c>
      <c r="E231" t="s">
        <v>111</v>
      </c>
      <c r="F231">
        <v>0</v>
      </c>
    </row>
    <row r="232" spans="1:6" x14ac:dyDescent="0.3">
      <c r="A232" t="s">
        <v>22</v>
      </c>
      <c r="B232" s="1">
        <v>44508</v>
      </c>
      <c r="C232">
        <v>15</v>
      </c>
      <c r="D232" t="s">
        <v>113</v>
      </c>
      <c r="E232" t="s">
        <v>111</v>
      </c>
      <c r="F232">
        <v>0</v>
      </c>
    </row>
    <row r="233" spans="1:6" x14ac:dyDescent="0.3">
      <c r="A233" t="s">
        <v>97</v>
      </c>
      <c r="B233" s="1">
        <v>44510</v>
      </c>
      <c r="C233">
        <v>6</v>
      </c>
      <c r="D233" t="s">
        <v>111</v>
      </c>
      <c r="E233" t="s">
        <v>112</v>
      </c>
      <c r="F233">
        <v>0</v>
      </c>
    </row>
    <row r="234" spans="1:6" x14ac:dyDescent="0.3">
      <c r="A234" t="s">
        <v>93</v>
      </c>
      <c r="B234" s="1">
        <v>44511</v>
      </c>
      <c r="C234">
        <v>12</v>
      </c>
      <c r="D234" t="s">
        <v>110</v>
      </c>
      <c r="E234" t="s">
        <v>111</v>
      </c>
      <c r="F234">
        <v>0</v>
      </c>
    </row>
    <row r="235" spans="1:6" x14ac:dyDescent="0.3">
      <c r="A235" t="s">
        <v>29</v>
      </c>
      <c r="B235" s="1">
        <v>44512</v>
      </c>
      <c r="C235">
        <v>3</v>
      </c>
      <c r="D235" t="s">
        <v>111</v>
      </c>
      <c r="E235" t="s">
        <v>112</v>
      </c>
      <c r="F235">
        <v>0</v>
      </c>
    </row>
    <row r="236" spans="1:6" x14ac:dyDescent="0.3">
      <c r="A236" t="s">
        <v>80</v>
      </c>
      <c r="B236" s="1">
        <v>44520</v>
      </c>
      <c r="C236">
        <v>14</v>
      </c>
      <c r="D236" t="s">
        <v>111</v>
      </c>
      <c r="E236" t="s">
        <v>111</v>
      </c>
      <c r="F236">
        <v>0</v>
      </c>
    </row>
    <row r="237" spans="1:6" x14ac:dyDescent="0.3">
      <c r="A237" t="s">
        <v>24</v>
      </c>
      <c r="B237" s="1">
        <v>44520</v>
      </c>
      <c r="C237">
        <v>11</v>
      </c>
      <c r="D237" t="s">
        <v>111</v>
      </c>
      <c r="E237" t="s">
        <v>112</v>
      </c>
      <c r="F237">
        <v>0</v>
      </c>
    </row>
    <row r="238" spans="1:6" x14ac:dyDescent="0.3">
      <c r="A238" t="s">
        <v>38</v>
      </c>
      <c r="B238" s="1">
        <v>44521</v>
      </c>
      <c r="C238">
        <v>1</v>
      </c>
      <c r="D238" t="s">
        <v>110</v>
      </c>
      <c r="E238" t="s">
        <v>111</v>
      </c>
      <c r="F238">
        <v>0</v>
      </c>
    </row>
    <row r="239" spans="1:6" x14ac:dyDescent="0.3">
      <c r="A239" t="s">
        <v>20</v>
      </c>
      <c r="B239" s="1">
        <v>44521</v>
      </c>
      <c r="C239">
        <v>1</v>
      </c>
      <c r="D239" t="s">
        <v>111</v>
      </c>
      <c r="E239" t="s">
        <v>112</v>
      </c>
      <c r="F239">
        <v>0</v>
      </c>
    </row>
    <row r="240" spans="1:6" x14ac:dyDescent="0.3">
      <c r="A240" t="s">
        <v>34</v>
      </c>
      <c r="B240" s="1">
        <v>44527</v>
      </c>
      <c r="C240">
        <v>8</v>
      </c>
      <c r="D240" t="s">
        <v>111</v>
      </c>
      <c r="E240" t="s">
        <v>111</v>
      </c>
      <c r="F240">
        <v>0</v>
      </c>
    </row>
    <row r="241" spans="1:6" x14ac:dyDescent="0.3">
      <c r="A241" t="s">
        <v>93</v>
      </c>
      <c r="B241" s="1">
        <v>44528</v>
      </c>
      <c r="C241">
        <v>2</v>
      </c>
      <c r="D241" t="s">
        <v>113</v>
      </c>
      <c r="E241" t="s">
        <v>112</v>
      </c>
      <c r="F241">
        <v>0</v>
      </c>
    </row>
    <row r="242" spans="1:6" x14ac:dyDescent="0.3">
      <c r="A242" t="s">
        <v>91</v>
      </c>
      <c r="B242" s="1">
        <v>44530</v>
      </c>
      <c r="C242">
        <v>15</v>
      </c>
      <c r="D242" t="s">
        <v>113</v>
      </c>
      <c r="E242" t="s">
        <v>111</v>
      </c>
      <c r="F242">
        <v>0</v>
      </c>
    </row>
    <row r="243" spans="1:6" x14ac:dyDescent="0.3">
      <c r="A243" t="s">
        <v>42</v>
      </c>
      <c r="B243" s="1">
        <v>44532</v>
      </c>
      <c r="C243">
        <v>10</v>
      </c>
      <c r="D243" t="s">
        <v>113</v>
      </c>
      <c r="E243" t="s">
        <v>112</v>
      </c>
      <c r="F243">
        <v>0</v>
      </c>
    </row>
    <row r="244" spans="1:6" x14ac:dyDescent="0.3">
      <c r="A244" t="s">
        <v>80</v>
      </c>
      <c r="B244" s="1">
        <v>44533</v>
      </c>
      <c r="C244">
        <v>2</v>
      </c>
      <c r="D244" t="s">
        <v>111</v>
      </c>
      <c r="E244" t="s">
        <v>112</v>
      </c>
      <c r="F244">
        <v>0</v>
      </c>
    </row>
    <row r="245" spans="1:6" x14ac:dyDescent="0.3">
      <c r="A245" t="s">
        <v>48</v>
      </c>
      <c r="B245" s="1">
        <v>44533</v>
      </c>
      <c r="C245">
        <v>8</v>
      </c>
      <c r="D245" t="s">
        <v>111</v>
      </c>
      <c r="E245" t="s">
        <v>111</v>
      </c>
      <c r="F245">
        <v>0</v>
      </c>
    </row>
    <row r="246" spans="1:6" x14ac:dyDescent="0.3">
      <c r="A246" t="s">
        <v>14</v>
      </c>
      <c r="B246" s="1">
        <v>44535</v>
      </c>
      <c r="C246">
        <v>15</v>
      </c>
      <c r="D246" t="s">
        <v>113</v>
      </c>
      <c r="E246" t="s">
        <v>112</v>
      </c>
      <c r="F246">
        <v>0</v>
      </c>
    </row>
    <row r="247" spans="1:6" x14ac:dyDescent="0.3">
      <c r="A247" t="s">
        <v>29</v>
      </c>
      <c r="B247" s="1">
        <v>44535</v>
      </c>
      <c r="C247">
        <v>1</v>
      </c>
      <c r="D247" t="s">
        <v>113</v>
      </c>
      <c r="E247" t="s">
        <v>111</v>
      </c>
      <c r="F247">
        <v>0</v>
      </c>
    </row>
    <row r="248" spans="1:6" x14ac:dyDescent="0.3">
      <c r="A248" t="s">
        <v>36</v>
      </c>
      <c r="B248" s="1">
        <v>44537</v>
      </c>
      <c r="C248">
        <v>8</v>
      </c>
      <c r="D248" t="s">
        <v>113</v>
      </c>
      <c r="E248" t="s">
        <v>111</v>
      </c>
      <c r="F248">
        <v>0</v>
      </c>
    </row>
    <row r="249" spans="1:6" x14ac:dyDescent="0.3">
      <c r="A249" t="s">
        <v>101</v>
      </c>
      <c r="B249" s="1">
        <v>44538</v>
      </c>
      <c r="C249">
        <v>14</v>
      </c>
      <c r="D249" t="s">
        <v>113</v>
      </c>
      <c r="E249" t="s">
        <v>111</v>
      </c>
      <c r="F249">
        <v>0</v>
      </c>
    </row>
    <row r="250" spans="1:6" x14ac:dyDescent="0.3">
      <c r="A250" t="s">
        <v>97</v>
      </c>
      <c r="B250" s="1">
        <v>44544</v>
      </c>
      <c r="C250">
        <v>4</v>
      </c>
      <c r="D250" t="s">
        <v>113</v>
      </c>
      <c r="E250" t="s">
        <v>111</v>
      </c>
      <c r="F250">
        <v>0</v>
      </c>
    </row>
    <row r="251" spans="1:6" x14ac:dyDescent="0.3">
      <c r="A251" t="s">
        <v>12</v>
      </c>
      <c r="B251" s="1">
        <v>44548</v>
      </c>
      <c r="C251">
        <v>2</v>
      </c>
      <c r="D251" t="s">
        <v>113</v>
      </c>
      <c r="E251" t="s">
        <v>112</v>
      </c>
      <c r="F251">
        <v>0</v>
      </c>
    </row>
    <row r="252" spans="1:6" x14ac:dyDescent="0.3">
      <c r="A252" t="s">
        <v>55</v>
      </c>
      <c r="B252" s="1">
        <v>44548</v>
      </c>
      <c r="C252">
        <v>8</v>
      </c>
      <c r="D252" t="s">
        <v>111</v>
      </c>
      <c r="E252" t="s">
        <v>112</v>
      </c>
      <c r="F252">
        <v>0</v>
      </c>
    </row>
    <row r="253" spans="1:6" x14ac:dyDescent="0.3">
      <c r="A253" t="s">
        <v>57</v>
      </c>
      <c r="B253" s="1">
        <v>44549</v>
      </c>
      <c r="C253">
        <v>12</v>
      </c>
      <c r="D253" t="s">
        <v>113</v>
      </c>
      <c r="E253" t="s">
        <v>111</v>
      </c>
      <c r="F253">
        <v>0</v>
      </c>
    </row>
    <row r="254" spans="1:6" x14ac:dyDescent="0.3">
      <c r="A254" t="s">
        <v>70</v>
      </c>
      <c r="B254" s="1">
        <v>44549</v>
      </c>
      <c r="C254">
        <v>3</v>
      </c>
      <c r="D254" t="s">
        <v>110</v>
      </c>
      <c r="E254" t="s">
        <v>111</v>
      </c>
      <c r="F254">
        <v>0</v>
      </c>
    </row>
    <row r="255" spans="1:6" x14ac:dyDescent="0.3">
      <c r="A255" t="s">
        <v>32</v>
      </c>
      <c r="B255" s="1">
        <v>44549</v>
      </c>
      <c r="C255">
        <v>10</v>
      </c>
      <c r="D255" t="s">
        <v>111</v>
      </c>
      <c r="E255" t="s">
        <v>111</v>
      </c>
      <c r="F255">
        <v>0</v>
      </c>
    </row>
    <row r="256" spans="1:6" x14ac:dyDescent="0.3">
      <c r="A256" t="s">
        <v>34</v>
      </c>
      <c r="B256" s="1">
        <v>44550</v>
      </c>
      <c r="C256">
        <v>14</v>
      </c>
      <c r="D256" t="s">
        <v>113</v>
      </c>
      <c r="E256" t="s">
        <v>111</v>
      </c>
      <c r="F256">
        <v>0</v>
      </c>
    </row>
    <row r="257" spans="1:6" x14ac:dyDescent="0.3">
      <c r="A257" t="s">
        <v>63</v>
      </c>
      <c r="B257" s="1">
        <v>44551</v>
      </c>
      <c r="C257">
        <v>10</v>
      </c>
      <c r="D257" t="s">
        <v>111</v>
      </c>
      <c r="E257" t="s">
        <v>112</v>
      </c>
      <c r="F257">
        <v>0</v>
      </c>
    </row>
    <row r="258" spans="1:6" x14ac:dyDescent="0.3">
      <c r="A258" t="s">
        <v>97</v>
      </c>
      <c r="B258" s="1">
        <v>44554</v>
      </c>
      <c r="C258">
        <v>8</v>
      </c>
      <c r="D258" t="s">
        <v>110</v>
      </c>
      <c r="E258" t="s">
        <v>112</v>
      </c>
      <c r="F258">
        <v>0</v>
      </c>
    </row>
    <row r="259" spans="1:6" x14ac:dyDescent="0.3">
      <c r="A259" t="s">
        <v>84</v>
      </c>
      <c r="B259" s="1">
        <v>44554</v>
      </c>
      <c r="C259">
        <v>8</v>
      </c>
      <c r="D259" t="s">
        <v>110</v>
      </c>
      <c r="E259" t="s">
        <v>111</v>
      </c>
      <c r="F259">
        <v>0</v>
      </c>
    </row>
    <row r="260" spans="1:6" x14ac:dyDescent="0.3">
      <c r="A260" t="s">
        <v>95</v>
      </c>
      <c r="B260" s="1">
        <v>44556</v>
      </c>
      <c r="C260">
        <v>14</v>
      </c>
      <c r="D260" t="s">
        <v>111</v>
      </c>
      <c r="E260" t="s">
        <v>112</v>
      </c>
      <c r="F260">
        <v>0</v>
      </c>
    </row>
    <row r="261" spans="1:6" x14ac:dyDescent="0.3">
      <c r="A261" t="s">
        <v>70</v>
      </c>
      <c r="B261" s="1">
        <v>44557</v>
      </c>
      <c r="C261">
        <v>14</v>
      </c>
      <c r="D261" t="s">
        <v>113</v>
      </c>
      <c r="E261" t="s">
        <v>112</v>
      </c>
      <c r="F261">
        <v>0</v>
      </c>
    </row>
    <row r="262" spans="1:6" x14ac:dyDescent="0.3">
      <c r="A262" t="s">
        <v>70</v>
      </c>
      <c r="B262" s="1">
        <v>44558</v>
      </c>
      <c r="C262">
        <v>6</v>
      </c>
      <c r="D262" t="s">
        <v>113</v>
      </c>
      <c r="E262" t="s">
        <v>112</v>
      </c>
      <c r="F262">
        <v>0</v>
      </c>
    </row>
    <row r="263" spans="1:6" x14ac:dyDescent="0.3">
      <c r="A263" t="s">
        <v>29</v>
      </c>
      <c r="B263" s="1">
        <v>44560</v>
      </c>
      <c r="C263">
        <v>13</v>
      </c>
      <c r="D263" t="s">
        <v>111</v>
      </c>
      <c r="E263" t="s">
        <v>111</v>
      </c>
      <c r="F263">
        <v>0</v>
      </c>
    </row>
    <row r="264" spans="1:6" x14ac:dyDescent="0.3">
      <c r="A264" t="s">
        <v>55</v>
      </c>
      <c r="B264" s="1">
        <v>44562</v>
      </c>
      <c r="C264">
        <v>1</v>
      </c>
      <c r="D264" t="s">
        <v>110</v>
      </c>
      <c r="E264" t="s">
        <v>112</v>
      </c>
      <c r="F264">
        <v>0</v>
      </c>
    </row>
    <row r="265" spans="1:6" x14ac:dyDescent="0.3">
      <c r="A265" t="s">
        <v>29</v>
      </c>
      <c r="B265" s="1">
        <v>44563</v>
      </c>
      <c r="C265">
        <v>7</v>
      </c>
      <c r="D265" t="s">
        <v>113</v>
      </c>
      <c r="E265" t="s">
        <v>112</v>
      </c>
      <c r="F265">
        <v>0</v>
      </c>
    </row>
    <row r="266" spans="1:6" x14ac:dyDescent="0.3">
      <c r="A266" t="s">
        <v>40</v>
      </c>
      <c r="B266" s="1">
        <v>44563</v>
      </c>
      <c r="C266">
        <v>2</v>
      </c>
      <c r="D266" t="s">
        <v>111</v>
      </c>
      <c r="E266" t="s">
        <v>112</v>
      </c>
      <c r="F266">
        <v>0</v>
      </c>
    </row>
    <row r="267" spans="1:6" x14ac:dyDescent="0.3">
      <c r="A267" t="s">
        <v>78</v>
      </c>
      <c r="B267" s="1">
        <v>44563</v>
      </c>
      <c r="C267">
        <v>1</v>
      </c>
      <c r="D267" t="s">
        <v>113</v>
      </c>
      <c r="E267" t="s">
        <v>112</v>
      </c>
      <c r="F267">
        <v>0</v>
      </c>
    </row>
    <row r="268" spans="1:6" x14ac:dyDescent="0.3">
      <c r="A268" t="s">
        <v>99</v>
      </c>
      <c r="B268" s="1">
        <v>44564</v>
      </c>
      <c r="C268">
        <v>9</v>
      </c>
      <c r="D268" t="s">
        <v>113</v>
      </c>
      <c r="E268" t="s">
        <v>112</v>
      </c>
      <c r="F268">
        <v>0</v>
      </c>
    </row>
    <row r="269" spans="1:6" x14ac:dyDescent="0.3">
      <c r="A269" t="s">
        <v>34</v>
      </c>
      <c r="B269" s="1">
        <v>44565</v>
      </c>
      <c r="C269">
        <v>8</v>
      </c>
      <c r="D269" t="s">
        <v>113</v>
      </c>
      <c r="E269" t="s">
        <v>111</v>
      </c>
      <c r="F269">
        <v>0</v>
      </c>
    </row>
    <row r="270" spans="1:6" x14ac:dyDescent="0.3">
      <c r="A270" t="s">
        <v>70</v>
      </c>
      <c r="B270" s="1">
        <v>44565</v>
      </c>
      <c r="C270">
        <v>1</v>
      </c>
      <c r="D270" t="s">
        <v>111</v>
      </c>
      <c r="E270" t="s">
        <v>111</v>
      </c>
      <c r="F270">
        <v>0</v>
      </c>
    </row>
    <row r="271" spans="1:6" x14ac:dyDescent="0.3">
      <c r="A271" t="s">
        <v>76</v>
      </c>
      <c r="B271" s="1">
        <v>44570</v>
      </c>
      <c r="C271">
        <v>12</v>
      </c>
      <c r="D271" t="s">
        <v>113</v>
      </c>
      <c r="E271" t="s">
        <v>111</v>
      </c>
      <c r="F271">
        <v>0</v>
      </c>
    </row>
    <row r="272" spans="1:6" x14ac:dyDescent="0.3">
      <c r="A272" t="s">
        <v>80</v>
      </c>
      <c r="B272" s="1">
        <v>44571</v>
      </c>
      <c r="C272">
        <v>14</v>
      </c>
      <c r="D272" t="s">
        <v>111</v>
      </c>
      <c r="E272" t="s">
        <v>111</v>
      </c>
      <c r="F272">
        <v>0</v>
      </c>
    </row>
    <row r="273" spans="1:6" x14ac:dyDescent="0.3">
      <c r="A273" t="s">
        <v>76</v>
      </c>
      <c r="B273" s="1">
        <v>44572</v>
      </c>
      <c r="C273">
        <v>2</v>
      </c>
      <c r="D273" t="s">
        <v>113</v>
      </c>
      <c r="E273" t="s">
        <v>111</v>
      </c>
      <c r="F273">
        <v>0</v>
      </c>
    </row>
    <row r="274" spans="1:6" x14ac:dyDescent="0.3">
      <c r="A274" t="s">
        <v>48</v>
      </c>
      <c r="B274" s="1">
        <v>44574</v>
      </c>
      <c r="C274">
        <v>6</v>
      </c>
      <c r="D274" t="s">
        <v>111</v>
      </c>
      <c r="E274" t="s">
        <v>111</v>
      </c>
      <c r="F274">
        <v>0</v>
      </c>
    </row>
    <row r="275" spans="1:6" x14ac:dyDescent="0.3">
      <c r="A275" t="s">
        <v>32</v>
      </c>
      <c r="B275" s="1">
        <v>44575</v>
      </c>
      <c r="C275">
        <v>14</v>
      </c>
      <c r="D275" t="s">
        <v>113</v>
      </c>
      <c r="E275" t="s">
        <v>111</v>
      </c>
      <c r="F275">
        <v>0</v>
      </c>
    </row>
    <row r="276" spans="1:6" x14ac:dyDescent="0.3">
      <c r="A276" t="s">
        <v>55</v>
      </c>
      <c r="B276" s="1">
        <v>44576</v>
      </c>
      <c r="C276">
        <v>10</v>
      </c>
      <c r="D276" t="s">
        <v>113</v>
      </c>
      <c r="E276" t="s">
        <v>112</v>
      </c>
      <c r="F276">
        <v>0</v>
      </c>
    </row>
    <row r="277" spans="1:6" x14ac:dyDescent="0.3">
      <c r="A277" t="s">
        <v>38</v>
      </c>
      <c r="B277" s="1">
        <v>44577</v>
      </c>
      <c r="C277">
        <v>11</v>
      </c>
      <c r="D277" t="s">
        <v>111</v>
      </c>
      <c r="E277" t="s">
        <v>112</v>
      </c>
      <c r="F277">
        <v>0</v>
      </c>
    </row>
    <row r="278" spans="1:6" x14ac:dyDescent="0.3">
      <c r="A278" t="s">
        <v>93</v>
      </c>
      <c r="B278" s="1">
        <v>44578</v>
      </c>
      <c r="C278">
        <v>4</v>
      </c>
      <c r="D278" t="s">
        <v>111</v>
      </c>
      <c r="E278" t="s">
        <v>111</v>
      </c>
      <c r="F278">
        <v>0</v>
      </c>
    </row>
    <row r="279" spans="1:6" x14ac:dyDescent="0.3">
      <c r="A279" t="s">
        <v>24</v>
      </c>
      <c r="B279" s="1">
        <v>44579</v>
      </c>
      <c r="C279">
        <v>9</v>
      </c>
      <c r="D279" t="s">
        <v>110</v>
      </c>
      <c r="E279" t="s">
        <v>112</v>
      </c>
      <c r="F279">
        <v>0</v>
      </c>
    </row>
    <row r="280" spans="1:6" x14ac:dyDescent="0.3">
      <c r="A280" t="s">
        <v>53</v>
      </c>
      <c r="B280" s="1">
        <v>44581</v>
      </c>
      <c r="C280">
        <v>2</v>
      </c>
      <c r="D280" t="s">
        <v>113</v>
      </c>
      <c r="E280" t="s">
        <v>112</v>
      </c>
      <c r="F280">
        <v>0</v>
      </c>
    </row>
    <row r="281" spans="1:6" x14ac:dyDescent="0.3">
      <c r="A281" t="s">
        <v>38</v>
      </c>
      <c r="B281" s="1">
        <v>44581</v>
      </c>
      <c r="C281">
        <v>7</v>
      </c>
      <c r="D281" t="s">
        <v>111</v>
      </c>
      <c r="E281" t="s">
        <v>111</v>
      </c>
      <c r="F281">
        <v>0</v>
      </c>
    </row>
    <row r="282" spans="1:6" x14ac:dyDescent="0.3">
      <c r="A282" t="s">
        <v>6</v>
      </c>
      <c r="B282" s="1">
        <v>44583</v>
      </c>
      <c r="C282">
        <v>6</v>
      </c>
      <c r="D282" t="s">
        <v>111</v>
      </c>
      <c r="E282" t="s">
        <v>112</v>
      </c>
      <c r="F282">
        <v>0</v>
      </c>
    </row>
    <row r="283" spans="1:6" x14ac:dyDescent="0.3">
      <c r="A283" t="s">
        <v>10</v>
      </c>
      <c r="B283" s="1">
        <v>44584</v>
      </c>
      <c r="C283">
        <v>5</v>
      </c>
      <c r="D283" t="s">
        <v>110</v>
      </c>
      <c r="E283" t="s">
        <v>112</v>
      </c>
      <c r="F283">
        <v>0</v>
      </c>
    </row>
    <row r="284" spans="1:6" x14ac:dyDescent="0.3">
      <c r="A284" t="s">
        <v>97</v>
      </c>
      <c r="B284" s="1">
        <v>44584</v>
      </c>
      <c r="C284">
        <v>8</v>
      </c>
      <c r="D284" t="s">
        <v>113</v>
      </c>
      <c r="E284" t="s">
        <v>111</v>
      </c>
      <c r="F284">
        <v>0</v>
      </c>
    </row>
    <row r="285" spans="1:6" x14ac:dyDescent="0.3">
      <c r="A285" t="s">
        <v>72</v>
      </c>
      <c r="B285" s="1">
        <v>44585</v>
      </c>
      <c r="C285">
        <v>15</v>
      </c>
      <c r="D285" t="s">
        <v>111</v>
      </c>
      <c r="E285" t="s">
        <v>111</v>
      </c>
      <c r="F285">
        <v>0</v>
      </c>
    </row>
    <row r="286" spans="1:6" x14ac:dyDescent="0.3">
      <c r="A286" t="s">
        <v>44</v>
      </c>
      <c r="B286" s="1">
        <v>44586</v>
      </c>
      <c r="C286">
        <v>14</v>
      </c>
      <c r="D286" t="s">
        <v>113</v>
      </c>
      <c r="E286" t="s">
        <v>112</v>
      </c>
      <c r="F286">
        <v>0</v>
      </c>
    </row>
    <row r="287" spans="1:6" x14ac:dyDescent="0.3">
      <c r="A287" t="s">
        <v>42</v>
      </c>
      <c r="B287" s="1">
        <v>44589</v>
      </c>
      <c r="C287">
        <v>11</v>
      </c>
      <c r="D287" t="s">
        <v>113</v>
      </c>
      <c r="E287" t="s">
        <v>111</v>
      </c>
      <c r="F287">
        <v>0</v>
      </c>
    </row>
    <row r="288" spans="1:6" x14ac:dyDescent="0.3">
      <c r="A288" t="s">
        <v>57</v>
      </c>
      <c r="B288" s="1">
        <v>44592</v>
      </c>
      <c r="C288">
        <v>6</v>
      </c>
      <c r="D288" t="s">
        <v>111</v>
      </c>
      <c r="E288" t="s">
        <v>112</v>
      </c>
      <c r="F288">
        <v>0</v>
      </c>
    </row>
    <row r="289" spans="1:6" x14ac:dyDescent="0.3">
      <c r="A289" t="s">
        <v>95</v>
      </c>
      <c r="B289" s="1">
        <v>44592</v>
      </c>
      <c r="C289">
        <v>9</v>
      </c>
      <c r="D289" t="s">
        <v>113</v>
      </c>
      <c r="E289" t="s">
        <v>112</v>
      </c>
      <c r="F289">
        <v>0</v>
      </c>
    </row>
    <row r="290" spans="1:6" x14ac:dyDescent="0.3">
      <c r="A290" t="s">
        <v>17</v>
      </c>
      <c r="B290" s="1">
        <v>44593</v>
      </c>
      <c r="C290">
        <v>9</v>
      </c>
      <c r="D290" t="s">
        <v>113</v>
      </c>
      <c r="E290" t="s">
        <v>112</v>
      </c>
      <c r="F290">
        <v>0</v>
      </c>
    </row>
    <row r="291" spans="1:6" x14ac:dyDescent="0.3">
      <c r="A291" t="s">
        <v>38</v>
      </c>
      <c r="B291" s="1">
        <v>44595</v>
      </c>
      <c r="C291">
        <v>8</v>
      </c>
      <c r="D291" t="s">
        <v>113</v>
      </c>
      <c r="E291" t="s">
        <v>111</v>
      </c>
      <c r="F291">
        <v>0</v>
      </c>
    </row>
    <row r="292" spans="1:6" x14ac:dyDescent="0.3">
      <c r="A292" t="s">
        <v>46</v>
      </c>
      <c r="B292" s="1">
        <v>44597</v>
      </c>
      <c r="C292">
        <v>6</v>
      </c>
      <c r="D292" t="s">
        <v>113</v>
      </c>
      <c r="E292" t="s">
        <v>112</v>
      </c>
      <c r="F292">
        <v>0</v>
      </c>
    </row>
    <row r="293" spans="1:6" x14ac:dyDescent="0.3">
      <c r="A293" t="s">
        <v>10</v>
      </c>
      <c r="B293" s="1">
        <v>44598</v>
      </c>
      <c r="C293">
        <v>6</v>
      </c>
      <c r="D293" t="s">
        <v>113</v>
      </c>
      <c r="E293" t="s">
        <v>112</v>
      </c>
      <c r="F293">
        <v>0</v>
      </c>
    </row>
    <row r="294" spans="1:6" x14ac:dyDescent="0.3">
      <c r="A294" t="s">
        <v>17</v>
      </c>
      <c r="B294" s="1">
        <v>44600</v>
      </c>
      <c r="C294">
        <v>11</v>
      </c>
      <c r="D294" t="s">
        <v>111</v>
      </c>
      <c r="E294" t="s">
        <v>112</v>
      </c>
      <c r="F294">
        <v>0</v>
      </c>
    </row>
    <row r="295" spans="1:6" x14ac:dyDescent="0.3">
      <c r="A295" t="s">
        <v>14</v>
      </c>
      <c r="B295" s="1">
        <v>44600</v>
      </c>
      <c r="C295">
        <v>3</v>
      </c>
      <c r="D295" t="s">
        <v>111</v>
      </c>
      <c r="E295" t="s">
        <v>112</v>
      </c>
      <c r="F295">
        <v>0</v>
      </c>
    </row>
    <row r="296" spans="1:6" x14ac:dyDescent="0.3">
      <c r="A296" t="s">
        <v>76</v>
      </c>
      <c r="B296" s="1">
        <v>44601</v>
      </c>
      <c r="C296">
        <v>14</v>
      </c>
      <c r="D296" t="s">
        <v>111</v>
      </c>
      <c r="E296" t="s">
        <v>111</v>
      </c>
      <c r="F296">
        <v>0</v>
      </c>
    </row>
    <row r="297" spans="1:6" x14ac:dyDescent="0.3">
      <c r="A297" t="s">
        <v>29</v>
      </c>
      <c r="B297" s="1">
        <v>44604</v>
      </c>
      <c r="C297">
        <v>13</v>
      </c>
      <c r="D297" t="s">
        <v>113</v>
      </c>
      <c r="E297" t="s">
        <v>112</v>
      </c>
      <c r="F297">
        <v>0</v>
      </c>
    </row>
    <row r="298" spans="1:6" x14ac:dyDescent="0.3">
      <c r="A298" t="s">
        <v>63</v>
      </c>
      <c r="B298" s="1">
        <v>44606</v>
      </c>
      <c r="C298">
        <v>8</v>
      </c>
      <c r="D298" t="s">
        <v>111</v>
      </c>
      <c r="E298" t="s">
        <v>112</v>
      </c>
      <c r="F298">
        <v>0</v>
      </c>
    </row>
    <row r="299" spans="1:6" x14ac:dyDescent="0.3">
      <c r="A299" t="s">
        <v>68</v>
      </c>
      <c r="B299" s="1">
        <v>44606</v>
      </c>
      <c r="C299">
        <v>3</v>
      </c>
      <c r="D299" t="s">
        <v>113</v>
      </c>
      <c r="E299" t="s">
        <v>112</v>
      </c>
      <c r="F299">
        <v>0</v>
      </c>
    </row>
    <row r="300" spans="1:6" x14ac:dyDescent="0.3">
      <c r="A300" t="s">
        <v>76</v>
      </c>
      <c r="B300" s="1">
        <v>44608</v>
      </c>
      <c r="C300">
        <v>1</v>
      </c>
      <c r="D300" t="s">
        <v>111</v>
      </c>
      <c r="E300" t="s">
        <v>112</v>
      </c>
      <c r="F300">
        <v>0</v>
      </c>
    </row>
    <row r="301" spans="1:6" x14ac:dyDescent="0.3">
      <c r="A301" t="s">
        <v>10</v>
      </c>
      <c r="B301" s="1">
        <v>44611</v>
      </c>
      <c r="C301">
        <v>13</v>
      </c>
      <c r="D301" t="s">
        <v>111</v>
      </c>
      <c r="E301" t="s">
        <v>112</v>
      </c>
      <c r="F301">
        <v>0</v>
      </c>
    </row>
    <row r="302" spans="1:6" x14ac:dyDescent="0.3">
      <c r="A302" t="s">
        <v>34</v>
      </c>
      <c r="B302" s="1">
        <v>44612</v>
      </c>
      <c r="C302">
        <v>6</v>
      </c>
      <c r="D302" t="s">
        <v>113</v>
      </c>
      <c r="E302" t="s">
        <v>112</v>
      </c>
      <c r="F302">
        <v>0</v>
      </c>
    </row>
    <row r="303" spans="1:6" x14ac:dyDescent="0.3">
      <c r="A303" t="s">
        <v>36</v>
      </c>
      <c r="B303" s="1">
        <v>44615</v>
      </c>
      <c r="C303">
        <v>6</v>
      </c>
      <c r="D303" t="s">
        <v>111</v>
      </c>
      <c r="E303" t="s">
        <v>111</v>
      </c>
      <c r="F303">
        <v>0</v>
      </c>
    </row>
    <row r="304" spans="1:6" x14ac:dyDescent="0.3">
      <c r="A304" t="s">
        <v>42</v>
      </c>
      <c r="B304" s="1">
        <v>44615</v>
      </c>
      <c r="C304">
        <v>15</v>
      </c>
      <c r="D304" t="s">
        <v>111</v>
      </c>
      <c r="E304" t="s">
        <v>112</v>
      </c>
      <c r="F304">
        <v>0</v>
      </c>
    </row>
    <row r="305" spans="1:6" x14ac:dyDescent="0.3">
      <c r="A305" t="s">
        <v>84</v>
      </c>
      <c r="B305" s="1">
        <v>44615</v>
      </c>
      <c r="C305">
        <v>8</v>
      </c>
      <c r="D305" t="s">
        <v>113</v>
      </c>
      <c r="E305" t="s">
        <v>111</v>
      </c>
      <c r="F305">
        <v>0</v>
      </c>
    </row>
    <row r="306" spans="1:6" x14ac:dyDescent="0.3">
      <c r="A306" t="s">
        <v>34</v>
      </c>
      <c r="B306" s="1">
        <v>44619</v>
      </c>
      <c r="C306">
        <v>7</v>
      </c>
      <c r="D306" t="s">
        <v>113</v>
      </c>
      <c r="E306" t="s">
        <v>112</v>
      </c>
      <c r="F306">
        <v>0</v>
      </c>
    </row>
    <row r="307" spans="1:6" x14ac:dyDescent="0.3">
      <c r="A307" t="s">
        <v>17</v>
      </c>
      <c r="B307" s="1">
        <v>44619</v>
      </c>
      <c r="C307">
        <v>15</v>
      </c>
      <c r="D307" t="s">
        <v>113</v>
      </c>
      <c r="E307" t="s">
        <v>111</v>
      </c>
      <c r="F307">
        <v>0</v>
      </c>
    </row>
    <row r="308" spans="1:6" x14ac:dyDescent="0.3">
      <c r="A308" t="s">
        <v>86</v>
      </c>
      <c r="B308" s="1">
        <v>44620</v>
      </c>
      <c r="C308">
        <v>15</v>
      </c>
      <c r="D308" t="s">
        <v>113</v>
      </c>
      <c r="E308" t="s">
        <v>112</v>
      </c>
      <c r="F308">
        <v>0</v>
      </c>
    </row>
    <row r="309" spans="1:6" x14ac:dyDescent="0.3">
      <c r="A309" t="s">
        <v>63</v>
      </c>
      <c r="B309" s="1">
        <v>44624</v>
      </c>
      <c r="C309">
        <v>13</v>
      </c>
      <c r="D309" t="s">
        <v>110</v>
      </c>
      <c r="E309" t="s">
        <v>111</v>
      </c>
      <c r="F309">
        <v>0</v>
      </c>
    </row>
    <row r="310" spans="1:6" x14ac:dyDescent="0.3">
      <c r="A310" t="s">
        <v>14</v>
      </c>
      <c r="B310" s="1">
        <v>44626</v>
      </c>
      <c r="C310">
        <v>2</v>
      </c>
      <c r="D310" t="s">
        <v>113</v>
      </c>
      <c r="E310" t="s">
        <v>112</v>
      </c>
      <c r="F310">
        <v>0</v>
      </c>
    </row>
    <row r="311" spans="1:6" x14ac:dyDescent="0.3">
      <c r="A311" t="s">
        <v>12</v>
      </c>
      <c r="B311" s="1">
        <v>44627</v>
      </c>
      <c r="C311">
        <v>1</v>
      </c>
      <c r="D311" t="s">
        <v>113</v>
      </c>
      <c r="E311" t="s">
        <v>112</v>
      </c>
      <c r="F311">
        <v>0</v>
      </c>
    </row>
    <row r="312" spans="1:6" x14ac:dyDescent="0.3">
      <c r="A312" t="s">
        <v>101</v>
      </c>
      <c r="B312" s="1">
        <v>44628</v>
      </c>
      <c r="C312">
        <v>6</v>
      </c>
      <c r="D312" t="s">
        <v>113</v>
      </c>
      <c r="E312" t="s">
        <v>111</v>
      </c>
      <c r="F312">
        <v>0</v>
      </c>
    </row>
    <row r="313" spans="1:6" x14ac:dyDescent="0.3">
      <c r="A313" t="s">
        <v>72</v>
      </c>
      <c r="B313" s="1">
        <v>44629</v>
      </c>
      <c r="C313">
        <v>3</v>
      </c>
      <c r="D313" t="s">
        <v>113</v>
      </c>
      <c r="E313" t="s">
        <v>111</v>
      </c>
      <c r="F313">
        <v>0</v>
      </c>
    </row>
    <row r="314" spans="1:6" x14ac:dyDescent="0.3">
      <c r="A314" t="s">
        <v>14</v>
      </c>
      <c r="B314" s="1">
        <v>44629</v>
      </c>
      <c r="C314">
        <v>11</v>
      </c>
      <c r="D314" t="s">
        <v>111</v>
      </c>
      <c r="E314" t="s">
        <v>112</v>
      </c>
      <c r="F314">
        <v>0</v>
      </c>
    </row>
    <row r="315" spans="1:6" x14ac:dyDescent="0.3">
      <c r="A315" t="s">
        <v>78</v>
      </c>
      <c r="B315" s="1">
        <v>44630</v>
      </c>
      <c r="C315">
        <v>12</v>
      </c>
      <c r="D315" t="s">
        <v>110</v>
      </c>
      <c r="E315" t="s">
        <v>111</v>
      </c>
      <c r="F315">
        <v>0</v>
      </c>
    </row>
    <row r="316" spans="1:6" x14ac:dyDescent="0.3">
      <c r="A316" t="s">
        <v>42</v>
      </c>
      <c r="B316" s="1">
        <v>44634</v>
      </c>
      <c r="C316">
        <v>2</v>
      </c>
      <c r="D316" t="s">
        <v>113</v>
      </c>
      <c r="E316" t="s">
        <v>112</v>
      </c>
      <c r="F316">
        <v>0</v>
      </c>
    </row>
    <row r="317" spans="1:6" x14ac:dyDescent="0.3">
      <c r="A317" t="s">
        <v>63</v>
      </c>
      <c r="B317" s="1">
        <v>44634</v>
      </c>
      <c r="C317">
        <v>13</v>
      </c>
      <c r="D317" t="s">
        <v>113</v>
      </c>
      <c r="E317" t="s">
        <v>111</v>
      </c>
      <c r="F317">
        <v>0</v>
      </c>
    </row>
    <row r="318" spans="1:6" x14ac:dyDescent="0.3">
      <c r="A318" t="s">
        <v>48</v>
      </c>
      <c r="B318" s="1">
        <v>44638</v>
      </c>
      <c r="C318">
        <v>2</v>
      </c>
      <c r="D318" t="s">
        <v>111</v>
      </c>
      <c r="E318" t="s">
        <v>112</v>
      </c>
      <c r="F318">
        <v>0</v>
      </c>
    </row>
    <row r="319" spans="1:6" x14ac:dyDescent="0.3">
      <c r="A319" t="s">
        <v>66</v>
      </c>
      <c r="B319" s="1">
        <v>44638</v>
      </c>
      <c r="C319">
        <v>10</v>
      </c>
      <c r="D319" t="s">
        <v>113</v>
      </c>
      <c r="E319" t="s">
        <v>112</v>
      </c>
      <c r="F319">
        <v>0</v>
      </c>
    </row>
    <row r="320" spans="1:6" x14ac:dyDescent="0.3">
      <c r="A320" t="s">
        <v>95</v>
      </c>
      <c r="B320" s="1">
        <v>44639</v>
      </c>
      <c r="C320">
        <v>6</v>
      </c>
      <c r="D320" t="s">
        <v>110</v>
      </c>
      <c r="E320" t="s">
        <v>112</v>
      </c>
      <c r="F320">
        <v>0</v>
      </c>
    </row>
    <row r="321" spans="1:6" x14ac:dyDescent="0.3">
      <c r="A321" t="s">
        <v>76</v>
      </c>
      <c r="B321" s="1">
        <v>44643</v>
      </c>
      <c r="C321">
        <v>9</v>
      </c>
      <c r="D321" t="s">
        <v>113</v>
      </c>
      <c r="E321" t="s">
        <v>112</v>
      </c>
      <c r="F321">
        <v>0</v>
      </c>
    </row>
    <row r="322" spans="1:6" x14ac:dyDescent="0.3">
      <c r="A322" t="s">
        <v>6</v>
      </c>
      <c r="B322" s="1">
        <v>44645</v>
      </c>
      <c r="C322">
        <v>2</v>
      </c>
      <c r="D322" t="s">
        <v>110</v>
      </c>
      <c r="E322" t="s">
        <v>111</v>
      </c>
      <c r="F322">
        <v>0</v>
      </c>
    </row>
    <row r="323" spans="1:6" x14ac:dyDescent="0.3">
      <c r="A323" t="s">
        <v>72</v>
      </c>
      <c r="B323" s="1">
        <v>44645</v>
      </c>
      <c r="C323">
        <v>11</v>
      </c>
      <c r="D323" t="s">
        <v>113</v>
      </c>
      <c r="E323" t="s">
        <v>111</v>
      </c>
      <c r="F323">
        <v>0</v>
      </c>
    </row>
    <row r="324" spans="1:6" x14ac:dyDescent="0.3">
      <c r="A324" t="s">
        <v>76</v>
      </c>
      <c r="B324" s="1">
        <v>44649</v>
      </c>
      <c r="C324">
        <v>12</v>
      </c>
      <c r="D324" t="s">
        <v>111</v>
      </c>
      <c r="E324" t="s">
        <v>111</v>
      </c>
      <c r="F324">
        <v>0</v>
      </c>
    </row>
    <row r="325" spans="1:6" x14ac:dyDescent="0.3">
      <c r="A325" t="s">
        <v>6</v>
      </c>
      <c r="B325" s="1">
        <v>44650</v>
      </c>
      <c r="C325">
        <v>13</v>
      </c>
      <c r="D325" t="s">
        <v>111</v>
      </c>
      <c r="E325" t="s">
        <v>112</v>
      </c>
      <c r="F325">
        <v>0</v>
      </c>
    </row>
    <row r="326" spans="1:6" x14ac:dyDescent="0.3">
      <c r="A326" t="s">
        <v>10</v>
      </c>
      <c r="B326" s="1">
        <v>44652</v>
      </c>
      <c r="C326">
        <v>2</v>
      </c>
      <c r="D326" t="s">
        <v>111</v>
      </c>
      <c r="E326" t="s">
        <v>112</v>
      </c>
      <c r="F326">
        <v>0</v>
      </c>
    </row>
    <row r="327" spans="1:6" x14ac:dyDescent="0.3">
      <c r="A327" t="s">
        <v>10</v>
      </c>
      <c r="B327" s="1">
        <v>44653</v>
      </c>
      <c r="C327">
        <v>3</v>
      </c>
      <c r="D327" t="s">
        <v>113</v>
      </c>
      <c r="E327" t="s">
        <v>112</v>
      </c>
      <c r="F327">
        <v>0</v>
      </c>
    </row>
    <row r="328" spans="1:6" x14ac:dyDescent="0.3">
      <c r="A328" t="s">
        <v>93</v>
      </c>
      <c r="B328" s="1">
        <v>44657</v>
      </c>
      <c r="C328">
        <v>2</v>
      </c>
      <c r="D328" t="s">
        <v>110</v>
      </c>
      <c r="E328" t="s">
        <v>112</v>
      </c>
      <c r="F328">
        <v>0</v>
      </c>
    </row>
    <row r="329" spans="1:6" x14ac:dyDescent="0.3">
      <c r="A329" t="s">
        <v>63</v>
      </c>
      <c r="B329" s="1">
        <v>44658</v>
      </c>
      <c r="C329">
        <v>7</v>
      </c>
      <c r="D329" t="s">
        <v>113</v>
      </c>
      <c r="E329" t="s">
        <v>111</v>
      </c>
      <c r="F329">
        <v>0</v>
      </c>
    </row>
    <row r="330" spans="1:6" x14ac:dyDescent="0.3">
      <c r="A330" t="s">
        <v>91</v>
      </c>
      <c r="B330" s="1">
        <v>44660</v>
      </c>
      <c r="C330">
        <v>12</v>
      </c>
      <c r="D330" t="s">
        <v>110</v>
      </c>
      <c r="E330" t="s">
        <v>112</v>
      </c>
      <c r="F330">
        <v>0</v>
      </c>
    </row>
    <row r="331" spans="1:6" x14ac:dyDescent="0.3">
      <c r="A331" t="s">
        <v>10</v>
      </c>
      <c r="B331" s="1">
        <v>44660</v>
      </c>
      <c r="C331">
        <v>9</v>
      </c>
      <c r="D331" t="s">
        <v>111</v>
      </c>
      <c r="E331" t="s">
        <v>111</v>
      </c>
      <c r="F331">
        <v>0</v>
      </c>
    </row>
    <row r="332" spans="1:6" x14ac:dyDescent="0.3">
      <c r="A332" t="s">
        <v>42</v>
      </c>
      <c r="B332" s="1">
        <v>44664</v>
      </c>
      <c r="C332">
        <v>14</v>
      </c>
      <c r="D332" t="s">
        <v>110</v>
      </c>
      <c r="E332" t="s">
        <v>111</v>
      </c>
      <c r="F332">
        <v>0</v>
      </c>
    </row>
    <row r="333" spans="1:6" x14ac:dyDescent="0.3">
      <c r="A333" t="s">
        <v>95</v>
      </c>
      <c r="B333" s="1">
        <v>44669</v>
      </c>
      <c r="C333">
        <v>9</v>
      </c>
      <c r="D333" t="s">
        <v>113</v>
      </c>
      <c r="E333" t="s">
        <v>112</v>
      </c>
      <c r="F333">
        <v>0</v>
      </c>
    </row>
    <row r="334" spans="1:6" x14ac:dyDescent="0.3">
      <c r="A334" t="s">
        <v>46</v>
      </c>
      <c r="B334" s="1">
        <v>44671</v>
      </c>
      <c r="C334">
        <v>2</v>
      </c>
      <c r="D334" t="s">
        <v>110</v>
      </c>
      <c r="E334" t="s">
        <v>111</v>
      </c>
      <c r="F334">
        <v>0</v>
      </c>
    </row>
    <row r="335" spans="1:6" x14ac:dyDescent="0.3">
      <c r="A335" t="s">
        <v>34</v>
      </c>
      <c r="B335" s="1">
        <v>44671</v>
      </c>
      <c r="C335">
        <v>4</v>
      </c>
      <c r="D335" t="s">
        <v>113</v>
      </c>
      <c r="E335" t="s">
        <v>111</v>
      </c>
      <c r="F335">
        <v>0</v>
      </c>
    </row>
    <row r="336" spans="1:6" x14ac:dyDescent="0.3">
      <c r="A336" t="s">
        <v>72</v>
      </c>
      <c r="B336" s="1">
        <v>44672</v>
      </c>
      <c r="C336">
        <v>2</v>
      </c>
      <c r="D336" t="s">
        <v>113</v>
      </c>
      <c r="E336" t="s">
        <v>112</v>
      </c>
      <c r="F336">
        <v>0</v>
      </c>
    </row>
    <row r="337" spans="1:6" x14ac:dyDescent="0.3">
      <c r="A337" t="s">
        <v>63</v>
      </c>
      <c r="B337" s="1">
        <v>44672</v>
      </c>
      <c r="C337">
        <v>14</v>
      </c>
      <c r="D337" t="s">
        <v>111</v>
      </c>
      <c r="E337" t="s">
        <v>111</v>
      </c>
      <c r="F337">
        <v>0</v>
      </c>
    </row>
    <row r="338" spans="1:6" x14ac:dyDescent="0.3">
      <c r="A338" t="s">
        <v>101</v>
      </c>
      <c r="B338" s="1">
        <v>44674</v>
      </c>
      <c r="C338">
        <v>15</v>
      </c>
      <c r="D338" t="s">
        <v>111</v>
      </c>
      <c r="E338" t="s">
        <v>111</v>
      </c>
      <c r="F338">
        <v>0</v>
      </c>
    </row>
    <row r="339" spans="1:6" x14ac:dyDescent="0.3">
      <c r="A339" t="s">
        <v>80</v>
      </c>
      <c r="B339" s="1">
        <v>44675</v>
      </c>
      <c r="C339">
        <v>4</v>
      </c>
      <c r="D339" t="s">
        <v>113</v>
      </c>
      <c r="E339" t="s">
        <v>111</v>
      </c>
      <c r="F339">
        <v>0</v>
      </c>
    </row>
    <row r="340" spans="1:6" x14ac:dyDescent="0.3">
      <c r="A340" t="s">
        <v>14</v>
      </c>
      <c r="B340" s="1">
        <v>44676</v>
      </c>
      <c r="C340">
        <v>9</v>
      </c>
      <c r="D340" t="s">
        <v>113</v>
      </c>
      <c r="E340" t="s">
        <v>112</v>
      </c>
      <c r="F340">
        <v>0</v>
      </c>
    </row>
    <row r="341" spans="1:6" x14ac:dyDescent="0.3">
      <c r="A341" t="s">
        <v>12</v>
      </c>
      <c r="B341" s="1">
        <v>44676</v>
      </c>
      <c r="C341">
        <v>8</v>
      </c>
      <c r="D341" t="s">
        <v>111</v>
      </c>
      <c r="E341" t="s">
        <v>111</v>
      </c>
      <c r="F341">
        <v>0</v>
      </c>
    </row>
    <row r="342" spans="1:6" x14ac:dyDescent="0.3">
      <c r="A342" t="s">
        <v>66</v>
      </c>
      <c r="B342" s="1">
        <v>44677</v>
      </c>
      <c r="C342">
        <v>2</v>
      </c>
      <c r="D342" t="s">
        <v>113</v>
      </c>
      <c r="E342" t="s">
        <v>112</v>
      </c>
      <c r="F342">
        <v>0</v>
      </c>
    </row>
    <row r="343" spans="1:6" x14ac:dyDescent="0.3">
      <c r="A343" t="s">
        <v>38</v>
      </c>
      <c r="B343" s="1">
        <v>44679</v>
      </c>
      <c r="C343">
        <v>14</v>
      </c>
      <c r="D343" t="s">
        <v>113</v>
      </c>
      <c r="E343" t="s">
        <v>112</v>
      </c>
      <c r="F343">
        <v>0</v>
      </c>
    </row>
    <row r="344" spans="1:6" x14ac:dyDescent="0.3">
      <c r="A344" t="s">
        <v>42</v>
      </c>
      <c r="B344" s="1">
        <v>44681</v>
      </c>
      <c r="C344">
        <v>13</v>
      </c>
      <c r="D344" t="s">
        <v>111</v>
      </c>
      <c r="E344" t="s">
        <v>111</v>
      </c>
      <c r="F344">
        <v>0</v>
      </c>
    </row>
    <row r="345" spans="1:6" x14ac:dyDescent="0.3">
      <c r="A345" t="s">
        <v>66</v>
      </c>
      <c r="B345" s="1">
        <v>44681</v>
      </c>
      <c r="C345">
        <v>8</v>
      </c>
      <c r="D345" t="s">
        <v>113</v>
      </c>
      <c r="E345" t="s">
        <v>111</v>
      </c>
      <c r="F345">
        <v>0</v>
      </c>
    </row>
    <row r="346" spans="1:6" x14ac:dyDescent="0.3">
      <c r="A346" t="s">
        <v>80</v>
      </c>
      <c r="B346" s="1">
        <v>44682</v>
      </c>
      <c r="C346">
        <v>9</v>
      </c>
      <c r="D346" t="s">
        <v>110</v>
      </c>
      <c r="E346" t="s">
        <v>111</v>
      </c>
      <c r="F346">
        <v>0</v>
      </c>
    </row>
    <row r="347" spans="1:6" x14ac:dyDescent="0.3">
      <c r="A347" t="s">
        <v>78</v>
      </c>
      <c r="B347" s="1">
        <v>44682</v>
      </c>
      <c r="C347">
        <v>6</v>
      </c>
      <c r="D347" t="s">
        <v>111</v>
      </c>
      <c r="E347" t="s">
        <v>111</v>
      </c>
      <c r="F347">
        <v>0</v>
      </c>
    </row>
    <row r="348" spans="1:6" x14ac:dyDescent="0.3">
      <c r="A348" t="s">
        <v>36</v>
      </c>
      <c r="B348" s="1">
        <v>44683</v>
      </c>
      <c r="C348">
        <v>4</v>
      </c>
      <c r="D348" t="s">
        <v>111</v>
      </c>
      <c r="E348" t="s">
        <v>112</v>
      </c>
      <c r="F348">
        <v>0</v>
      </c>
    </row>
    <row r="349" spans="1:6" x14ac:dyDescent="0.3">
      <c r="A349" t="s">
        <v>50</v>
      </c>
      <c r="B349" s="1">
        <v>44685</v>
      </c>
      <c r="C349">
        <v>10</v>
      </c>
      <c r="D349" t="s">
        <v>113</v>
      </c>
      <c r="E349" t="s">
        <v>111</v>
      </c>
      <c r="F349">
        <v>0</v>
      </c>
    </row>
    <row r="350" spans="1:6" x14ac:dyDescent="0.3">
      <c r="A350" t="s">
        <v>80</v>
      </c>
      <c r="B350" s="1">
        <v>44687</v>
      </c>
      <c r="C350">
        <v>7</v>
      </c>
      <c r="D350" t="s">
        <v>113</v>
      </c>
      <c r="E350" t="s">
        <v>111</v>
      </c>
      <c r="F350">
        <v>0</v>
      </c>
    </row>
    <row r="351" spans="1:6" x14ac:dyDescent="0.3">
      <c r="A351" t="s">
        <v>40</v>
      </c>
      <c r="B351" s="1">
        <v>44688</v>
      </c>
      <c r="C351">
        <v>4</v>
      </c>
      <c r="D351" t="s">
        <v>111</v>
      </c>
      <c r="E351" t="s">
        <v>112</v>
      </c>
      <c r="F351">
        <v>0</v>
      </c>
    </row>
    <row r="352" spans="1:6" x14ac:dyDescent="0.3">
      <c r="A352" t="s">
        <v>66</v>
      </c>
      <c r="B352" s="1">
        <v>44688</v>
      </c>
      <c r="C352">
        <v>1</v>
      </c>
      <c r="D352" t="s">
        <v>111</v>
      </c>
      <c r="E352" t="s">
        <v>111</v>
      </c>
      <c r="F352">
        <v>0</v>
      </c>
    </row>
    <row r="353" spans="1:6" x14ac:dyDescent="0.3">
      <c r="A353" t="s">
        <v>55</v>
      </c>
      <c r="B353" s="1">
        <v>44689</v>
      </c>
      <c r="C353">
        <v>7</v>
      </c>
      <c r="D353" t="s">
        <v>111</v>
      </c>
      <c r="E353" t="s">
        <v>111</v>
      </c>
      <c r="F353">
        <v>0</v>
      </c>
    </row>
    <row r="354" spans="1:6" x14ac:dyDescent="0.3">
      <c r="A354" t="s">
        <v>44</v>
      </c>
      <c r="B354" s="1">
        <v>44690</v>
      </c>
      <c r="C354">
        <v>12</v>
      </c>
      <c r="D354" t="s">
        <v>110</v>
      </c>
      <c r="E354" t="s">
        <v>112</v>
      </c>
      <c r="F354">
        <v>0</v>
      </c>
    </row>
    <row r="355" spans="1:6" x14ac:dyDescent="0.3">
      <c r="A355" t="s">
        <v>26</v>
      </c>
      <c r="B355" s="1">
        <v>44691</v>
      </c>
      <c r="C355">
        <v>6</v>
      </c>
      <c r="D355" t="s">
        <v>113</v>
      </c>
      <c r="E355" t="s">
        <v>111</v>
      </c>
      <c r="F355">
        <v>0</v>
      </c>
    </row>
    <row r="356" spans="1:6" x14ac:dyDescent="0.3">
      <c r="A356" t="s">
        <v>32</v>
      </c>
      <c r="B356" s="1">
        <v>44693</v>
      </c>
      <c r="C356">
        <v>7</v>
      </c>
      <c r="D356" t="s">
        <v>111</v>
      </c>
      <c r="E356" t="s">
        <v>112</v>
      </c>
      <c r="F356">
        <v>0</v>
      </c>
    </row>
    <row r="357" spans="1:6" x14ac:dyDescent="0.3">
      <c r="A357" t="s">
        <v>34</v>
      </c>
      <c r="B357" s="1">
        <v>44694</v>
      </c>
      <c r="C357">
        <v>5</v>
      </c>
      <c r="D357" t="s">
        <v>113</v>
      </c>
      <c r="E357" t="s">
        <v>111</v>
      </c>
      <c r="F357">
        <v>0</v>
      </c>
    </row>
    <row r="358" spans="1:6" x14ac:dyDescent="0.3">
      <c r="A358" t="s">
        <v>24</v>
      </c>
      <c r="B358" s="1">
        <v>44695</v>
      </c>
      <c r="C358">
        <v>14</v>
      </c>
      <c r="D358" t="s">
        <v>113</v>
      </c>
      <c r="E358" t="s">
        <v>112</v>
      </c>
      <c r="F358">
        <v>0</v>
      </c>
    </row>
    <row r="359" spans="1:6" x14ac:dyDescent="0.3">
      <c r="A359" t="s">
        <v>50</v>
      </c>
      <c r="B359" s="1">
        <v>44696</v>
      </c>
      <c r="C359">
        <v>5</v>
      </c>
      <c r="D359" t="s">
        <v>111</v>
      </c>
      <c r="E359" t="s">
        <v>111</v>
      </c>
      <c r="F359">
        <v>0</v>
      </c>
    </row>
    <row r="360" spans="1:6" x14ac:dyDescent="0.3">
      <c r="A360" t="s">
        <v>29</v>
      </c>
      <c r="B360" s="1">
        <v>44697</v>
      </c>
      <c r="C360">
        <v>13</v>
      </c>
      <c r="D360" t="s">
        <v>113</v>
      </c>
      <c r="E360" t="s">
        <v>112</v>
      </c>
      <c r="F360">
        <v>0</v>
      </c>
    </row>
    <row r="361" spans="1:6" x14ac:dyDescent="0.3">
      <c r="A361" t="s">
        <v>74</v>
      </c>
      <c r="B361" s="1">
        <v>44697</v>
      </c>
      <c r="C361">
        <v>13</v>
      </c>
      <c r="D361" t="s">
        <v>111</v>
      </c>
      <c r="E361" t="s">
        <v>111</v>
      </c>
      <c r="F361">
        <v>0</v>
      </c>
    </row>
    <row r="362" spans="1:6" x14ac:dyDescent="0.3">
      <c r="A362" t="s">
        <v>66</v>
      </c>
      <c r="B362" s="1">
        <v>44698</v>
      </c>
      <c r="C362">
        <v>8</v>
      </c>
      <c r="D362" t="s">
        <v>113</v>
      </c>
      <c r="E362" t="s">
        <v>112</v>
      </c>
      <c r="F362">
        <v>0</v>
      </c>
    </row>
    <row r="363" spans="1:6" x14ac:dyDescent="0.3">
      <c r="A363" t="s">
        <v>66</v>
      </c>
      <c r="B363" s="1">
        <v>44699</v>
      </c>
      <c r="C363">
        <v>4</v>
      </c>
      <c r="D363" t="s">
        <v>110</v>
      </c>
      <c r="E363" t="s">
        <v>111</v>
      </c>
      <c r="F363">
        <v>0</v>
      </c>
    </row>
    <row r="364" spans="1:6" x14ac:dyDescent="0.3">
      <c r="A364" t="s">
        <v>89</v>
      </c>
      <c r="B364" s="1">
        <v>44699</v>
      </c>
      <c r="C364">
        <v>8</v>
      </c>
      <c r="D364" t="s">
        <v>110</v>
      </c>
      <c r="E364" t="s">
        <v>111</v>
      </c>
      <c r="F364">
        <v>0</v>
      </c>
    </row>
    <row r="365" spans="1:6" x14ac:dyDescent="0.3">
      <c r="A365" t="s">
        <v>101</v>
      </c>
      <c r="B365" s="1">
        <v>44701</v>
      </c>
      <c r="C365">
        <v>15</v>
      </c>
      <c r="D365" t="s">
        <v>111</v>
      </c>
      <c r="E365" t="s">
        <v>112</v>
      </c>
      <c r="F365">
        <v>0</v>
      </c>
    </row>
    <row r="366" spans="1:6" x14ac:dyDescent="0.3">
      <c r="A366" t="s">
        <v>40</v>
      </c>
      <c r="B366" s="1">
        <v>44703</v>
      </c>
      <c r="C366">
        <v>12</v>
      </c>
      <c r="D366" t="s">
        <v>113</v>
      </c>
      <c r="E366" t="s">
        <v>111</v>
      </c>
      <c r="F366">
        <v>0</v>
      </c>
    </row>
    <row r="367" spans="1:6" x14ac:dyDescent="0.3">
      <c r="A367" t="s">
        <v>10</v>
      </c>
      <c r="B367" s="1">
        <v>44706</v>
      </c>
      <c r="C367">
        <v>7</v>
      </c>
      <c r="D367" t="s">
        <v>111</v>
      </c>
      <c r="E367" t="s">
        <v>111</v>
      </c>
      <c r="F367">
        <v>0</v>
      </c>
    </row>
    <row r="368" spans="1:6" x14ac:dyDescent="0.3">
      <c r="A368" t="s">
        <v>68</v>
      </c>
      <c r="B368" s="1">
        <v>44707</v>
      </c>
      <c r="C368">
        <v>2</v>
      </c>
      <c r="D368" t="s">
        <v>113</v>
      </c>
      <c r="E368" t="s">
        <v>111</v>
      </c>
      <c r="F368">
        <v>0</v>
      </c>
    </row>
    <row r="369" spans="1:6" x14ac:dyDescent="0.3">
      <c r="A369" t="s">
        <v>66</v>
      </c>
      <c r="B369" s="1">
        <v>44707</v>
      </c>
      <c r="C369">
        <v>2</v>
      </c>
      <c r="D369" t="s">
        <v>111</v>
      </c>
      <c r="E369" t="s">
        <v>111</v>
      </c>
      <c r="F369">
        <v>0</v>
      </c>
    </row>
    <row r="370" spans="1:6" x14ac:dyDescent="0.3">
      <c r="A370" t="s">
        <v>95</v>
      </c>
      <c r="B370" s="1">
        <v>44709</v>
      </c>
      <c r="C370">
        <v>10</v>
      </c>
      <c r="D370" t="s">
        <v>110</v>
      </c>
      <c r="E370" t="s">
        <v>112</v>
      </c>
      <c r="F370">
        <v>0</v>
      </c>
    </row>
    <row r="371" spans="1:6" x14ac:dyDescent="0.3">
      <c r="A371" t="s">
        <v>24</v>
      </c>
      <c r="B371" s="1">
        <v>44709</v>
      </c>
      <c r="C371">
        <v>5</v>
      </c>
      <c r="D371" t="s">
        <v>110</v>
      </c>
      <c r="E371" t="s">
        <v>111</v>
      </c>
      <c r="F371">
        <v>0</v>
      </c>
    </row>
    <row r="372" spans="1:6" x14ac:dyDescent="0.3">
      <c r="A372" t="s">
        <v>29</v>
      </c>
      <c r="B372" s="1">
        <v>44709</v>
      </c>
      <c r="C372">
        <v>9</v>
      </c>
      <c r="D372" t="s">
        <v>111</v>
      </c>
      <c r="E372" t="s">
        <v>112</v>
      </c>
      <c r="F372">
        <v>0</v>
      </c>
    </row>
    <row r="373" spans="1:6" x14ac:dyDescent="0.3">
      <c r="A373" t="s">
        <v>14</v>
      </c>
      <c r="B373" s="1">
        <v>44709</v>
      </c>
      <c r="C373">
        <v>12</v>
      </c>
      <c r="D373" t="s">
        <v>111</v>
      </c>
      <c r="E373" t="s">
        <v>111</v>
      </c>
      <c r="F373">
        <v>0</v>
      </c>
    </row>
    <row r="374" spans="1:6" x14ac:dyDescent="0.3">
      <c r="A374" t="s">
        <v>50</v>
      </c>
      <c r="B374" s="1">
        <v>44709</v>
      </c>
      <c r="C374">
        <v>14</v>
      </c>
      <c r="D374" t="s">
        <v>113</v>
      </c>
      <c r="E374" t="s">
        <v>112</v>
      </c>
      <c r="F374">
        <v>0</v>
      </c>
    </row>
    <row r="375" spans="1:6" x14ac:dyDescent="0.3">
      <c r="A375" t="s">
        <v>101</v>
      </c>
      <c r="B375" s="1">
        <v>44711</v>
      </c>
      <c r="C375">
        <v>9</v>
      </c>
      <c r="D375" t="s">
        <v>113</v>
      </c>
      <c r="E375" t="s">
        <v>111</v>
      </c>
      <c r="F375">
        <v>0</v>
      </c>
    </row>
    <row r="376" spans="1:6" x14ac:dyDescent="0.3">
      <c r="A376" t="s">
        <v>17</v>
      </c>
      <c r="B376" s="1">
        <v>44711</v>
      </c>
      <c r="C376">
        <v>4</v>
      </c>
      <c r="D376" t="s">
        <v>110</v>
      </c>
      <c r="E376" t="s">
        <v>112</v>
      </c>
      <c r="F376">
        <v>0</v>
      </c>
    </row>
    <row r="377" spans="1:6" x14ac:dyDescent="0.3">
      <c r="A377" t="s">
        <v>78</v>
      </c>
      <c r="B377" s="1">
        <v>44711</v>
      </c>
      <c r="C377">
        <v>3</v>
      </c>
      <c r="D377" t="s">
        <v>111</v>
      </c>
      <c r="E377" t="s">
        <v>112</v>
      </c>
      <c r="F377">
        <v>0</v>
      </c>
    </row>
    <row r="378" spans="1:6" x14ac:dyDescent="0.3">
      <c r="A378" t="s">
        <v>24</v>
      </c>
      <c r="B378" s="1">
        <v>44715</v>
      </c>
      <c r="C378">
        <v>14</v>
      </c>
      <c r="D378" t="s">
        <v>111</v>
      </c>
      <c r="E378" t="s">
        <v>111</v>
      </c>
      <c r="F378">
        <v>0</v>
      </c>
    </row>
    <row r="379" spans="1:6" x14ac:dyDescent="0.3">
      <c r="A379" t="s">
        <v>68</v>
      </c>
      <c r="B379" s="1">
        <v>44722</v>
      </c>
      <c r="C379">
        <v>8</v>
      </c>
      <c r="D379" t="s">
        <v>110</v>
      </c>
      <c r="E379" t="s">
        <v>111</v>
      </c>
      <c r="F379">
        <v>0</v>
      </c>
    </row>
    <row r="380" spans="1:6" x14ac:dyDescent="0.3">
      <c r="A380" t="s">
        <v>91</v>
      </c>
      <c r="B380" s="1">
        <v>44723</v>
      </c>
      <c r="C380">
        <v>13</v>
      </c>
      <c r="D380" t="s">
        <v>111</v>
      </c>
      <c r="E380" t="s">
        <v>112</v>
      </c>
      <c r="F380">
        <v>0</v>
      </c>
    </row>
    <row r="381" spans="1:6" x14ac:dyDescent="0.3">
      <c r="A381" t="s">
        <v>53</v>
      </c>
      <c r="B381" s="1">
        <v>44723</v>
      </c>
      <c r="C381">
        <v>6</v>
      </c>
      <c r="D381" t="s">
        <v>113</v>
      </c>
      <c r="E381" t="s">
        <v>111</v>
      </c>
      <c r="F381">
        <v>0</v>
      </c>
    </row>
    <row r="382" spans="1:6" x14ac:dyDescent="0.3">
      <c r="A382" t="s">
        <v>63</v>
      </c>
      <c r="B382" s="1">
        <v>44725</v>
      </c>
      <c r="C382">
        <v>6</v>
      </c>
      <c r="D382" t="s">
        <v>113</v>
      </c>
      <c r="E382" t="s">
        <v>112</v>
      </c>
      <c r="F382">
        <v>0</v>
      </c>
    </row>
    <row r="383" spans="1:6" x14ac:dyDescent="0.3">
      <c r="A383" t="s">
        <v>97</v>
      </c>
      <c r="B383" s="1">
        <v>44727</v>
      </c>
      <c r="C383">
        <v>15</v>
      </c>
      <c r="D383" t="s">
        <v>110</v>
      </c>
      <c r="E383" t="s">
        <v>111</v>
      </c>
      <c r="F383">
        <v>0</v>
      </c>
    </row>
    <row r="384" spans="1:6" x14ac:dyDescent="0.3">
      <c r="A384" t="s">
        <v>70</v>
      </c>
      <c r="B384" s="1">
        <v>44728</v>
      </c>
      <c r="C384">
        <v>15</v>
      </c>
      <c r="D384" t="s">
        <v>111</v>
      </c>
      <c r="E384" t="s">
        <v>112</v>
      </c>
      <c r="F384">
        <v>0</v>
      </c>
    </row>
    <row r="385" spans="1:6" x14ac:dyDescent="0.3">
      <c r="A385" t="s">
        <v>10</v>
      </c>
      <c r="B385" s="1">
        <v>44731</v>
      </c>
      <c r="C385">
        <v>8</v>
      </c>
      <c r="D385" t="s">
        <v>113</v>
      </c>
      <c r="E385" t="s">
        <v>112</v>
      </c>
      <c r="F385">
        <v>0</v>
      </c>
    </row>
    <row r="386" spans="1:6" x14ac:dyDescent="0.3">
      <c r="A386" t="s">
        <v>44</v>
      </c>
      <c r="B386" s="1">
        <v>44733</v>
      </c>
      <c r="C386">
        <v>14</v>
      </c>
      <c r="D386" t="s">
        <v>113</v>
      </c>
      <c r="E386" t="s">
        <v>112</v>
      </c>
      <c r="F386">
        <v>0</v>
      </c>
    </row>
    <row r="387" spans="1:6" x14ac:dyDescent="0.3">
      <c r="A387" t="s">
        <v>93</v>
      </c>
      <c r="B387" s="1">
        <v>44734</v>
      </c>
      <c r="C387">
        <v>10</v>
      </c>
      <c r="D387" t="s">
        <v>111</v>
      </c>
      <c r="E387" t="s">
        <v>112</v>
      </c>
      <c r="F387">
        <v>0</v>
      </c>
    </row>
    <row r="388" spans="1:6" x14ac:dyDescent="0.3">
      <c r="A388" t="s">
        <v>6</v>
      </c>
      <c r="B388" s="1">
        <v>44734</v>
      </c>
      <c r="C388">
        <v>4</v>
      </c>
      <c r="D388" t="s">
        <v>113</v>
      </c>
      <c r="E388" t="s">
        <v>112</v>
      </c>
      <c r="F388">
        <v>0</v>
      </c>
    </row>
    <row r="389" spans="1:6" x14ac:dyDescent="0.3">
      <c r="A389" t="s">
        <v>14</v>
      </c>
      <c r="B389" s="1">
        <v>44735</v>
      </c>
      <c r="C389">
        <v>8</v>
      </c>
      <c r="D389" t="s">
        <v>113</v>
      </c>
      <c r="E389" t="s">
        <v>111</v>
      </c>
      <c r="F389">
        <v>0</v>
      </c>
    </row>
    <row r="390" spans="1:6" x14ac:dyDescent="0.3">
      <c r="A390" t="s">
        <v>46</v>
      </c>
      <c r="B390" s="1">
        <v>44736</v>
      </c>
      <c r="C390">
        <v>7</v>
      </c>
      <c r="D390" t="s">
        <v>113</v>
      </c>
      <c r="E390" t="s">
        <v>112</v>
      </c>
      <c r="F390">
        <v>0</v>
      </c>
    </row>
    <row r="391" spans="1:6" x14ac:dyDescent="0.3">
      <c r="A391" t="s">
        <v>34</v>
      </c>
      <c r="B391" s="1">
        <v>44737</v>
      </c>
      <c r="C391">
        <v>7</v>
      </c>
      <c r="D391" t="s">
        <v>111</v>
      </c>
      <c r="E391" t="s">
        <v>111</v>
      </c>
      <c r="F391">
        <v>0</v>
      </c>
    </row>
    <row r="392" spans="1:6" x14ac:dyDescent="0.3">
      <c r="A392" t="s">
        <v>80</v>
      </c>
      <c r="B392" s="1">
        <v>44738</v>
      </c>
      <c r="C392">
        <v>4</v>
      </c>
      <c r="D392" t="s">
        <v>113</v>
      </c>
      <c r="E392" t="s">
        <v>112</v>
      </c>
      <c r="F392">
        <v>0</v>
      </c>
    </row>
    <row r="393" spans="1:6" x14ac:dyDescent="0.3">
      <c r="A393" t="s">
        <v>99</v>
      </c>
      <c r="B393" s="1">
        <v>44738</v>
      </c>
      <c r="C393">
        <v>12</v>
      </c>
      <c r="D393" t="s">
        <v>113</v>
      </c>
      <c r="E393" t="s">
        <v>111</v>
      </c>
      <c r="F393">
        <v>0</v>
      </c>
    </row>
    <row r="394" spans="1:6" x14ac:dyDescent="0.3">
      <c r="A394" t="s">
        <v>78</v>
      </c>
      <c r="B394" s="1">
        <v>44745</v>
      </c>
      <c r="C394">
        <v>15</v>
      </c>
      <c r="D394" t="s">
        <v>113</v>
      </c>
      <c r="E394" t="s">
        <v>112</v>
      </c>
      <c r="F394">
        <v>0</v>
      </c>
    </row>
    <row r="395" spans="1:6" x14ac:dyDescent="0.3">
      <c r="A395" t="s">
        <v>22</v>
      </c>
      <c r="B395" s="1">
        <v>44746</v>
      </c>
      <c r="C395">
        <v>7</v>
      </c>
      <c r="D395" t="s">
        <v>113</v>
      </c>
      <c r="E395" t="s">
        <v>111</v>
      </c>
      <c r="F395">
        <v>0</v>
      </c>
    </row>
    <row r="396" spans="1:6" x14ac:dyDescent="0.3">
      <c r="A396" t="s">
        <v>61</v>
      </c>
      <c r="B396" s="1">
        <v>44747</v>
      </c>
      <c r="C396">
        <v>7</v>
      </c>
      <c r="D396" t="s">
        <v>111</v>
      </c>
      <c r="E396" t="s">
        <v>112</v>
      </c>
      <c r="F396">
        <v>0</v>
      </c>
    </row>
    <row r="397" spans="1:6" x14ac:dyDescent="0.3">
      <c r="A397" t="s">
        <v>40</v>
      </c>
      <c r="B397" s="1">
        <v>44747</v>
      </c>
      <c r="C397">
        <v>8</v>
      </c>
      <c r="D397" t="s">
        <v>113</v>
      </c>
      <c r="E397" t="s">
        <v>111</v>
      </c>
      <c r="F397">
        <v>0</v>
      </c>
    </row>
    <row r="398" spans="1:6" x14ac:dyDescent="0.3">
      <c r="A398" t="s">
        <v>95</v>
      </c>
      <c r="B398" s="1">
        <v>44748</v>
      </c>
      <c r="C398">
        <v>2</v>
      </c>
      <c r="D398" t="s">
        <v>113</v>
      </c>
      <c r="E398" t="s">
        <v>112</v>
      </c>
      <c r="F398">
        <v>0</v>
      </c>
    </row>
    <row r="399" spans="1:6" x14ac:dyDescent="0.3">
      <c r="A399" t="s">
        <v>46</v>
      </c>
      <c r="B399" s="1">
        <v>44750</v>
      </c>
      <c r="C399">
        <v>2</v>
      </c>
      <c r="D399" t="s">
        <v>113</v>
      </c>
      <c r="E399" t="s">
        <v>111</v>
      </c>
      <c r="F399">
        <v>0</v>
      </c>
    </row>
    <row r="400" spans="1:6" x14ac:dyDescent="0.3">
      <c r="A400" t="s">
        <v>76</v>
      </c>
      <c r="B400" s="1">
        <v>44752</v>
      </c>
      <c r="C400">
        <v>12</v>
      </c>
      <c r="D400" t="s">
        <v>111</v>
      </c>
      <c r="E400" t="s">
        <v>112</v>
      </c>
      <c r="F400">
        <v>0</v>
      </c>
    </row>
    <row r="401" spans="1:6" x14ac:dyDescent="0.3">
      <c r="A401" t="s">
        <v>68</v>
      </c>
      <c r="B401" s="1">
        <v>44754</v>
      </c>
      <c r="C401">
        <v>12</v>
      </c>
      <c r="D401" t="s">
        <v>113</v>
      </c>
      <c r="E401" t="s">
        <v>112</v>
      </c>
      <c r="F401">
        <v>0</v>
      </c>
    </row>
    <row r="402" spans="1:6" x14ac:dyDescent="0.3">
      <c r="A402" t="s">
        <v>61</v>
      </c>
      <c r="B402" s="1">
        <v>44755</v>
      </c>
      <c r="C402">
        <v>7</v>
      </c>
      <c r="D402" t="s">
        <v>113</v>
      </c>
      <c r="E402" t="s">
        <v>111</v>
      </c>
      <c r="F402">
        <v>0</v>
      </c>
    </row>
    <row r="403" spans="1:6" x14ac:dyDescent="0.3">
      <c r="A403" t="s">
        <v>78</v>
      </c>
      <c r="B403" s="1">
        <v>44756</v>
      </c>
      <c r="C403">
        <v>9</v>
      </c>
      <c r="D403" t="s">
        <v>113</v>
      </c>
      <c r="E403" t="s">
        <v>111</v>
      </c>
      <c r="F403">
        <v>0</v>
      </c>
    </row>
    <row r="404" spans="1:6" x14ac:dyDescent="0.3">
      <c r="A404" t="s">
        <v>14</v>
      </c>
      <c r="B404" s="1">
        <v>44757</v>
      </c>
      <c r="C404">
        <v>2</v>
      </c>
      <c r="D404" t="s">
        <v>111</v>
      </c>
      <c r="E404" t="s">
        <v>111</v>
      </c>
      <c r="F404">
        <v>0</v>
      </c>
    </row>
    <row r="405" spans="1:6" x14ac:dyDescent="0.3">
      <c r="A405" t="s">
        <v>95</v>
      </c>
      <c r="B405" s="1">
        <v>44759</v>
      </c>
      <c r="C405">
        <v>8</v>
      </c>
      <c r="D405" t="s">
        <v>111</v>
      </c>
      <c r="E405" t="s">
        <v>112</v>
      </c>
      <c r="F405">
        <v>0</v>
      </c>
    </row>
    <row r="406" spans="1:6" x14ac:dyDescent="0.3">
      <c r="A406" t="s">
        <v>29</v>
      </c>
      <c r="B406" s="1">
        <v>44760</v>
      </c>
      <c r="C406">
        <v>12</v>
      </c>
      <c r="D406" t="s">
        <v>113</v>
      </c>
      <c r="E406" t="s">
        <v>111</v>
      </c>
      <c r="F406">
        <v>0</v>
      </c>
    </row>
    <row r="407" spans="1:6" x14ac:dyDescent="0.3">
      <c r="A407" t="s">
        <v>97</v>
      </c>
      <c r="B407" s="1">
        <v>44762</v>
      </c>
      <c r="C407">
        <v>8</v>
      </c>
      <c r="D407" t="s">
        <v>110</v>
      </c>
      <c r="E407" t="s">
        <v>111</v>
      </c>
      <c r="F407">
        <v>0</v>
      </c>
    </row>
    <row r="408" spans="1:6" x14ac:dyDescent="0.3">
      <c r="A408" t="s">
        <v>80</v>
      </c>
      <c r="B408" s="1">
        <v>44764</v>
      </c>
      <c r="C408">
        <v>6</v>
      </c>
      <c r="D408" t="s">
        <v>113</v>
      </c>
      <c r="E408" t="s">
        <v>112</v>
      </c>
      <c r="F408">
        <v>0</v>
      </c>
    </row>
    <row r="409" spans="1:6" x14ac:dyDescent="0.3">
      <c r="A409" t="s">
        <v>46</v>
      </c>
      <c r="B409" s="1">
        <v>44765</v>
      </c>
      <c r="C409">
        <v>2</v>
      </c>
      <c r="D409" t="s">
        <v>111</v>
      </c>
      <c r="E409" t="s">
        <v>111</v>
      </c>
      <c r="F409">
        <v>0</v>
      </c>
    </row>
    <row r="410" spans="1:6" x14ac:dyDescent="0.3">
      <c r="A410" t="s">
        <v>20</v>
      </c>
      <c r="B410" s="1">
        <v>44766</v>
      </c>
      <c r="C410">
        <v>14</v>
      </c>
      <c r="D410" t="s">
        <v>113</v>
      </c>
      <c r="E410" t="s">
        <v>112</v>
      </c>
      <c r="F410">
        <v>0</v>
      </c>
    </row>
    <row r="411" spans="1:6" x14ac:dyDescent="0.3">
      <c r="A411" t="s">
        <v>66</v>
      </c>
      <c r="B411" s="1">
        <v>44766</v>
      </c>
      <c r="C411">
        <v>1</v>
      </c>
      <c r="D411" t="s">
        <v>111</v>
      </c>
      <c r="E411" t="s">
        <v>111</v>
      </c>
      <c r="F411">
        <v>0</v>
      </c>
    </row>
    <row r="412" spans="1:6" x14ac:dyDescent="0.3">
      <c r="A412" t="s">
        <v>101</v>
      </c>
      <c r="B412" s="1">
        <v>44767</v>
      </c>
      <c r="C412">
        <v>2</v>
      </c>
      <c r="D412" t="s">
        <v>113</v>
      </c>
      <c r="E412" t="s">
        <v>112</v>
      </c>
      <c r="F412">
        <v>0</v>
      </c>
    </row>
    <row r="413" spans="1:6" x14ac:dyDescent="0.3">
      <c r="A413" t="s">
        <v>44</v>
      </c>
      <c r="B413" s="1">
        <v>44767</v>
      </c>
      <c r="C413">
        <v>12</v>
      </c>
      <c r="D413" t="s">
        <v>113</v>
      </c>
      <c r="E413" t="s">
        <v>112</v>
      </c>
      <c r="F413">
        <v>0</v>
      </c>
    </row>
    <row r="414" spans="1:6" x14ac:dyDescent="0.3">
      <c r="A414" t="s">
        <v>12</v>
      </c>
      <c r="B414" s="1">
        <v>44767</v>
      </c>
      <c r="C414">
        <v>13</v>
      </c>
      <c r="D414" t="s">
        <v>111</v>
      </c>
      <c r="E414" t="s">
        <v>112</v>
      </c>
      <c r="F414">
        <v>0</v>
      </c>
    </row>
    <row r="415" spans="1:6" x14ac:dyDescent="0.3">
      <c r="A415" t="s">
        <v>12</v>
      </c>
      <c r="B415" s="1">
        <v>44768</v>
      </c>
      <c r="C415">
        <v>10</v>
      </c>
      <c r="D415" t="s">
        <v>111</v>
      </c>
      <c r="E415" t="s">
        <v>111</v>
      </c>
      <c r="F415">
        <v>0</v>
      </c>
    </row>
    <row r="416" spans="1:6" x14ac:dyDescent="0.3">
      <c r="A416" t="s">
        <v>63</v>
      </c>
      <c r="B416" s="1">
        <v>44768</v>
      </c>
      <c r="C416">
        <v>1</v>
      </c>
      <c r="D416" t="s">
        <v>111</v>
      </c>
      <c r="E416" t="s">
        <v>112</v>
      </c>
      <c r="F416">
        <v>0</v>
      </c>
    </row>
    <row r="417" spans="1:6" x14ac:dyDescent="0.3">
      <c r="A417" t="s">
        <v>34</v>
      </c>
      <c r="B417" s="1">
        <v>44776</v>
      </c>
      <c r="C417">
        <v>5</v>
      </c>
      <c r="D417" t="s">
        <v>113</v>
      </c>
      <c r="E417" t="s">
        <v>112</v>
      </c>
      <c r="F417">
        <v>0</v>
      </c>
    </row>
    <row r="418" spans="1:6" x14ac:dyDescent="0.3">
      <c r="A418" t="s">
        <v>42</v>
      </c>
      <c r="B418" s="1">
        <v>44779</v>
      </c>
      <c r="C418">
        <v>9</v>
      </c>
      <c r="D418" t="s">
        <v>111</v>
      </c>
      <c r="E418" t="s">
        <v>111</v>
      </c>
      <c r="F418">
        <v>0</v>
      </c>
    </row>
    <row r="419" spans="1:6" x14ac:dyDescent="0.3">
      <c r="A419" t="s">
        <v>42</v>
      </c>
      <c r="B419" s="1">
        <v>44781</v>
      </c>
      <c r="C419">
        <v>2</v>
      </c>
      <c r="D419" t="s">
        <v>113</v>
      </c>
      <c r="E419" t="s">
        <v>111</v>
      </c>
      <c r="F419">
        <v>0</v>
      </c>
    </row>
    <row r="420" spans="1:6" x14ac:dyDescent="0.3">
      <c r="A420" t="s">
        <v>76</v>
      </c>
      <c r="B420" s="1">
        <v>44781</v>
      </c>
      <c r="C420">
        <v>12</v>
      </c>
      <c r="D420" t="s">
        <v>113</v>
      </c>
      <c r="E420" t="s">
        <v>112</v>
      </c>
      <c r="F420">
        <v>0</v>
      </c>
    </row>
    <row r="421" spans="1:6" x14ac:dyDescent="0.3">
      <c r="A421" t="s">
        <v>53</v>
      </c>
      <c r="B421" s="1">
        <v>44781</v>
      </c>
      <c r="C421">
        <v>11</v>
      </c>
      <c r="D421" t="s">
        <v>113</v>
      </c>
      <c r="E421" t="s">
        <v>112</v>
      </c>
      <c r="F421">
        <v>0</v>
      </c>
    </row>
    <row r="422" spans="1:6" x14ac:dyDescent="0.3">
      <c r="A422" t="s">
        <v>72</v>
      </c>
      <c r="B422" s="1">
        <v>44787</v>
      </c>
      <c r="C422">
        <v>14</v>
      </c>
      <c r="D422" t="s">
        <v>113</v>
      </c>
      <c r="E422" t="s">
        <v>112</v>
      </c>
      <c r="F422">
        <v>0</v>
      </c>
    </row>
    <row r="423" spans="1:6" x14ac:dyDescent="0.3">
      <c r="A423" t="s">
        <v>32</v>
      </c>
      <c r="B423" s="1">
        <v>44788</v>
      </c>
      <c r="C423">
        <v>10</v>
      </c>
      <c r="D423" t="s">
        <v>110</v>
      </c>
      <c r="E423" t="s">
        <v>112</v>
      </c>
      <c r="F423">
        <v>0</v>
      </c>
    </row>
    <row r="424" spans="1:6" x14ac:dyDescent="0.3">
      <c r="A424" t="s">
        <v>40</v>
      </c>
      <c r="B424" s="1">
        <v>44788</v>
      </c>
      <c r="C424">
        <v>7</v>
      </c>
      <c r="D424" t="s">
        <v>113</v>
      </c>
      <c r="E424" t="s">
        <v>111</v>
      </c>
      <c r="F424">
        <v>0</v>
      </c>
    </row>
    <row r="425" spans="1:6" x14ac:dyDescent="0.3">
      <c r="A425" t="s">
        <v>70</v>
      </c>
      <c r="B425" s="1">
        <v>44791</v>
      </c>
      <c r="C425">
        <v>8</v>
      </c>
      <c r="D425" t="s">
        <v>111</v>
      </c>
      <c r="E425" t="s">
        <v>111</v>
      </c>
      <c r="F425">
        <v>0</v>
      </c>
    </row>
    <row r="426" spans="1:6" x14ac:dyDescent="0.3">
      <c r="A426" t="s">
        <v>29</v>
      </c>
      <c r="B426" s="1">
        <v>44791</v>
      </c>
      <c r="C426">
        <v>2</v>
      </c>
      <c r="D426" t="s">
        <v>111</v>
      </c>
      <c r="E426" t="s">
        <v>112</v>
      </c>
      <c r="F426">
        <v>0</v>
      </c>
    </row>
    <row r="427" spans="1:6" x14ac:dyDescent="0.3">
      <c r="A427" t="s">
        <v>22</v>
      </c>
      <c r="B427" s="1">
        <v>44792</v>
      </c>
      <c r="C427">
        <v>3</v>
      </c>
      <c r="D427" t="s">
        <v>111</v>
      </c>
      <c r="E427" t="s">
        <v>111</v>
      </c>
      <c r="F427">
        <v>0</v>
      </c>
    </row>
    <row r="428" spans="1:6" x14ac:dyDescent="0.3">
      <c r="A428" t="s">
        <v>57</v>
      </c>
      <c r="B428" s="1">
        <v>44793</v>
      </c>
      <c r="C428">
        <v>13</v>
      </c>
      <c r="D428" t="s">
        <v>113</v>
      </c>
      <c r="E428" t="s">
        <v>111</v>
      </c>
      <c r="F428">
        <v>0</v>
      </c>
    </row>
    <row r="429" spans="1:6" x14ac:dyDescent="0.3">
      <c r="A429" t="s">
        <v>78</v>
      </c>
      <c r="B429" s="1">
        <v>44793</v>
      </c>
      <c r="C429">
        <v>14</v>
      </c>
      <c r="D429" t="s">
        <v>113</v>
      </c>
      <c r="E429" t="s">
        <v>111</v>
      </c>
      <c r="F429">
        <v>0</v>
      </c>
    </row>
    <row r="430" spans="1:6" x14ac:dyDescent="0.3">
      <c r="A430" t="s">
        <v>42</v>
      </c>
      <c r="B430" s="1">
        <v>44794</v>
      </c>
      <c r="C430">
        <v>4</v>
      </c>
      <c r="D430" t="s">
        <v>113</v>
      </c>
      <c r="E430" t="s">
        <v>111</v>
      </c>
      <c r="F430">
        <v>0</v>
      </c>
    </row>
    <row r="431" spans="1:6" x14ac:dyDescent="0.3">
      <c r="A431" t="s">
        <v>101</v>
      </c>
      <c r="B431" s="1">
        <v>44796</v>
      </c>
      <c r="C431">
        <v>11</v>
      </c>
      <c r="D431" t="s">
        <v>111</v>
      </c>
      <c r="E431" t="s">
        <v>111</v>
      </c>
      <c r="F431">
        <v>0</v>
      </c>
    </row>
    <row r="432" spans="1:6" x14ac:dyDescent="0.3">
      <c r="A432" t="s">
        <v>70</v>
      </c>
      <c r="B432" s="1">
        <v>44796</v>
      </c>
      <c r="C432">
        <v>14</v>
      </c>
      <c r="D432" t="s">
        <v>113</v>
      </c>
      <c r="E432" t="s">
        <v>112</v>
      </c>
      <c r="F432">
        <v>0</v>
      </c>
    </row>
    <row r="433" spans="1:6" x14ac:dyDescent="0.3">
      <c r="A433" t="s">
        <v>17</v>
      </c>
      <c r="B433" s="1">
        <v>44797</v>
      </c>
      <c r="C433">
        <v>5</v>
      </c>
      <c r="D433" t="s">
        <v>113</v>
      </c>
      <c r="E433" t="s">
        <v>112</v>
      </c>
      <c r="F433">
        <v>0</v>
      </c>
    </row>
    <row r="434" spans="1:6" x14ac:dyDescent="0.3">
      <c r="A434" t="s">
        <v>48</v>
      </c>
      <c r="B434" s="1">
        <v>44799</v>
      </c>
      <c r="C434">
        <v>13</v>
      </c>
      <c r="D434" t="s">
        <v>110</v>
      </c>
      <c r="E434" t="s">
        <v>112</v>
      </c>
      <c r="F434">
        <v>0</v>
      </c>
    </row>
    <row r="435" spans="1:6" x14ac:dyDescent="0.3">
      <c r="A435" t="s">
        <v>86</v>
      </c>
      <c r="B435" s="1">
        <v>44799</v>
      </c>
      <c r="C435">
        <v>8</v>
      </c>
      <c r="D435" t="s">
        <v>111</v>
      </c>
      <c r="E435" t="s">
        <v>111</v>
      </c>
      <c r="F435">
        <v>0</v>
      </c>
    </row>
    <row r="436" spans="1:6" x14ac:dyDescent="0.3">
      <c r="A436" t="s">
        <v>91</v>
      </c>
      <c r="B436" s="1">
        <v>44800</v>
      </c>
      <c r="C436">
        <v>15</v>
      </c>
      <c r="D436" t="s">
        <v>110</v>
      </c>
      <c r="E436" t="s">
        <v>111</v>
      </c>
      <c r="F436">
        <v>0</v>
      </c>
    </row>
    <row r="437" spans="1:6" x14ac:dyDescent="0.3">
      <c r="A437" t="s">
        <v>17</v>
      </c>
      <c r="B437" s="1">
        <v>44801</v>
      </c>
      <c r="C437">
        <v>9</v>
      </c>
      <c r="D437" t="s">
        <v>111</v>
      </c>
      <c r="E437" t="s">
        <v>111</v>
      </c>
      <c r="F437">
        <v>0</v>
      </c>
    </row>
    <row r="438" spans="1:6" x14ac:dyDescent="0.3">
      <c r="A438" t="s">
        <v>91</v>
      </c>
      <c r="B438" s="1">
        <v>44801</v>
      </c>
      <c r="C438">
        <v>5</v>
      </c>
      <c r="D438" t="s">
        <v>113</v>
      </c>
      <c r="E438" t="s">
        <v>111</v>
      </c>
      <c r="F438">
        <v>0</v>
      </c>
    </row>
    <row r="439" spans="1:6" x14ac:dyDescent="0.3">
      <c r="A439" t="s">
        <v>20</v>
      </c>
      <c r="B439" s="1">
        <v>44803</v>
      </c>
      <c r="C439">
        <v>6</v>
      </c>
      <c r="D439" t="s">
        <v>111</v>
      </c>
      <c r="E439" t="s">
        <v>112</v>
      </c>
      <c r="F439">
        <v>0</v>
      </c>
    </row>
    <row r="440" spans="1:6" x14ac:dyDescent="0.3">
      <c r="A440" t="s">
        <v>99</v>
      </c>
      <c r="B440" s="1">
        <v>44803</v>
      </c>
      <c r="C440">
        <v>6</v>
      </c>
      <c r="D440" t="s">
        <v>113</v>
      </c>
      <c r="E440" t="s">
        <v>112</v>
      </c>
      <c r="F440">
        <v>0</v>
      </c>
    </row>
    <row r="441" spans="1:6" x14ac:dyDescent="0.3">
      <c r="A441" t="s">
        <v>61</v>
      </c>
      <c r="B441" s="1">
        <v>44803</v>
      </c>
      <c r="C441">
        <v>5</v>
      </c>
      <c r="D441" t="s">
        <v>113</v>
      </c>
      <c r="E441" t="s">
        <v>112</v>
      </c>
      <c r="F441">
        <v>0</v>
      </c>
    </row>
    <row r="442" spans="1:6" x14ac:dyDescent="0.3">
      <c r="A442" t="s">
        <v>40</v>
      </c>
      <c r="B442" s="1">
        <v>44804</v>
      </c>
      <c r="C442">
        <v>13</v>
      </c>
      <c r="D442" t="s">
        <v>113</v>
      </c>
      <c r="E442" t="s">
        <v>112</v>
      </c>
      <c r="F442">
        <v>0</v>
      </c>
    </row>
    <row r="443" spans="1:6" x14ac:dyDescent="0.3">
      <c r="A443" t="s">
        <v>10</v>
      </c>
      <c r="B443" s="1">
        <v>44808</v>
      </c>
      <c r="C443">
        <v>1</v>
      </c>
      <c r="D443" t="s">
        <v>113</v>
      </c>
      <c r="E443" t="s">
        <v>112</v>
      </c>
      <c r="F443">
        <v>0</v>
      </c>
    </row>
    <row r="444" spans="1:6" x14ac:dyDescent="0.3">
      <c r="A444" t="s">
        <v>17</v>
      </c>
      <c r="B444" s="1">
        <v>44810</v>
      </c>
      <c r="C444">
        <v>12</v>
      </c>
      <c r="D444" t="s">
        <v>110</v>
      </c>
      <c r="E444" t="s">
        <v>111</v>
      </c>
      <c r="F444">
        <v>0</v>
      </c>
    </row>
    <row r="445" spans="1:6" x14ac:dyDescent="0.3">
      <c r="A445" t="s">
        <v>95</v>
      </c>
      <c r="B445" s="1">
        <v>44813</v>
      </c>
      <c r="C445">
        <v>9</v>
      </c>
      <c r="D445" t="s">
        <v>113</v>
      </c>
      <c r="E445" t="s">
        <v>111</v>
      </c>
      <c r="F445">
        <v>0</v>
      </c>
    </row>
    <row r="446" spans="1:6" x14ac:dyDescent="0.3">
      <c r="A446" t="s">
        <v>12</v>
      </c>
      <c r="B446" s="1">
        <v>44813</v>
      </c>
      <c r="C446">
        <v>3</v>
      </c>
      <c r="D446" t="s">
        <v>113</v>
      </c>
      <c r="E446" t="s">
        <v>111</v>
      </c>
      <c r="F446">
        <v>0</v>
      </c>
    </row>
    <row r="447" spans="1:6" x14ac:dyDescent="0.3">
      <c r="A447" t="s">
        <v>82</v>
      </c>
      <c r="B447" s="1">
        <v>44814</v>
      </c>
      <c r="C447">
        <v>15</v>
      </c>
      <c r="D447" t="s">
        <v>111</v>
      </c>
      <c r="E447" t="s">
        <v>112</v>
      </c>
      <c r="F447">
        <v>0</v>
      </c>
    </row>
    <row r="448" spans="1:6" x14ac:dyDescent="0.3">
      <c r="A448" t="s">
        <v>89</v>
      </c>
      <c r="B448" s="1">
        <v>44814</v>
      </c>
      <c r="C448">
        <v>4</v>
      </c>
      <c r="D448" t="s">
        <v>113</v>
      </c>
      <c r="E448" t="s">
        <v>112</v>
      </c>
      <c r="F448">
        <v>0</v>
      </c>
    </row>
    <row r="449" spans="1:6" x14ac:dyDescent="0.3">
      <c r="A449" t="s">
        <v>70</v>
      </c>
      <c r="B449" s="1">
        <v>44818</v>
      </c>
      <c r="C449">
        <v>3</v>
      </c>
      <c r="D449" t="s">
        <v>113</v>
      </c>
      <c r="E449" t="s">
        <v>112</v>
      </c>
      <c r="F449">
        <v>0</v>
      </c>
    </row>
    <row r="450" spans="1:6" x14ac:dyDescent="0.3">
      <c r="A450" t="s">
        <v>86</v>
      </c>
      <c r="B450" s="1">
        <v>44819</v>
      </c>
      <c r="C450">
        <v>15</v>
      </c>
      <c r="D450" t="s">
        <v>111</v>
      </c>
      <c r="E450" t="s">
        <v>111</v>
      </c>
      <c r="F450">
        <v>0</v>
      </c>
    </row>
    <row r="451" spans="1:6" x14ac:dyDescent="0.3">
      <c r="A451" t="s">
        <v>63</v>
      </c>
      <c r="B451" s="1">
        <v>44822</v>
      </c>
      <c r="C451">
        <v>14</v>
      </c>
      <c r="D451" t="s">
        <v>111</v>
      </c>
      <c r="E451" t="s">
        <v>112</v>
      </c>
      <c r="F451">
        <v>0</v>
      </c>
    </row>
    <row r="452" spans="1:6" x14ac:dyDescent="0.3">
      <c r="A452" t="s">
        <v>78</v>
      </c>
      <c r="B452" s="1">
        <v>44823</v>
      </c>
      <c r="C452">
        <v>8</v>
      </c>
      <c r="D452" t="s">
        <v>110</v>
      </c>
      <c r="E452" t="s">
        <v>112</v>
      </c>
      <c r="F452">
        <v>0</v>
      </c>
    </row>
    <row r="453" spans="1:6" x14ac:dyDescent="0.3">
      <c r="A453" t="s">
        <v>78</v>
      </c>
      <c r="B453" s="1">
        <v>44824</v>
      </c>
      <c r="C453">
        <v>6</v>
      </c>
      <c r="D453" t="s">
        <v>113</v>
      </c>
      <c r="E453" t="s">
        <v>111</v>
      </c>
      <c r="F453">
        <v>0</v>
      </c>
    </row>
    <row r="454" spans="1:6" x14ac:dyDescent="0.3">
      <c r="A454" t="s">
        <v>6</v>
      </c>
      <c r="B454" s="1">
        <v>44824</v>
      </c>
      <c r="C454">
        <v>10</v>
      </c>
      <c r="D454" t="s">
        <v>113</v>
      </c>
      <c r="E454" t="s">
        <v>111</v>
      </c>
      <c r="F454">
        <v>0</v>
      </c>
    </row>
    <row r="455" spans="1:6" x14ac:dyDescent="0.3">
      <c r="A455" t="s">
        <v>46</v>
      </c>
      <c r="B455" s="1">
        <v>44825</v>
      </c>
      <c r="C455">
        <v>14</v>
      </c>
      <c r="D455" t="s">
        <v>111</v>
      </c>
      <c r="E455" t="s">
        <v>111</v>
      </c>
      <c r="F455">
        <v>0</v>
      </c>
    </row>
    <row r="456" spans="1:6" x14ac:dyDescent="0.3">
      <c r="A456" t="s">
        <v>63</v>
      </c>
      <c r="B456" s="1">
        <v>44825</v>
      </c>
      <c r="C456">
        <v>5</v>
      </c>
      <c r="D456" t="s">
        <v>113</v>
      </c>
      <c r="E456" t="s">
        <v>112</v>
      </c>
      <c r="F456">
        <v>0</v>
      </c>
    </row>
    <row r="457" spans="1:6" x14ac:dyDescent="0.3">
      <c r="A457" t="s">
        <v>99</v>
      </c>
      <c r="B457" s="1">
        <v>44826</v>
      </c>
      <c r="C457">
        <v>12</v>
      </c>
      <c r="D457" t="s">
        <v>111</v>
      </c>
      <c r="E457" t="s">
        <v>111</v>
      </c>
      <c r="F457">
        <v>0</v>
      </c>
    </row>
    <row r="458" spans="1:6" x14ac:dyDescent="0.3">
      <c r="A458" t="s">
        <v>34</v>
      </c>
      <c r="B458" s="1">
        <v>44827</v>
      </c>
      <c r="C458">
        <v>12</v>
      </c>
      <c r="D458" t="s">
        <v>113</v>
      </c>
      <c r="E458" t="s">
        <v>111</v>
      </c>
      <c r="F458">
        <v>0</v>
      </c>
    </row>
    <row r="459" spans="1:6" x14ac:dyDescent="0.3">
      <c r="A459" t="s">
        <v>76</v>
      </c>
      <c r="B459" s="1">
        <v>44828</v>
      </c>
      <c r="C459">
        <v>14</v>
      </c>
      <c r="D459" t="s">
        <v>113</v>
      </c>
      <c r="E459" t="s">
        <v>111</v>
      </c>
      <c r="F459">
        <v>0</v>
      </c>
    </row>
    <row r="460" spans="1:6" x14ac:dyDescent="0.3">
      <c r="A460" t="s">
        <v>76</v>
      </c>
      <c r="B460" s="1">
        <v>44828</v>
      </c>
      <c r="C460">
        <v>8</v>
      </c>
      <c r="D460" t="s">
        <v>113</v>
      </c>
      <c r="E460" t="s">
        <v>112</v>
      </c>
      <c r="F460">
        <v>0</v>
      </c>
    </row>
    <row r="461" spans="1:6" x14ac:dyDescent="0.3">
      <c r="A461" t="s">
        <v>84</v>
      </c>
      <c r="B461" s="1">
        <v>44831</v>
      </c>
      <c r="C461">
        <v>4</v>
      </c>
      <c r="D461" t="s">
        <v>113</v>
      </c>
      <c r="E461" t="s">
        <v>112</v>
      </c>
      <c r="F461">
        <v>0</v>
      </c>
    </row>
    <row r="462" spans="1:6" x14ac:dyDescent="0.3">
      <c r="A462" t="s">
        <v>101</v>
      </c>
      <c r="B462" s="1">
        <v>44831</v>
      </c>
      <c r="C462">
        <v>9</v>
      </c>
      <c r="D462" t="s">
        <v>113</v>
      </c>
      <c r="E462" t="s">
        <v>112</v>
      </c>
      <c r="F462">
        <v>0</v>
      </c>
    </row>
    <row r="463" spans="1:6" x14ac:dyDescent="0.3">
      <c r="A463" t="s">
        <v>89</v>
      </c>
      <c r="B463" s="1">
        <v>44831</v>
      </c>
      <c r="C463">
        <v>3</v>
      </c>
      <c r="D463" t="s">
        <v>110</v>
      </c>
      <c r="E463" t="s">
        <v>112</v>
      </c>
      <c r="F463">
        <v>0</v>
      </c>
    </row>
    <row r="464" spans="1:6" x14ac:dyDescent="0.3">
      <c r="A464" t="s">
        <v>80</v>
      </c>
      <c r="B464" s="1">
        <v>44833</v>
      </c>
      <c r="C464">
        <v>13</v>
      </c>
      <c r="D464" t="s">
        <v>113</v>
      </c>
      <c r="E464" t="s">
        <v>111</v>
      </c>
      <c r="F464">
        <v>0</v>
      </c>
    </row>
    <row r="465" spans="1:6" x14ac:dyDescent="0.3">
      <c r="A465" t="s">
        <v>32</v>
      </c>
      <c r="B465" s="1">
        <v>44837</v>
      </c>
      <c r="C465">
        <v>5</v>
      </c>
      <c r="D465" t="s">
        <v>113</v>
      </c>
      <c r="E465" t="s">
        <v>112</v>
      </c>
      <c r="F465">
        <v>0</v>
      </c>
    </row>
    <row r="466" spans="1:6" x14ac:dyDescent="0.3">
      <c r="A466" t="s">
        <v>22</v>
      </c>
      <c r="B466" s="1">
        <v>44838</v>
      </c>
      <c r="C466">
        <v>15</v>
      </c>
      <c r="D466" t="s">
        <v>113</v>
      </c>
      <c r="E466" t="s">
        <v>111</v>
      </c>
      <c r="F466">
        <v>0</v>
      </c>
    </row>
    <row r="467" spans="1:6" x14ac:dyDescent="0.3">
      <c r="A467" t="s">
        <v>82</v>
      </c>
      <c r="B467" s="1">
        <v>44840</v>
      </c>
      <c r="C467">
        <v>1</v>
      </c>
      <c r="D467" t="s">
        <v>113</v>
      </c>
      <c r="E467" t="s">
        <v>111</v>
      </c>
      <c r="F467">
        <v>0</v>
      </c>
    </row>
    <row r="468" spans="1:6" x14ac:dyDescent="0.3">
      <c r="A468" t="s">
        <v>89</v>
      </c>
      <c r="B468" s="1">
        <v>44843</v>
      </c>
      <c r="C468">
        <v>14</v>
      </c>
      <c r="D468" t="s">
        <v>111</v>
      </c>
      <c r="E468" t="s">
        <v>111</v>
      </c>
      <c r="F468">
        <v>0</v>
      </c>
    </row>
    <row r="469" spans="1:6" x14ac:dyDescent="0.3">
      <c r="A469" t="s">
        <v>48</v>
      </c>
      <c r="B469" s="1">
        <v>44844</v>
      </c>
      <c r="C469">
        <v>9</v>
      </c>
      <c r="D469" t="s">
        <v>113</v>
      </c>
      <c r="E469" t="s">
        <v>111</v>
      </c>
      <c r="F469">
        <v>0</v>
      </c>
    </row>
    <row r="470" spans="1:6" x14ac:dyDescent="0.3">
      <c r="A470" t="s">
        <v>101</v>
      </c>
      <c r="B470" s="1">
        <v>44844</v>
      </c>
      <c r="C470">
        <v>12</v>
      </c>
      <c r="D470" t="s">
        <v>111</v>
      </c>
      <c r="E470" t="s">
        <v>111</v>
      </c>
      <c r="F470">
        <v>0</v>
      </c>
    </row>
    <row r="471" spans="1:6" x14ac:dyDescent="0.3">
      <c r="A471" t="s">
        <v>24</v>
      </c>
      <c r="B471" s="1">
        <v>44845</v>
      </c>
      <c r="C471">
        <v>10</v>
      </c>
      <c r="D471" t="s">
        <v>113</v>
      </c>
      <c r="E471" t="s">
        <v>111</v>
      </c>
      <c r="F471">
        <v>0</v>
      </c>
    </row>
    <row r="472" spans="1:6" x14ac:dyDescent="0.3">
      <c r="A472" t="s">
        <v>10</v>
      </c>
      <c r="B472" s="1">
        <v>44847</v>
      </c>
      <c r="C472">
        <v>15</v>
      </c>
      <c r="D472" t="s">
        <v>111</v>
      </c>
      <c r="E472" t="s">
        <v>111</v>
      </c>
      <c r="F472">
        <v>0</v>
      </c>
    </row>
    <row r="473" spans="1:6" x14ac:dyDescent="0.3">
      <c r="A473" t="s">
        <v>101</v>
      </c>
      <c r="B473" s="1">
        <v>44848</v>
      </c>
      <c r="C473">
        <v>15</v>
      </c>
      <c r="D473" t="s">
        <v>110</v>
      </c>
      <c r="E473" t="s">
        <v>111</v>
      </c>
      <c r="F473">
        <v>0</v>
      </c>
    </row>
    <row r="474" spans="1:6" x14ac:dyDescent="0.3">
      <c r="A474" t="s">
        <v>40</v>
      </c>
      <c r="B474" s="1">
        <v>44849</v>
      </c>
      <c r="C474">
        <v>10</v>
      </c>
      <c r="D474" t="s">
        <v>113</v>
      </c>
      <c r="E474" t="s">
        <v>112</v>
      </c>
      <c r="F474">
        <v>0</v>
      </c>
    </row>
    <row r="475" spans="1:6" x14ac:dyDescent="0.3">
      <c r="A475" t="s">
        <v>84</v>
      </c>
      <c r="B475" s="1">
        <v>44850</v>
      </c>
      <c r="C475">
        <v>3</v>
      </c>
      <c r="D475" t="s">
        <v>111</v>
      </c>
      <c r="E475" t="s">
        <v>111</v>
      </c>
      <c r="F475">
        <v>0</v>
      </c>
    </row>
    <row r="476" spans="1:6" x14ac:dyDescent="0.3">
      <c r="A476" t="s">
        <v>59</v>
      </c>
      <c r="B476" s="1">
        <v>44857</v>
      </c>
      <c r="C476">
        <v>14</v>
      </c>
      <c r="D476" t="s">
        <v>111</v>
      </c>
      <c r="E476" t="s">
        <v>112</v>
      </c>
      <c r="F476">
        <v>0</v>
      </c>
    </row>
    <row r="477" spans="1:6" x14ac:dyDescent="0.3">
      <c r="A477" t="s">
        <v>97</v>
      </c>
      <c r="B477" s="1">
        <v>44864</v>
      </c>
      <c r="C477">
        <v>3</v>
      </c>
      <c r="D477" t="s">
        <v>113</v>
      </c>
      <c r="E477" t="s">
        <v>112</v>
      </c>
      <c r="F477">
        <v>0</v>
      </c>
    </row>
    <row r="478" spans="1:6" x14ac:dyDescent="0.3">
      <c r="A478" t="s">
        <v>89</v>
      </c>
      <c r="B478" s="1">
        <v>44865</v>
      </c>
      <c r="C478">
        <v>8</v>
      </c>
      <c r="D478" t="s">
        <v>113</v>
      </c>
      <c r="E478" t="s">
        <v>111</v>
      </c>
      <c r="F478">
        <v>0</v>
      </c>
    </row>
    <row r="479" spans="1:6" x14ac:dyDescent="0.3">
      <c r="A479" t="s">
        <v>34</v>
      </c>
      <c r="B479" s="1">
        <v>44866</v>
      </c>
      <c r="C479">
        <v>15</v>
      </c>
      <c r="D479" t="s">
        <v>110</v>
      </c>
      <c r="E479" t="s">
        <v>111</v>
      </c>
      <c r="F479">
        <v>0</v>
      </c>
    </row>
    <row r="480" spans="1:6" x14ac:dyDescent="0.3">
      <c r="A480" t="s">
        <v>40</v>
      </c>
      <c r="B480" s="1">
        <v>44867</v>
      </c>
      <c r="C480">
        <v>15</v>
      </c>
      <c r="D480" t="s">
        <v>110</v>
      </c>
      <c r="E480" t="s">
        <v>112</v>
      </c>
      <c r="F480">
        <v>0</v>
      </c>
    </row>
    <row r="481" spans="1:6" x14ac:dyDescent="0.3">
      <c r="A481" t="s">
        <v>72</v>
      </c>
      <c r="B481" s="1">
        <v>44867</v>
      </c>
      <c r="C481">
        <v>15</v>
      </c>
      <c r="D481" t="s">
        <v>113</v>
      </c>
      <c r="E481" t="s">
        <v>112</v>
      </c>
      <c r="F481">
        <v>0</v>
      </c>
    </row>
    <row r="482" spans="1:6" x14ac:dyDescent="0.3">
      <c r="A482" t="s">
        <v>82</v>
      </c>
      <c r="B482" s="1">
        <v>44867</v>
      </c>
      <c r="C482">
        <v>5</v>
      </c>
      <c r="D482" t="s">
        <v>113</v>
      </c>
      <c r="E482" t="s">
        <v>112</v>
      </c>
      <c r="F482">
        <v>0</v>
      </c>
    </row>
    <row r="483" spans="1:6" x14ac:dyDescent="0.3">
      <c r="A483" t="s">
        <v>50</v>
      </c>
      <c r="B483" s="1">
        <v>44868</v>
      </c>
      <c r="C483">
        <v>11</v>
      </c>
      <c r="D483" t="s">
        <v>111</v>
      </c>
      <c r="E483" t="s">
        <v>111</v>
      </c>
      <c r="F483">
        <v>0</v>
      </c>
    </row>
    <row r="484" spans="1:6" x14ac:dyDescent="0.3">
      <c r="A484" t="s">
        <v>24</v>
      </c>
      <c r="B484" s="1">
        <v>44869</v>
      </c>
      <c r="C484">
        <v>10</v>
      </c>
      <c r="D484" t="s">
        <v>113</v>
      </c>
      <c r="E484" t="s">
        <v>111</v>
      </c>
      <c r="F484">
        <v>0</v>
      </c>
    </row>
    <row r="485" spans="1:6" x14ac:dyDescent="0.3">
      <c r="A485" t="s">
        <v>48</v>
      </c>
      <c r="B485" s="1">
        <v>44870</v>
      </c>
      <c r="C485">
        <v>15</v>
      </c>
      <c r="D485" t="s">
        <v>113</v>
      </c>
      <c r="E485" t="s">
        <v>112</v>
      </c>
      <c r="F485">
        <v>0</v>
      </c>
    </row>
    <row r="486" spans="1:6" x14ac:dyDescent="0.3">
      <c r="A486" t="s">
        <v>99</v>
      </c>
      <c r="B486" s="1">
        <v>44871</v>
      </c>
      <c r="C486">
        <v>13</v>
      </c>
      <c r="D486" t="s">
        <v>113</v>
      </c>
      <c r="E486" t="s">
        <v>112</v>
      </c>
      <c r="F486">
        <v>0</v>
      </c>
    </row>
    <row r="487" spans="1:6" x14ac:dyDescent="0.3">
      <c r="A487" t="s">
        <v>40</v>
      </c>
      <c r="B487" s="1">
        <v>44871</v>
      </c>
      <c r="C487">
        <v>13</v>
      </c>
      <c r="D487" t="s">
        <v>111</v>
      </c>
      <c r="E487" t="s">
        <v>111</v>
      </c>
      <c r="F487">
        <v>0</v>
      </c>
    </row>
    <row r="488" spans="1:6" x14ac:dyDescent="0.3">
      <c r="A488" t="s">
        <v>97</v>
      </c>
      <c r="B488" s="1">
        <v>44871</v>
      </c>
      <c r="C488">
        <v>13</v>
      </c>
      <c r="D488" t="s">
        <v>113</v>
      </c>
      <c r="E488" t="s">
        <v>112</v>
      </c>
      <c r="F488">
        <v>0</v>
      </c>
    </row>
    <row r="489" spans="1:6" x14ac:dyDescent="0.3">
      <c r="A489" t="s">
        <v>93</v>
      </c>
      <c r="B489" s="1">
        <v>44872</v>
      </c>
      <c r="C489">
        <v>13</v>
      </c>
      <c r="D489" t="s">
        <v>111</v>
      </c>
      <c r="E489" t="s">
        <v>112</v>
      </c>
      <c r="F489">
        <v>0</v>
      </c>
    </row>
    <row r="490" spans="1:6" x14ac:dyDescent="0.3">
      <c r="A490" t="s">
        <v>84</v>
      </c>
      <c r="B490" s="1">
        <v>44873</v>
      </c>
      <c r="C490">
        <v>11</v>
      </c>
      <c r="D490" t="s">
        <v>110</v>
      </c>
      <c r="E490" t="s">
        <v>112</v>
      </c>
      <c r="F490">
        <v>0</v>
      </c>
    </row>
    <row r="491" spans="1:6" x14ac:dyDescent="0.3">
      <c r="A491" t="s">
        <v>48</v>
      </c>
      <c r="B491" s="1">
        <v>44873</v>
      </c>
      <c r="C491">
        <v>10</v>
      </c>
      <c r="D491" t="s">
        <v>110</v>
      </c>
      <c r="E491" t="s">
        <v>111</v>
      </c>
      <c r="F491">
        <v>0</v>
      </c>
    </row>
    <row r="492" spans="1:6" x14ac:dyDescent="0.3">
      <c r="A492" t="s">
        <v>66</v>
      </c>
      <c r="B492" s="1">
        <v>44874</v>
      </c>
      <c r="C492">
        <v>8</v>
      </c>
      <c r="D492" t="s">
        <v>111</v>
      </c>
      <c r="E492" t="s">
        <v>112</v>
      </c>
      <c r="F492">
        <v>0</v>
      </c>
    </row>
    <row r="493" spans="1:6" x14ac:dyDescent="0.3">
      <c r="A493" t="s">
        <v>46</v>
      </c>
      <c r="B493" s="1">
        <v>44875</v>
      </c>
      <c r="C493">
        <v>7</v>
      </c>
      <c r="D493" t="s">
        <v>113</v>
      </c>
      <c r="E493" t="s">
        <v>111</v>
      </c>
      <c r="F493">
        <v>0</v>
      </c>
    </row>
    <row r="494" spans="1:6" x14ac:dyDescent="0.3">
      <c r="A494" t="s">
        <v>66</v>
      </c>
      <c r="B494" s="1">
        <v>44878</v>
      </c>
      <c r="C494">
        <v>10</v>
      </c>
      <c r="D494" t="s">
        <v>110</v>
      </c>
      <c r="E494" t="s">
        <v>112</v>
      </c>
      <c r="F494">
        <v>0</v>
      </c>
    </row>
    <row r="495" spans="1:6" x14ac:dyDescent="0.3">
      <c r="A495" t="s">
        <v>10</v>
      </c>
      <c r="B495" s="1">
        <v>44879</v>
      </c>
      <c r="C495">
        <v>1</v>
      </c>
      <c r="D495" t="s">
        <v>113</v>
      </c>
      <c r="E495" t="s">
        <v>112</v>
      </c>
      <c r="F495">
        <v>0</v>
      </c>
    </row>
    <row r="496" spans="1:6" x14ac:dyDescent="0.3">
      <c r="A496" t="s">
        <v>34</v>
      </c>
      <c r="B496" s="1">
        <v>44880</v>
      </c>
      <c r="C496">
        <v>14</v>
      </c>
      <c r="D496" t="s">
        <v>113</v>
      </c>
      <c r="E496" t="s">
        <v>112</v>
      </c>
      <c r="F496">
        <v>0</v>
      </c>
    </row>
    <row r="497" spans="1:6" x14ac:dyDescent="0.3">
      <c r="A497" t="s">
        <v>44</v>
      </c>
      <c r="B497" s="1">
        <v>44881</v>
      </c>
      <c r="C497">
        <v>8</v>
      </c>
      <c r="D497" t="s">
        <v>111</v>
      </c>
      <c r="E497" t="s">
        <v>111</v>
      </c>
      <c r="F497">
        <v>0</v>
      </c>
    </row>
    <row r="498" spans="1:6" x14ac:dyDescent="0.3">
      <c r="A498" t="s">
        <v>80</v>
      </c>
      <c r="B498" s="1">
        <v>44883</v>
      </c>
      <c r="C498">
        <v>8</v>
      </c>
      <c r="D498" t="s">
        <v>113</v>
      </c>
      <c r="E498" t="s">
        <v>112</v>
      </c>
      <c r="F498">
        <v>0</v>
      </c>
    </row>
    <row r="499" spans="1:6" x14ac:dyDescent="0.3">
      <c r="A499" t="s">
        <v>50</v>
      </c>
      <c r="B499" s="1">
        <v>44886</v>
      </c>
      <c r="C499">
        <v>6</v>
      </c>
      <c r="D499" t="s">
        <v>113</v>
      </c>
      <c r="E499" t="s">
        <v>112</v>
      </c>
      <c r="F499">
        <v>0</v>
      </c>
    </row>
    <row r="500" spans="1:6" x14ac:dyDescent="0.3">
      <c r="A500" t="s">
        <v>84</v>
      </c>
      <c r="B500" s="1">
        <v>44888</v>
      </c>
      <c r="C500">
        <v>12</v>
      </c>
      <c r="D500" t="s">
        <v>111</v>
      </c>
      <c r="E500" t="s">
        <v>111</v>
      </c>
      <c r="F500">
        <v>0</v>
      </c>
    </row>
    <row r="501" spans="1:6" x14ac:dyDescent="0.3">
      <c r="A501" t="s">
        <v>14</v>
      </c>
      <c r="B501" s="1">
        <v>44890</v>
      </c>
      <c r="C501">
        <v>5</v>
      </c>
      <c r="D501" t="s">
        <v>113</v>
      </c>
      <c r="E501" t="s">
        <v>112</v>
      </c>
      <c r="F501">
        <v>0</v>
      </c>
    </row>
    <row r="502" spans="1:6" x14ac:dyDescent="0.3">
      <c r="A502" t="s">
        <v>76</v>
      </c>
      <c r="B502" s="1">
        <v>44891</v>
      </c>
      <c r="C502">
        <v>5</v>
      </c>
      <c r="D502" t="s">
        <v>113</v>
      </c>
      <c r="E502" t="s">
        <v>111</v>
      </c>
      <c r="F502">
        <v>0</v>
      </c>
    </row>
    <row r="503" spans="1:6" x14ac:dyDescent="0.3">
      <c r="A503" t="s">
        <v>80</v>
      </c>
      <c r="B503" s="1">
        <v>44892</v>
      </c>
      <c r="C503">
        <v>15</v>
      </c>
      <c r="D503" t="s">
        <v>113</v>
      </c>
      <c r="E503" t="s">
        <v>111</v>
      </c>
      <c r="F503">
        <v>0</v>
      </c>
    </row>
    <row r="504" spans="1:6" x14ac:dyDescent="0.3">
      <c r="A504" t="s">
        <v>74</v>
      </c>
      <c r="B504" s="1">
        <v>44893</v>
      </c>
      <c r="C504">
        <v>8</v>
      </c>
      <c r="D504" t="s">
        <v>113</v>
      </c>
      <c r="E504" t="s">
        <v>112</v>
      </c>
      <c r="F504">
        <v>0</v>
      </c>
    </row>
    <row r="505" spans="1:6" x14ac:dyDescent="0.3">
      <c r="A505" t="s">
        <v>40</v>
      </c>
      <c r="B505" s="1">
        <v>44895</v>
      </c>
      <c r="C505">
        <v>2</v>
      </c>
      <c r="D505" t="s">
        <v>113</v>
      </c>
      <c r="E505" t="s">
        <v>111</v>
      </c>
      <c r="F505">
        <v>0</v>
      </c>
    </row>
    <row r="506" spans="1:6" x14ac:dyDescent="0.3">
      <c r="A506" t="s">
        <v>68</v>
      </c>
      <c r="B506" s="1">
        <v>44898</v>
      </c>
      <c r="C506">
        <v>5</v>
      </c>
      <c r="D506" t="s">
        <v>110</v>
      </c>
      <c r="E506" t="s">
        <v>112</v>
      </c>
      <c r="F506">
        <v>0</v>
      </c>
    </row>
    <row r="507" spans="1:6" x14ac:dyDescent="0.3">
      <c r="A507" t="s">
        <v>63</v>
      </c>
      <c r="B507" s="1">
        <v>44899</v>
      </c>
      <c r="C507">
        <v>10</v>
      </c>
      <c r="D507" t="s">
        <v>113</v>
      </c>
      <c r="E507" t="s">
        <v>112</v>
      </c>
      <c r="F507">
        <v>0</v>
      </c>
    </row>
    <row r="508" spans="1:6" x14ac:dyDescent="0.3">
      <c r="A508" t="s">
        <v>101</v>
      </c>
      <c r="B508" s="1">
        <v>44899</v>
      </c>
      <c r="C508">
        <v>15</v>
      </c>
      <c r="D508" t="s">
        <v>113</v>
      </c>
      <c r="E508" t="s">
        <v>112</v>
      </c>
      <c r="F508">
        <v>0</v>
      </c>
    </row>
    <row r="509" spans="1:6" x14ac:dyDescent="0.3">
      <c r="A509" t="s">
        <v>89</v>
      </c>
      <c r="B509" s="1">
        <v>44902</v>
      </c>
      <c r="C509">
        <v>12</v>
      </c>
      <c r="D509" t="s">
        <v>113</v>
      </c>
      <c r="E509" t="s">
        <v>112</v>
      </c>
      <c r="F509">
        <v>0</v>
      </c>
    </row>
    <row r="510" spans="1:6" x14ac:dyDescent="0.3">
      <c r="A510" t="s">
        <v>42</v>
      </c>
      <c r="B510" s="1">
        <v>44902</v>
      </c>
      <c r="C510">
        <v>13</v>
      </c>
      <c r="D510" t="s">
        <v>113</v>
      </c>
      <c r="E510" t="s">
        <v>111</v>
      </c>
      <c r="F510">
        <v>0</v>
      </c>
    </row>
    <row r="511" spans="1:6" x14ac:dyDescent="0.3">
      <c r="A511" t="s">
        <v>89</v>
      </c>
      <c r="B511" s="1">
        <v>44902</v>
      </c>
      <c r="C511">
        <v>5</v>
      </c>
      <c r="D511" t="s">
        <v>113</v>
      </c>
      <c r="E511" t="s">
        <v>112</v>
      </c>
      <c r="F511">
        <v>0</v>
      </c>
    </row>
    <row r="512" spans="1:6" x14ac:dyDescent="0.3">
      <c r="A512" t="s">
        <v>66</v>
      </c>
      <c r="B512" s="1">
        <v>44906</v>
      </c>
      <c r="C512">
        <v>5</v>
      </c>
      <c r="D512" t="s">
        <v>113</v>
      </c>
      <c r="E512" t="s">
        <v>111</v>
      </c>
      <c r="F512">
        <v>0</v>
      </c>
    </row>
    <row r="513" spans="1:6" x14ac:dyDescent="0.3">
      <c r="A513" t="s">
        <v>36</v>
      </c>
      <c r="B513" s="1">
        <v>44906</v>
      </c>
      <c r="C513">
        <v>9</v>
      </c>
      <c r="D513" t="s">
        <v>110</v>
      </c>
      <c r="E513" t="s">
        <v>111</v>
      </c>
      <c r="F513">
        <v>0</v>
      </c>
    </row>
    <row r="514" spans="1:6" x14ac:dyDescent="0.3">
      <c r="A514" t="s">
        <v>38</v>
      </c>
      <c r="B514" s="1">
        <v>44906</v>
      </c>
      <c r="C514">
        <v>10</v>
      </c>
      <c r="D514" t="s">
        <v>111</v>
      </c>
      <c r="E514" t="s">
        <v>112</v>
      </c>
      <c r="F514">
        <v>0</v>
      </c>
    </row>
    <row r="515" spans="1:6" x14ac:dyDescent="0.3">
      <c r="A515" t="s">
        <v>72</v>
      </c>
      <c r="B515" s="1">
        <v>44907</v>
      </c>
      <c r="C515">
        <v>9</v>
      </c>
      <c r="D515" t="s">
        <v>110</v>
      </c>
      <c r="E515" t="s">
        <v>112</v>
      </c>
      <c r="F515">
        <v>0</v>
      </c>
    </row>
    <row r="516" spans="1:6" x14ac:dyDescent="0.3">
      <c r="A516" t="s">
        <v>95</v>
      </c>
      <c r="B516" s="1">
        <v>44907</v>
      </c>
      <c r="C516">
        <v>10</v>
      </c>
      <c r="D516" t="s">
        <v>110</v>
      </c>
      <c r="E516" t="s">
        <v>111</v>
      </c>
      <c r="F516">
        <v>0</v>
      </c>
    </row>
    <row r="517" spans="1:6" x14ac:dyDescent="0.3">
      <c r="A517" t="s">
        <v>17</v>
      </c>
      <c r="B517" s="1">
        <v>44909</v>
      </c>
      <c r="C517">
        <v>4</v>
      </c>
      <c r="D517" t="s">
        <v>113</v>
      </c>
      <c r="E517" t="s">
        <v>112</v>
      </c>
      <c r="F517">
        <v>0</v>
      </c>
    </row>
    <row r="518" spans="1:6" x14ac:dyDescent="0.3">
      <c r="A518" t="s">
        <v>26</v>
      </c>
      <c r="B518" s="1">
        <v>44910</v>
      </c>
      <c r="C518">
        <v>13</v>
      </c>
      <c r="D518" t="s">
        <v>113</v>
      </c>
      <c r="E518" t="s">
        <v>111</v>
      </c>
      <c r="F518">
        <v>0</v>
      </c>
    </row>
    <row r="519" spans="1:6" x14ac:dyDescent="0.3">
      <c r="A519" t="s">
        <v>101</v>
      </c>
      <c r="B519" s="1">
        <v>44914</v>
      </c>
      <c r="C519">
        <v>7</v>
      </c>
      <c r="D519" t="s">
        <v>113</v>
      </c>
      <c r="E519" t="s">
        <v>111</v>
      </c>
      <c r="F519">
        <v>0</v>
      </c>
    </row>
    <row r="520" spans="1:6" x14ac:dyDescent="0.3">
      <c r="A520" t="s">
        <v>32</v>
      </c>
      <c r="B520" s="1">
        <v>44914</v>
      </c>
      <c r="C520">
        <v>14</v>
      </c>
      <c r="D520" t="s">
        <v>113</v>
      </c>
      <c r="E520" t="s">
        <v>112</v>
      </c>
      <c r="F520">
        <v>0</v>
      </c>
    </row>
    <row r="521" spans="1:6" x14ac:dyDescent="0.3">
      <c r="A521" t="s">
        <v>26</v>
      </c>
      <c r="B521" s="1">
        <v>44914</v>
      </c>
      <c r="C521">
        <v>11</v>
      </c>
      <c r="D521" t="s">
        <v>111</v>
      </c>
      <c r="E521" t="s">
        <v>111</v>
      </c>
      <c r="F521">
        <v>0</v>
      </c>
    </row>
    <row r="522" spans="1:6" x14ac:dyDescent="0.3">
      <c r="A522" t="s">
        <v>20</v>
      </c>
      <c r="B522" s="1">
        <v>44916</v>
      </c>
      <c r="C522">
        <v>10</v>
      </c>
      <c r="D522" t="s">
        <v>113</v>
      </c>
      <c r="E522" t="s">
        <v>111</v>
      </c>
      <c r="F522">
        <v>0</v>
      </c>
    </row>
    <row r="523" spans="1:6" x14ac:dyDescent="0.3">
      <c r="A523" t="s">
        <v>24</v>
      </c>
      <c r="B523" s="1">
        <v>44924</v>
      </c>
      <c r="C523">
        <v>15</v>
      </c>
      <c r="D523" t="s">
        <v>113</v>
      </c>
      <c r="E523" t="s">
        <v>111</v>
      </c>
      <c r="F523">
        <v>0</v>
      </c>
    </row>
    <row r="524" spans="1:6" x14ac:dyDescent="0.3">
      <c r="A524" t="s">
        <v>97</v>
      </c>
      <c r="B524" s="1">
        <v>44924</v>
      </c>
      <c r="C524">
        <v>1</v>
      </c>
      <c r="D524" t="s">
        <v>110</v>
      </c>
      <c r="E524" t="s">
        <v>112</v>
      </c>
      <c r="F524">
        <v>0</v>
      </c>
    </row>
    <row r="525" spans="1:6" x14ac:dyDescent="0.3">
      <c r="A525" t="s">
        <v>95</v>
      </c>
      <c r="B525" s="1">
        <v>44925</v>
      </c>
      <c r="C525">
        <v>14</v>
      </c>
      <c r="D525" t="s">
        <v>113</v>
      </c>
      <c r="E525" t="s">
        <v>111</v>
      </c>
      <c r="F525">
        <v>0</v>
      </c>
    </row>
    <row r="526" spans="1:6" x14ac:dyDescent="0.3">
      <c r="A526" t="s">
        <v>78</v>
      </c>
      <c r="B526" s="1">
        <v>44926</v>
      </c>
      <c r="C526">
        <v>12</v>
      </c>
      <c r="D526" t="s">
        <v>111</v>
      </c>
      <c r="E526" t="s">
        <v>111</v>
      </c>
      <c r="F526">
        <v>0</v>
      </c>
    </row>
    <row r="527" spans="1:6" x14ac:dyDescent="0.3">
      <c r="A527" t="s">
        <v>32</v>
      </c>
      <c r="B527" s="1">
        <v>44926</v>
      </c>
      <c r="C527">
        <v>6</v>
      </c>
      <c r="D527" t="s">
        <v>111</v>
      </c>
      <c r="E527" t="s">
        <v>111</v>
      </c>
      <c r="F527">
        <v>0</v>
      </c>
    </row>
    <row r="528" spans="1:6" x14ac:dyDescent="0.3">
      <c r="A528" t="s">
        <v>32</v>
      </c>
      <c r="B528" s="1">
        <v>44926</v>
      </c>
      <c r="C528">
        <v>3</v>
      </c>
      <c r="D528" t="s">
        <v>110</v>
      </c>
      <c r="E528" t="s">
        <v>112</v>
      </c>
      <c r="F528">
        <v>0</v>
      </c>
    </row>
  </sheetData>
  <sheetProtection algorithmName="SHA-512" hashValue="9g3kFr/OadLE8EQ/1A2hVhS3ksw/nFOH63Fn2M46ahJr2bqbAcTNKBbEcjDk2Qvq4VgcS8AilhdPPYMbS5m1dQ==" saltValue="3eWVtg24AYQC4liPnA2x9g==" spinCount="100000"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734B-C18F-4DF9-BB85-5FDA34BA3E87}">
  <dimension ref="A1"/>
  <sheetViews>
    <sheetView tabSelected="1" zoomScale="72" zoomScaleNormal="70" workbookViewId="0">
      <selection activeCell="Z12" sqref="Z12"/>
    </sheetView>
  </sheetViews>
  <sheetFormatPr defaultRowHeight="14.4" x14ac:dyDescent="0.3"/>
  <sheetData/>
  <sheetProtection algorithmName="SHA-512" hashValue="HiUSB9K08TOjAo107Cao0cl/jD7CgfJqwxKOy6b1o7k/jYZL5C3GCUBzgcL9j4u0Grs340FhZ/UxWcdQ77G42A==" saltValue="5PYdHDEyYStCwO9E/sqvpg==" spinCount="100000" sheet="1" objects="1" scenarios="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Scroll Bar 1">
              <controlPr defaultSize="0" autoPict="0">
                <anchor>
                  <from>
                    <xdr:col>12</xdr:col>
                    <xdr:colOff>274320</xdr:colOff>
                    <xdr:row>13</xdr:row>
                    <xdr:rowOff>99060</xdr:rowOff>
                  </from>
                  <to>
                    <xdr:col>12</xdr:col>
                    <xdr:colOff>472440</xdr:colOff>
                    <xdr:row>24</xdr:row>
                    <xdr:rowOff>68580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7EA4D0AC-FF43-4A3F-963E-51D1834C3AEC}">
  <ds:schemaRefs>
    <ds:schemaRef ds:uri="http://schemas.microsoft.com/DataMashup"/>
  </ds:schemaRefs>
</ds:datastoreItem>
</file>

<file path=customXml/itemProps2.xml><?xml version="1.0" encoding="utf-8"?>
<ds:datastoreItem xmlns:ds="http://schemas.openxmlformats.org/officeDocument/2006/customXml" ds:itemID="{693407CD-99D1-488B-AF5C-88061667521D}">
  <ds:schemaRefs/>
</ds:datastoreItem>
</file>

<file path=customXml/itemProps3.xml><?xml version="1.0" encoding="utf-8"?>
<ds:datastoreItem xmlns:ds="http://schemas.openxmlformats.org/officeDocument/2006/customXml" ds:itemID="{F1775940-E281-439E-BDC5-162027EE6362}">
  <ds:schemaRefs/>
</ds:datastoreItem>
</file>

<file path=customXml/itemProps4.xml><?xml version="1.0" encoding="utf-8"?>
<ds:datastoreItem xmlns:ds="http://schemas.openxmlformats.org/officeDocument/2006/customXml" ds:itemID="{DBCD5D69-13CF-4F2B-BFC5-76672CE7D03D}">
  <ds:schemaRefs/>
</ds:datastoreItem>
</file>

<file path=customXml/itemProps5.xml><?xml version="1.0" encoding="utf-8"?>
<ds:datastoreItem xmlns:ds="http://schemas.openxmlformats.org/officeDocument/2006/customXml" ds:itemID="{4795276D-0074-49B0-9195-F4059A209D26}">
  <ds:schemaRefs/>
</ds:datastoreItem>
</file>

<file path=customXml/itemProps6.xml><?xml version="1.0" encoding="utf-8"?>
<ds:datastoreItem xmlns:ds="http://schemas.openxmlformats.org/officeDocument/2006/customXml" ds:itemID="{E92A85BD-2885-4CFC-8291-47F41C0595BC}">
  <ds:schemaRefs/>
</ds:datastoreItem>
</file>

<file path=customXml/itemProps7.xml><?xml version="1.0" encoding="utf-8"?>
<ds:datastoreItem xmlns:ds="http://schemas.openxmlformats.org/officeDocument/2006/customXml" ds:itemID="{78CAFBFB-E833-4719-A6C3-52451A98C26B}">
  <ds:schemaRefs/>
</ds:datastoreItem>
</file>

<file path=customXml/itemProps8.xml><?xml version="1.0" encoding="utf-8"?>
<ds:datastoreItem xmlns:ds="http://schemas.openxmlformats.org/officeDocument/2006/customXml" ds:itemID="{C0C6C801-B605-4DE3-BA44-7ABFB6724B2F}">
  <ds:schemaRefs/>
</ds:datastoreItem>
</file>

<file path=customXml/itemProps9.xml><?xml version="1.0" encoding="utf-8"?>
<ds:datastoreItem xmlns:ds="http://schemas.openxmlformats.org/officeDocument/2006/customXml" ds:itemID="{F0A43D9F-8D94-4483-A2DD-E3B329631807}">
  <ds:schemaRefs/>
</ds:datastoreItem>
</file>

<file path=customXml/itemProps10.xml><?xml version="1.0" encoding="utf-8"?>
<ds:datastoreItem xmlns:ds="http://schemas.openxmlformats.org/officeDocument/2006/customXml" ds:itemID="{57CCACFE-3A36-4D10-B86F-3291E65BB4D8}">
  <ds:schemaRefs/>
</ds:datastoreItem>
</file>

<file path=customXml/itemProps11.xml><?xml version="1.0" encoding="utf-8"?>
<ds:datastoreItem xmlns:ds="http://schemas.openxmlformats.org/officeDocument/2006/customXml" ds:itemID="{D15760B3-0E8C-4F95-9001-09EAC80D098B}">
  <ds:schemaRefs/>
</ds:datastoreItem>
</file>

<file path=customXml/itemProps12.xml><?xml version="1.0" encoding="utf-8"?>
<ds:datastoreItem xmlns:ds="http://schemas.openxmlformats.org/officeDocument/2006/customXml" ds:itemID="{29B48FC9-71B2-484F-82BB-8C15B4DE13E5}">
  <ds:schemaRefs/>
</ds:datastoreItem>
</file>

<file path=customXml/itemProps13.xml><?xml version="1.0" encoding="utf-8"?>
<ds:datastoreItem xmlns:ds="http://schemas.openxmlformats.org/officeDocument/2006/customXml" ds:itemID="{92F93A51-817F-4F2A-BF24-5BFDBDA6DFF9}">
  <ds:schemaRefs/>
</ds:datastoreItem>
</file>

<file path=customXml/itemProps14.xml><?xml version="1.0" encoding="utf-8"?>
<ds:datastoreItem xmlns:ds="http://schemas.openxmlformats.org/officeDocument/2006/customXml" ds:itemID="{C76EFBF0-CA00-4789-97B7-BBE87770120F}">
  <ds:schemaRefs/>
</ds:datastoreItem>
</file>

<file path=customXml/itemProps15.xml><?xml version="1.0" encoding="utf-8"?>
<ds:datastoreItem xmlns:ds="http://schemas.openxmlformats.org/officeDocument/2006/customXml" ds:itemID="{007EE530-6A7F-4738-83B9-9CE969100F0E}">
  <ds:schemaRefs/>
</ds:datastoreItem>
</file>

<file path=customXml/itemProps16.xml><?xml version="1.0" encoding="utf-8"?>
<ds:datastoreItem xmlns:ds="http://schemas.openxmlformats.org/officeDocument/2006/customXml" ds:itemID="{6C0651CA-41DB-4CD6-A721-6AE2BA43F6A8}">
  <ds:schemaRefs/>
</ds:datastoreItem>
</file>

<file path=customXml/itemProps17.xml><?xml version="1.0" encoding="utf-8"?>
<ds:datastoreItem xmlns:ds="http://schemas.openxmlformats.org/officeDocument/2006/customXml" ds:itemID="{99C0802C-18F2-400A-915A-CEA0572FC254}">
  <ds:schemaRefs/>
</ds:datastoreItem>
</file>

<file path=customXml/itemProps18.xml><?xml version="1.0" encoding="utf-8"?>
<ds:datastoreItem xmlns:ds="http://schemas.openxmlformats.org/officeDocument/2006/customXml" ds:itemID="{6C4F5B90-1C48-4C0D-A84A-5666DDC5837B}">
  <ds:schemaRefs/>
</ds:datastoreItem>
</file>

<file path=customXml/itemProps19.xml><?xml version="1.0" encoding="utf-8"?>
<ds:datastoreItem xmlns:ds="http://schemas.openxmlformats.org/officeDocument/2006/customXml" ds:itemID="{FEF60F9B-5E5F-4AA2-8781-F2C64FDA5019}">
  <ds:schemaRefs/>
</ds:datastoreItem>
</file>

<file path=customXml/itemProps20.xml><?xml version="1.0" encoding="utf-8"?>
<ds:datastoreItem xmlns:ds="http://schemas.openxmlformats.org/officeDocument/2006/customXml" ds:itemID="{62A81EA6-FB76-408D-9A45-48F803ABE1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ANALYSIS</vt:lpstr>
      <vt:lpstr>Input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vermaaryan461@gmail.com</dc:creator>
  <cp:lastModifiedBy>vermaaryan461@gmail.com</cp:lastModifiedBy>
  <dcterms:created xsi:type="dcterms:W3CDTF">2024-05-22T11:48:57Z</dcterms:created>
  <dcterms:modified xsi:type="dcterms:W3CDTF">2024-05-22T21:27:30Z</dcterms:modified>
</cp:coreProperties>
</file>