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IS\Semester 7\1.Statistik Produksi\UAS\Tugas Akhir\"/>
    </mc:Choice>
  </mc:AlternateContent>
  <xr:revisionPtr revIDLastSave="0" documentId="13_ncr:1_{EDBDC6E8-3D39-49F9-A4D3-AA2FAA3DCF30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Data" sheetId="2" r:id="rId1"/>
    <sheet name="Pengolahan" sheetId="1" r:id="rId2"/>
    <sheet name="Referensi" sheetId="3" r:id="rId3"/>
  </sheets>
  <definedNames>
    <definedName name="_xlnm._FilterDatabase" localSheetId="1" hidden="1">Pengolahan!$A$1:$C$1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K2" i="1"/>
  <c r="O2" i="1" s="1"/>
  <c r="R3" i="1" s="1"/>
  <c r="M35" i="1"/>
  <c r="M3" i="1"/>
  <c r="M4" i="1"/>
  <c r="M14" i="1"/>
  <c r="M15" i="1"/>
  <c r="M16" i="1"/>
  <c r="M25" i="1"/>
  <c r="M26" i="1"/>
  <c r="M27" i="1"/>
  <c r="M28" i="1"/>
  <c r="L18" i="1"/>
  <c r="K5" i="1"/>
  <c r="K6" i="1"/>
  <c r="K7" i="1"/>
  <c r="K8" i="1"/>
  <c r="K17" i="1"/>
  <c r="K18" i="1"/>
  <c r="K19" i="1"/>
  <c r="K20" i="1"/>
  <c r="K29" i="1"/>
  <c r="K30" i="1"/>
  <c r="K31" i="1"/>
  <c r="K32" i="1"/>
  <c r="H3" i="1"/>
  <c r="K9" i="1"/>
  <c r="H5" i="1"/>
  <c r="G5" i="1"/>
  <c r="M5" i="1" s="1"/>
  <c r="G4" i="1"/>
  <c r="L7" i="1" s="1"/>
  <c r="H4" i="1"/>
  <c r="L30" i="1" s="1"/>
  <c r="S3" i="1" l="1"/>
  <c r="T3" i="1"/>
  <c r="N9" i="1"/>
  <c r="L3" i="1"/>
  <c r="L27" i="1"/>
  <c r="K16" i="1"/>
  <c r="L26" i="1"/>
  <c r="L14" i="1"/>
  <c r="M24" i="1"/>
  <c r="M12" i="1"/>
  <c r="L29" i="1"/>
  <c r="N29" i="1" s="1"/>
  <c r="L5" i="1"/>
  <c r="O5" i="1" s="1"/>
  <c r="L28" i="1"/>
  <c r="L15" i="1"/>
  <c r="M13" i="1"/>
  <c r="K28" i="1"/>
  <c r="K4" i="1"/>
  <c r="L35" i="1"/>
  <c r="K27" i="1"/>
  <c r="K15" i="1"/>
  <c r="K3" i="1"/>
  <c r="O3" i="1" s="1"/>
  <c r="L25" i="1"/>
  <c r="L13" i="1"/>
  <c r="M2" i="1"/>
  <c r="M23" i="1"/>
  <c r="M11" i="1"/>
  <c r="K35" i="1"/>
  <c r="M34" i="1"/>
  <c r="M22" i="1"/>
  <c r="M10" i="1"/>
  <c r="O19" i="1"/>
  <c r="L6" i="1"/>
  <c r="O6" i="1" s="1"/>
  <c r="K13" i="1"/>
  <c r="L11" i="1"/>
  <c r="M9" i="1"/>
  <c r="O30" i="1"/>
  <c r="L16" i="1"/>
  <c r="K26" i="1"/>
  <c r="L12" i="1"/>
  <c r="K25" i="1"/>
  <c r="L2" i="1"/>
  <c r="L23" i="1"/>
  <c r="M33" i="1"/>
  <c r="M21" i="1"/>
  <c r="K24" i="1"/>
  <c r="K12" i="1"/>
  <c r="L34" i="1"/>
  <c r="L22" i="1"/>
  <c r="L10" i="1"/>
  <c r="M32" i="1"/>
  <c r="M20" i="1"/>
  <c r="M8" i="1"/>
  <c r="O29" i="1"/>
  <c r="O17" i="1"/>
  <c r="L17" i="1"/>
  <c r="N17" i="1" s="1"/>
  <c r="L4" i="1"/>
  <c r="L24" i="1"/>
  <c r="K11" i="1"/>
  <c r="L21" i="1"/>
  <c r="M19" i="1"/>
  <c r="K34" i="1"/>
  <c r="K22" i="1"/>
  <c r="K10" i="1"/>
  <c r="L32" i="1"/>
  <c r="O32" i="1" s="1"/>
  <c r="L20" i="1"/>
  <c r="N20" i="1" s="1"/>
  <c r="L8" i="1"/>
  <c r="O8" i="1" s="1"/>
  <c r="M30" i="1"/>
  <c r="N30" i="1" s="1"/>
  <c r="M18" i="1"/>
  <c r="O18" i="1" s="1"/>
  <c r="M6" i="1"/>
  <c r="K14" i="1"/>
  <c r="K23" i="1"/>
  <c r="L33" i="1"/>
  <c r="L9" i="1"/>
  <c r="O9" i="1" s="1"/>
  <c r="M31" i="1"/>
  <c r="M7" i="1"/>
  <c r="N7" i="1" s="1"/>
  <c r="K33" i="1"/>
  <c r="K21" i="1"/>
  <c r="L31" i="1"/>
  <c r="O31" i="1" s="1"/>
  <c r="L19" i="1"/>
  <c r="N19" i="1" s="1"/>
  <c r="M29" i="1"/>
  <c r="M17" i="1"/>
  <c r="U32" i="1" l="1"/>
  <c r="V32" i="1"/>
  <c r="W32" i="1"/>
  <c r="R32" i="1"/>
  <c r="S32" i="1"/>
  <c r="T32" i="1"/>
  <c r="V6" i="1"/>
  <c r="W6" i="1"/>
  <c r="R6" i="1"/>
  <c r="S6" i="1"/>
  <c r="T6" i="1"/>
  <c r="U6" i="1"/>
  <c r="V19" i="1"/>
  <c r="W19" i="1"/>
  <c r="U19" i="1"/>
  <c r="R19" i="1"/>
  <c r="S19" i="1"/>
  <c r="T19" i="1"/>
  <c r="T9" i="1"/>
  <c r="U9" i="1"/>
  <c r="V9" i="1"/>
  <c r="W9" i="1"/>
  <c r="R9" i="1"/>
  <c r="S9" i="1"/>
  <c r="T10" i="1"/>
  <c r="U10" i="1"/>
  <c r="V10" i="1"/>
  <c r="R10" i="1"/>
  <c r="W10" i="1"/>
  <c r="S10" i="1"/>
  <c r="V7" i="1"/>
  <c r="W7" i="1"/>
  <c r="R7" i="1"/>
  <c r="S7" i="1"/>
  <c r="T7" i="1"/>
  <c r="U7" i="1"/>
  <c r="U33" i="1"/>
  <c r="T33" i="1"/>
  <c r="V33" i="1"/>
  <c r="S33" i="1"/>
  <c r="W33" i="1"/>
  <c r="R33" i="1"/>
  <c r="V30" i="1"/>
  <c r="W30" i="1"/>
  <c r="R30" i="1"/>
  <c r="S30" i="1"/>
  <c r="T30" i="1"/>
  <c r="U30" i="1"/>
  <c r="O7" i="1"/>
  <c r="N18" i="1"/>
  <c r="N25" i="1"/>
  <c r="O25" i="1"/>
  <c r="U20" i="1"/>
  <c r="V20" i="1"/>
  <c r="W20" i="1"/>
  <c r="R20" i="1"/>
  <c r="S20" i="1"/>
  <c r="T20" i="1"/>
  <c r="N31" i="1"/>
  <c r="N10" i="1"/>
  <c r="O10" i="1"/>
  <c r="N6" i="1"/>
  <c r="N33" i="1"/>
  <c r="O33" i="1"/>
  <c r="O26" i="1"/>
  <c r="N26" i="1"/>
  <c r="N3" i="1"/>
  <c r="N22" i="1"/>
  <c r="O22" i="1"/>
  <c r="N23" i="1"/>
  <c r="O23" i="1"/>
  <c r="O15" i="1"/>
  <c r="N15" i="1"/>
  <c r="N8" i="1"/>
  <c r="N2" i="1"/>
  <c r="O27" i="1"/>
  <c r="N27" i="1"/>
  <c r="N32" i="1"/>
  <c r="V18" i="1"/>
  <c r="W18" i="1"/>
  <c r="R18" i="1"/>
  <c r="S18" i="1"/>
  <c r="T18" i="1"/>
  <c r="U18" i="1"/>
  <c r="O14" i="1"/>
  <c r="N14" i="1"/>
  <c r="O11" i="1"/>
  <c r="N11" i="1"/>
  <c r="O35" i="1"/>
  <c r="N35" i="1"/>
  <c r="N16" i="1"/>
  <c r="O16" i="1"/>
  <c r="V31" i="1"/>
  <c r="W31" i="1"/>
  <c r="T31" i="1"/>
  <c r="R31" i="1"/>
  <c r="U31" i="1"/>
  <c r="S31" i="1"/>
  <c r="N4" i="1"/>
  <c r="O4" i="1"/>
  <c r="N34" i="1"/>
  <c r="O34" i="1"/>
  <c r="N24" i="1"/>
  <c r="O24" i="1"/>
  <c r="O20" i="1"/>
  <c r="N28" i="1"/>
  <c r="O28" i="1"/>
  <c r="N12" i="1"/>
  <c r="O12" i="1"/>
  <c r="N5" i="1"/>
  <c r="N21" i="1"/>
  <c r="O21" i="1"/>
  <c r="O13" i="1"/>
  <c r="N13" i="1"/>
  <c r="U21" i="1" l="1"/>
  <c r="V21" i="1"/>
  <c r="W21" i="1"/>
  <c r="S21" i="1"/>
  <c r="T21" i="1"/>
  <c r="R21" i="1"/>
  <c r="W17" i="1"/>
  <c r="R17" i="1"/>
  <c r="S17" i="1"/>
  <c r="U17" i="1"/>
  <c r="T17" i="1"/>
  <c r="V17" i="1"/>
  <c r="T23" i="1"/>
  <c r="U23" i="1"/>
  <c r="S23" i="1"/>
  <c r="V23" i="1"/>
  <c r="W23" i="1"/>
  <c r="R23" i="1"/>
  <c r="S36" i="1"/>
  <c r="T36" i="1"/>
  <c r="U36" i="1"/>
  <c r="V36" i="1"/>
  <c r="R36" i="1"/>
  <c r="W36" i="1"/>
  <c r="W4" i="1"/>
  <c r="S4" i="1"/>
  <c r="R4" i="1"/>
  <c r="T4" i="1"/>
  <c r="U4" i="1"/>
  <c r="V4" i="1"/>
  <c r="S24" i="1"/>
  <c r="T24" i="1"/>
  <c r="U24" i="1"/>
  <c r="V24" i="1"/>
  <c r="R24" i="1"/>
  <c r="W24" i="1"/>
  <c r="W28" i="1"/>
  <c r="R28" i="1"/>
  <c r="S28" i="1"/>
  <c r="T28" i="1"/>
  <c r="U28" i="1"/>
  <c r="V28" i="1"/>
  <c r="S12" i="1"/>
  <c r="T12" i="1"/>
  <c r="U12" i="1"/>
  <c r="R12" i="1"/>
  <c r="V12" i="1"/>
  <c r="W12" i="1"/>
  <c r="U3" i="1"/>
  <c r="V3" i="1"/>
  <c r="W3" i="1"/>
  <c r="R27" i="1"/>
  <c r="S27" i="1"/>
  <c r="T27" i="1"/>
  <c r="W27" i="1"/>
  <c r="U27" i="1"/>
  <c r="V27" i="1"/>
  <c r="T22" i="1"/>
  <c r="U22" i="1"/>
  <c r="V22" i="1"/>
  <c r="W22" i="1"/>
  <c r="R22" i="1"/>
  <c r="S22" i="1"/>
  <c r="T34" i="1"/>
  <c r="U34" i="1"/>
  <c r="V34" i="1"/>
  <c r="W34" i="1"/>
  <c r="R34" i="1"/>
  <c r="S34" i="1"/>
  <c r="R26" i="1"/>
  <c r="S26" i="1"/>
  <c r="T26" i="1"/>
  <c r="U26" i="1"/>
  <c r="V26" i="1"/>
  <c r="W26" i="1"/>
  <c r="R25" i="1"/>
  <c r="S25" i="1"/>
  <c r="T25" i="1"/>
  <c r="U25" i="1"/>
  <c r="V25" i="1"/>
  <c r="W25" i="1"/>
  <c r="T35" i="1"/>
  <c r="U35" i="1"/>
  <c r="V35" i="1"/>
  <c r="W35" i="1"/>
  <c r="R35" i="1"/>
  <c r="S35" i="1"/>
  <c r="W5" i="1"/>
  <c r="V5" i="1"/>
  <c r="R5" i="1"/>
  <c r="S5" i="1"/>
  <c r="T5" i="1"/>
  <c r="U5" i="1"/>
  <c r="W15" i="1"/>
  <c r="R15" i="1"/>
  <c r="S15" i="1"/>
  <c r="V15" i="1"/>
  <c r="T15" i="1"/>
  <c r="U15" i="1"/>
  <c r="R14" i="1"/>
  <c r="S14" i="1"/>
  <c r="T14" i="1"/>
  <c r="U14" i="1"/>
  <c r="V14" i="1"/>
  <c r="W14" i="1"/>
  <c r="R13" i="1"/>
  <c r="S13" i="1"/>
  <c r="T13" i="1"/>
  <c r="U13" i="1"/>
  <c r="W13" i="1"/>
  <c r="V13" i="1"/>
  <c r="W29" i="1"/>
  <c r="R29" i="1"/>
  <c r="S29" i="1"/>
  <c r="T29" i="1"/>
  <c r="V29" i="1"/>
  <c r="U29" i="1"/>
  <c r="W16" i="1"/>
  <c r="R16" i="1"/>
  <c r="S16" i="1"/>
  <c r="T16" i="1"/>
  <c r="U16" i="1"/>
  <c r="V16" i="1"/>
  <c r="T11" i="1"/>
  <c r="U11" i="1"/>
  <c r="V11" i="1"/>
  <c r="W11" i="1"/>
  <c r="S11" i="1"/>
  <c r="R11" i="1"/>
  <c r="U8" i="1"/>
  <c r="V8" i="1"/>
  <c r="W8" i="1"/>
  <c r="R8" i="1"/>
  <c r="S8" i="1"/>
  <c r="T8" i="1"/>
  <c r="W38" i="1" l="1"/>
  <c r="W37" i="1"/>
  <c r="V38" i="1"/>
  <c r="V37" i="1"/>
  <c r="U38" i="1"/>
  <c r="U37" i="1"/>
  <c r="T38" i="1"/>
  <c r="T37" i="1"/>
  <c r="S38" i="1"/>
  <c r="S37" i="1"/>
  <c r="R37" i="1"/>
  <c r="R38" i="1"/>
  <c r="S39" i="1" l="1"/>
  <c r="AA4" i="1" s="1"/>
  <c r="R39" i="1"/>
  <c r="Z4" i="1" s="1"/>
  <c r="AD2" i="1" s="1"/>
  <c r="T39" i="1"/>
  <c r="Z5" i="1" s="1"/>
  <c r="U39" i="1"/>
  <c r="AA5" i="1" s="1"/>
  <c r="V39" i="1"/>
  <c r="Z6" i="1" s="1"/>
  <c r="W39" i="1"/>
  <c r="AA6" i="1" s="1"/>
  <c r="AF11" i="1" l="1"/>
  <c r="AF23" i="1"/>
  <c r="AF2" i="1"/>
  <c r="AF12" i="1"/>
  <c r="AF24" i="1"/>
  <c r="AF13" i="1"/>
  <c r="AF25" i="1"/>
  <c r="AF35" i="1"/>
  <c r="AF14" i="1"/>
  <c r="AF26" i="1"/>
  <c r="AF3" i="1"/>
  <c r="AF15" i="1"/>
  <c r="AF27" i="1"/>
  <c r="AF4" i="1"/>
  <c r="AF16" i="1"/>
  <c r="AF28" i="1"/>
  <c r="AF5" i="1"/>
  <c r="AF17" i="1"/>
  <c r="AF29" i="1"/>
  <c r="AF6" i="1"/>
  <c r="AF18" i="1"/>
  <c r="AF30" i="1"/>
  <c r="AF7" i="1"/>
  <c r="AF19" i="1"/>
  <c r="AF31" i="1"/>
  <c r="AF8" i="1"/>
  <c r="AF20" i="1"/>
  <c r="AF32" i="1"/>
  <c r="AF9" i="1"/>
  <c r="AF21" i="1"/>
  <c r="AF33" i="1"/>
  <c r="AF10" i="1"/>
  <c r="AF22" i="1"/>
  <c r="AF34" i="1"/>
  <c r="AE13" i="1"/>
  <c r="AE25" i="1"/>
  <c r="AE2" i="1"/>
  <c r="AE14" i="1"/>
  <c r="AE26" i="1"/>
  <c r="AE3" i="1"/>
  <c r="AE15" i="1"/>
  <c r="AE27" i="1"/>
  <c r="AE4" i="1"/>
  <c r="AE16" i="1"/>
  <c r="AE28" i="1"/>
  <c r="AE5" i="1"/>
  <c r="AE17" i="1"/>
  <c r="AE29" i="1"/>
  <c r="AE6" i="1"/>
  <c r="AE18" i="1"/>
  <c r="AE30" i="1"/>
  <c r="AE7" i="1"/>
  <c r="AE19" i="1"/>
  <c r="AE31" i="1"/>
  <c r="AE8" i="1"/>
  <c r="AE20" i="1"/>
  <c r="AE32" i="1"/>
  <c r="AE9" i="1"/>
  <c r="AE21" i="1"/>
  <c r="AE33" i="1"/>
  <c r="AE10" i="1"/>
  <c r="AE22" i="1"/>
  <c r="AE34" i="1"/>
  <c r="AE11" i="1"/>
  <c r="AE23" i="1"/>
  <c r="AE35" i="1"/>
  <c r="AE12" i="1"/>
  <c r="AE24" i="1"/>
  <c r="AD3" i="1"/>
  <c r="AD35" i="1"/>
  <c r="AD10" i="1"/>
  <c r="AD11" i="1"/>
  <c r="AD12" i="1"/>
  <c r="AD13" i="1"/>
  <c r="AD14" i="1"/>
  <c r="AD22" i="1"/>
  <c r="AD23" i="1"/>
  <c r="AD24" i="1"/>
  <c r="AD25" i="1"/>
  <c r="AD26" i="1"/>
  <c r="AD34" i="1"/>
  <c r="AD6" i="1"/>
  <c r="AD27" i="1"/>
  <c r="AD32" i="1"/>
  <c r="AD33" i="1"/>
  <c r="AD29" i="1"/>
  <c r="AD21" i="1"/>
  <c r="AD17" i="1"/>
  <c r="AD9" i="1"/>
  <c r="AD5" i="1"/>
  <c r="AD8" i="1"/>
  <c r="AD28" i="1"/>
  <c r="AD7" i="1"/>
  <c r="AD20" i="1"/>
  <c r="AD16" i="1"/>
  <c r="AD31" i="1"/>
  <c r="AD4" i="1"/>
  <c r="AD15" i="1"/>
  <c r="AD18" i="1"/>
  <c r="AD19" i="1"/>
  <c r="AD30" i="1"/>
  <c r="AH2" i="1" l="1"/>
  <c r="AK3" i="1" s="1"/>
  <c r="AG2" i="1"/>
  <c r="AG6" i="1"/>
  <c r="AH6" i="1"/>
  <c r="AH7" i="1"/>
  <c r="AG7" i="1"/>
  <c r="AH34" i="1"/>
  <c r="AG34" i="1"/>
  <c r="AH35" i="1"/>
  <c r="AG35" i="1"/>
  <c r="AH27" i="1"/>
  <c r="AG27" i="1"/>
  <c r="AH3" i="1"/>
  <c r="AG3" i="1"/>
  <c r="AG25" i="1"/>
  <c r="AH25" i="1"/>
  <c r="AG10" i="1"/>
  <c r="AH10" i="1"/>
  <c r="AG5" i="1"/>
  <c r="AH5" i="1"/>
  <c r="AH24" i="1"/>
  <c r="AG24" i="1"/>
  <c r="AG26" i="1"/>
  <c r="AH26" i="1"/>
  <c r="AG23" i="1"/>
  <c r="AH23" i="1"/>
  <c r="AG16" i="1"/>
  <c r="AH16" i="1"/>
  <c r="AH20" i="1"/>
  <c r="AG20" i="1"/>
  <c r="AH30" i="1"/>
  <c r="AG30" i="1"/>
  <c r="AH19" i="1"/>
  <c r="AG19" i="1"/>
  <c r="AH17" i="1"/>
  <c r="AG17" i="1"/>
  <c r="AH22" i="1"/>
  <c r="AG22" i="1"/>
  <c r="AH28" i="1"/>
  <c r="AG28" i="1"/>
  <c r="AH14" i="1"/>
  <c r="AG14" i="1"/>
  <c r="AH18" i="1"/>
  <c r="AG18" i="1"/>
  <c r="AG29" i="1"/>
  <c r="AH29" i="1"/>
  <c r="AG8" i="1"/>
  <c r="AH8" i="1"/>
  <c r="AH21" i="1"/>
  <c r="AG21" i="1"/>
  <c r="AH15" i="1"/>
  <c r="AG15" i="1"/>
  <c r="AG13" i="1"/>
  <c r="AH13" i="1"/>
  <c r="AG4" i="1"/>
  <c r="AH4" i="1"/>
  <c r="AG33" i="1"/>
  <c r="AH33" i="1"/>
  <c r="AG12" i="1"/>
  <c r="AH12" i="1"/>
  <c r="AH9" i="1"/>
  <c r="AG9" i="1"/>
  <c r="AH31" i="1"/>
  <c r="AG31" i="1"/>
  <c r="AH32" i="1"/>
  <c r="AG32" i="1"/>
  <c r="AH11" i="1"/>
  <c r="AG11" i="1"/>
  <c r="AN9" i="1" l="1"/>
  <c r="AK9" i="1"/>
  <c r="AO9" i="1"/>
  <c r="AP9" i="1"/>
  <c r="AL9" i="1"/>
  <c r="AM9" i="1"/>
  <c r="AP27" i="1"/>
  <c r="AL27" i="1"/>
  <c r="AM27" i="1"/>
  <c r="AN27" i="1"/>
  <c r="AK27" i="1"/>
  <c r="AO27" i="1"/>
  <c r="AN34" i="1"/>
  <c r="AK34" i="1"/>
  <c r="AO34" i="1"/>
  <c r="AP34" i="1"/>
  <c r="AL34" i="1"/>
  <c r="AM34" i="1"/>
  <c r="AO6" i="1"/>
  <c r="AP6" i="1"/>
  <c r="AL6" i="1"/>
  <c r="AM6" i="1"/>
  <c r="AN6" i="1"/>
  <c r="AK6" i="1"/>
  <c r="AN35" i="1"/>
  <c r="AK35" i="1"/>
  <c r="AO35" i="1"/>
  <c r="AP35" i="1"/>
  <c r="AL35" i="1"/>
  <c r="AM35" i="1"/>
  <c r="AM25" i="1"/>
  <c r="AN25" i="1"/>
  <c r="AK25" i="1"/>
  <c r="AO25" i="1"/>
  <c r="AL25" i="1"/>
  <c r="AP25" i="1"/>
  <c r="AN11" i="1"/>
  <c r="AK11" i="1"/>
  <c r="AO11" i="1"/>
  <c r="AP11" i="1"/>
  <c r="AL11" i="1"/>
  <c r="AM11" i="1"/>
  <c r="AM13" i="1"/>
  <c r="AP13" i="1"/>
  <c r="AN13" i="1"/>
  <c r="AK13" i="1"/>
  <c r="AO13" i="1"/>
  <c r="AL13" i="1"/>
  <c r="AM36" i="1"/>
  <c r="AN36" i="1"/>
  <c r="AK36" i="1"/>
  <c r="AO36" i="1"/>
  <c r="AP36" i="1"/>
  <c r="AL36" i="1"/>
  <c r="AM12" i="1"/>
  <c r="AN12" i="1"/>
  <c r="AO12" i="1"/>
  <c r="AK12" i="1"/>
  <c r="AP12" i="1"/>
  <c r="AL12" i="1"/>
  <c r="AN21" i="1"/>
  <c r="AK21" i="1"/>
  <c r="AO21" i="1"/>
  <c r="AL21" i="1"/>
  <c r="AP21" i="1"/>
  <c r="AM21" i="1"/>
  <c r="AK8" i="1"/>
  <c r="AO8" i="1"/>
  <c r="AL8" i="1"/>
  <c r="AP8" i="1"/>
  <c r="AM8" i="1"/>
  <c r="AN8" i="1"/>
  <c r="AK20" i="1"/>
  <c r="AO20" i="1"/>
  <c r="AP20" i="1"/>
  <c r="AL20" i="1"/>
  <c r="AM20" i="1"/>
  <c r="AN20" i="1"/>
  <c r="AO19" i="1"/>
  <c r="AN19" i="1"/>
  <c r="AP19" i="1"/>
  <c r="AL19" i="1"/>
  <c r="AM19" i="1"/>
  <c r="AK19" i="1"/>
  <c r="AM26" i="1"/>
  <c r="AK26" i="1"/>
  <c r="AN26" i="1"/>
  <c r="AO26" i="1"/>
  <c r="AP26" i="1"/>
  <c r="AL26" i="1"/>
  <c r="AO7" i="1"/>
  <c r="AN7" i="1"/>
  <c r="AP7" i="1"/>
  <c r="AL7" i="1"/>
  <c r="AM7" i="1"/>
  <c r="AK7" i="1"/>
  <c r="AO30" i="1"/>
  <c r="AP30" i="1"/>
  <c r="AL30" i="1"/>
  <c r="AM30" i="1"/>
  <c r="AN30" i="1"/>
  <c r="AK30" i="1"/>
  <c r="AO31" i="1"/>
  <c r="AP31" i="1"/>
  <c r="AL31" i="1"/>
  <c r="AM31" i="1"/>
  <c r="AN31" i="1"/>
  <c r="AK31" i="1"/>
  <c r="AK32" i="1"/>
  <c r="AO32" i="1"/>
  <c r="AL32" i="1"/>
  <c r="AP32" i="1"/>
  <c r="AM32" i="1"/>
  <c r="AN32" i="1"/>
  <c r="AP29" i="1"/>
  <c r="AL29" i="1"/>
  <c r="AM29" i="1"/>
  <c r="AN29" i="1"/>
  <c r="AK29" i="1"/>
  <c r="AO29" i="1"/>
  <c r="AP28" i="1"/>
  <c r="AL28" i="1"/>
  <c r="AM28" i="1"/>
  <c r="AO28" i="1"/>
  <c r="AN28" i="1"/>
  <c r="AK28" i="1"/>
  <c r="AP5" i="1"/>
  <c r="AL5" i="1"/>
  <c r="AM5" i="1"/>
  <c r="AK5" i="1"/>
  <c r="AN5" i="1"/>
  <c r="AO5" i="1"/>
  <c r="AM14" i="1"/>
  <c r="AN14" i="1"/>
  <c r="AK14" i="1"/>
  <c r="AO14" i="1"/>
  <c r="AP14" i="1"/>
  <c r="AL14" i="1"/>
  <c r="AN33" i="1"/>
  <c r="AK33" i="1"/>
  <c r="AO33" i="1"/>
  <c r="AL33" i="1"/>
  <c r="AP33" i="1"/>
  <c r="AM33" i="1"/>
  <c r="AL17" i="1"/>
  <c r="AP17" i="1"/>
  <c r="AM17" i="1"/>
  <c r="AN17" i="1"/>
  <c r="AK17" i="1"/>
  <c r="AO17" i="1"/>
  <c r="AM24" i="1"/>
  <c r="AN24" i="1"/>
  <c r="AK24" i="1"/>
  <c r="AO24" i="1"/>
  <c r="AP24" i="1"/>
  <c r="AL24" i="1"/>
  <c r="AO18" i="1"/>
  <c r="AP18" i="1"/>
  <c r="AL18" i="1"/>
  <c r="AM18" i="1"/>
  <c r="AN18" i="1"/>
  <c r="AK18" i="1"/>
  <c r="AP15" i="1"/>
  <c r="AL15" i="1"/>
  <c r="AM15" i="1"/>
  <c r="AK15" i="1"/>
  <c r="AN15" i="1"/>
  <c r="AO15" i="1"/>
  <c r="AL16" i="1"/>
  <c r="AP16" i="1"/>
  <c r="AM16" i="1"/>
  <c r="AN16" i="1"/>
  <c r="AK16" i="1"/>
  <c r="AO16" i="1"/>
  <c r="AN10" i="1"/>
  <c r="AK10" i="1"/>
  <c r="AO10" i="1"/>
  <c r="AP10" i="1"/>
  <c r="AL10" i="1"/>
  <c r="AM10" i="1"/>
  <c r="AN22" i="1"/>
  <c r="AK22" i="1"/>
  <c r="AO22" i="1"/>
  <c r="AP22" i="1"/>
  <c r="AL22" i="1"/>
  <c r="AM22" i="1"/>
  <c r="AN23" i="1"/>
  <c r="AK23" i="1"/>
  <c r="AO23" i="1"/>
  <c r="AP23" i="1"/>
  <c r="AL23" i="1"/>
  <c r="AM23" i="1"/>
  <c r="AP4" i="1"/>
  <c r="AL4" i="1"/>
  <c r="AK4" i="1"/>
  <c r="AO4" i="1"/>
  <c r="AM4" i="1"/>
  <c r="AN4" i="1"/>
  <c r="AL3" i="1"/>
  <c r="AM3" i="1"/>
  <c r="AN3" i="1"/>
  <c r="AO3" i="1"/>
  <c r="AP3" i="1"/>
  <c r="AM38" i="1" l="1"/>
  <c r="AM37" i="1"/>
  <c r="AP37" i="1"/>
  <c r="AP38" i="1"/>
  <c r="AN38" i="1"/>
  <c r="AN37" i="1"/>
  <c r="AK37" i="1"/>
  <c r="AK38" i="1"/>
  <c r="AK39" i="1" s="1"/>
  <c r="AS5" i="1" s="1"/>
  <c r="AO38" i="1"/>
  <c r="AO37" i="1"/>
  <c r="AL38" i="1"/>
  <c r="AL37" i="1"/>
  <c r="AL39" i="1" l="1"/>
  <c r="AT5" i="1" s="1"/>
  <c r="AX4" i="1" s="1"/>
  <c r="AO39" i="1"/>
  <c r="AS7" i="1" s="1"/>
  <c r="AN39" i="1"/>
  <c r="AT6" i="1" s="1"/>
  <c r="AP39" i="1"/>
  <c r="AT7" i="1" s="1"/>
  <c r="AM39" i="1"/>
  <c r="AS6" i="1" s="1"/>
  <c r="AX27" i="1" l="1"/>
  <c r="AX6" i="1"/>
  <c r="AZ10" i="1"/>
  <c r="AZ11" i="1"/>
  <c r="AZ12" i="1"/>
  <c r="AZ8" i="1"/>
  <c r="AZ20" i="1"/>
  <c r="AZ9" i="1"/>
  <c r="AZ5" i="1"/>
  <c r="AZ23" i="1"/>
  <c r="AZ35" i="1"/>
  <c r="BB35" i="1" s="1"/>
  <c r="AZ6" i="1"/>
  <c r="BB6" i="1" s="1"/>
  <c r="AZ24" i="1"/>
  <c r="AZ2" i="1"/>
  <c r="AZ7" i="1"/>
  <c r="AZ25" i="1"/>
  <c r="AZ13" i="1"/>
  <c r="AZ26" i="1"/>
  <c r="AZ14" i="1"/>
  <c r="AZ27" i="1"/>
  <c r="AZ29" i="1"/>
  <c r="AZ15" i="1"/>
  <c r="AZ28" i="1"/>
  <c r="AZ16" i="1"/>
  <c r="AZ17" i="1"/>
  <c r="AZ30" i="1"/>
  <c r="AZ3" i="1"/>
  <c r="AZ18" i="1"/>
  <c r="AZ31" i="1"/>
  <c r="AZ19" i="1"/>
  <c r="AZ32" i="1"/>
  <c r="AZ33" i="1"/>
  <c r="AZ22" i="1"/>
  <c r="AZ4" i="1"/>
  <c r="AZ21" i="1"/>
  <c r="BB21" i="1" s="1"/>
  <c r="AZ34" i="1"/>
  <c r="BB34" i="1" s="1"/>
  <c r="AX26" i="1"/>
  <c r="AX29" i="1"/>
  <c r="AX19" i="1"/>
  <c r="AX30" i="1"/>
  <c r="AX13" i="1"/>
  <c r="AX17" i="1"/>
  <c r="AX31" i="1"/>
  <c r="AX14" i="1"/>
  <c r="AX22" i="1"/>
  <c r="AX33" i="1"/>
  <c r="BB33" i="1" s="1"/>
  <c r="AX24" i="1"/>
  <c r="BB24" i="1" s="1"/>
  <c r="AX9" i="1"/>
  <c r="BA9" i="1" s="1"/>
  <c r="AX5" i="1"/>
  <c r="AX15" i="1"/>
  <c r="AX10" i="1"/>
  <c r="AY13" i="1"/>
  <c r="AY25" i="1"/>
  <c r="AY14" i="1"/>
  <c r="AY26" i="1"/>
  <c r="AY3" i="1"/>
  <c r="AY15" i="1"/>
  <c r="AY27" i="1"/>
  <c r="AY4" i="1"/>
  <c r="BA4" i="1" s="1"/>
  <c r="AY16" i="1"/>
  <c r="AY28" i="1"/>
  <c r="AY11" i="1"/>
  <c r="AY5" i="1"/>
  <c r="AY17" i="1"/>
  <c r="AY29" i="1"/>
  <c r="AY6" i="1"/>
  <c r="BA6" i="1" s="1"/>
  <c r="AY18" i="1"/>
  <c r="AY30" i="1"/>
  <c r="BB30" i="1" s="1"/>
  <c r="AY7" i="1"/>
  <c r="AY19" i="1"/>
  <c r="BB19" i="1" s="1"/>
  <c r="AY31" i="1"/>
  <c r="BB31" i="1" s="1"/>
  <c r="AY23" i="1"/>
  <c r="AY8" i="1"/>
  <c r="AY20" i="1"/>
  <c r="AY32" i="1"/>
  <c r="AY9" i="1"/>
  <c r="AY21" i="1"/>
  <c r="AY33" i="1"/>
  <c r="AY10" i="1"/>
  <c r="AY22" i="1"/>
  <c r="BA22" i="1" s="1"/>
  <c r="AY34" i="1"/>
  <c r="AY2" i="1"/>
  <c r="BB2" i="1" s="1"/>
  <c r="AY12" i="1"/>
  <c r="BB12" i="1" s="1"/>
  <c r="AY24" i="1"/>
  <c r="AY35" i="1"/>
  <c r="AX32" i="1"/>
  <c r="AX28" i="1"/>
  <c r="BA28" i="1" s="1"/>
  <c r="AX11" i="1"/>
  <c r="AX34" i="1"/>
  <c r="BA34" i="1" s="1"/>
  <c r="AX25" i="1"/>
  <c r="AX21" i="1"/>
  <c r="BA21" i="1" s="1"/>
  <c r="AX3" i="1"/>
  <c r="AX20" i="1"/>
  <c r="AX16" i="1"/>
  <c r="BA16" i="1" s="1"/>
  <c r="AX23" i="1"/>
  <c r="BA23" i="1" s="1"/>
  <c r="AX7" i="1"/>
  <c r="BB7" i="1" s="1"/>
  <c r="AX18" i="1"/>
  <c r="AX2" i="1"/>
  <c r="AX12" i="1"/>
  <c r="AX35" i="1"/>
  <c r="AX8" i="1"/>
  <c r="BB18" i="1"/>
  <c r="BA18" i="1"/>
  <c r="BB11" i="1"/>
  <c r="BA11" i="1"/>
  <c r="BB13" i="1"/>
  <c r="BA13" i="1"/>
  <c r="BB29" i="1"/>
  <c r="BA29" i="1"/>
  <c r="BA26" i="1"/>
  <c r="BB26" i="1"/>
  <c r="BA17" i="1"/>
  <c r="BB17" i="1"/>
  <c r="BB15" i="1"/>
  <c r="BA15" i="1"/>
  <c r="BB27" i="1"/>
  <c r="BA27" i="1"/>
  <c r="BA10" i="1"/>
  <c r="BB10" i="1"/>
  <c r="BB5" i="1"/>
  <c r="BA5" i="1"/>
  <c r="BA25" i="1"/>
  <c r="BB25" i="1"/>
  <c r="BA32" i="1"/>
  <c r="BB32" i="1"/>
  <c r="BB28" i="1"/>
  <c r="BB14" i="1"/>
  <c r="BA14" i="1"/>
  <c r="BA33" i="1"/>
  <c r="BA3" i="1"/>
  <c r="BB3" i="1"/>
  <c r="BB20" i="1"/>
  <c r="BA20" i="1"/>
  <c r="BB16" i="1"/>
  <c r="BB22" i="1"/>
  <c r="BB8" i="1"/>
  <c r="BA8" i="1"/>
  <c r="BB4" i="1"/>
  <c r="BF32" i="1" l="1"/>
  <c r="BG32" i="1"/>
  <c r="BE32" i="1"/>
  <c r="BJ32" i="1"/>
  <c r="BH32" i="1"/>
  <c r="BI32" i="1"/>
  <c r="BJ13" i="1"/>
  <c r="BI13" i="1"/>
  <c r="BG13" i="1"/>
  <c r="BE13" i="1"/>
  <c r="BH13" i="1"/>
  <c r="BF13" i="1"/>
  <c r="BJ3" i="1"/>
  <c r="BI3" i="1"/>
  <c r="BF3" i="1"/>
  <c r="BG3" i="1"/>
  <c r="BE3" i="1"/>
  <c r="BH3" i="1"/>
  <c r="BG7" i="1"/>
  <c r="BF7" i="1"/>
  <c r="BJ7" i="1"/>
  <c r="BH7" i="1"/>
  <c r="BE7" i="1"/>
  <c r="BI7" i="1"/>
  <c r="BE34" i="1"/>
  <c r="BF34" i="1"/>
  <c r="BJ34" i="1"/>
  <c r="BI34" i="1"/>
  <c r="BG34" i="1"/>
  <c r="BH34" i="1"/>
  <c r="BE35" i="1"/>
  <c r="BJ35" i="1"/>
  <c r="BI35" i="1"/>
  <c r="BG35" i="1"/>
  <c r="BH35" i="1"/>
  <c r="BF35" i="1"/>
  <c r="BJ36" i="1"/>
  <c r="BE36" i="1"/>
  <c r="BI36" i="1"/>
  <c r="BF36" i="1"/>
  <c r="BG36" i="1"/>
  <c r="BH36" i="1"/>
  <c r="BF20" i="1"/>
  <c r="BG20" i="1"/>
  <c r="BE20" i="1"/>
  <c r="BI20" i="1"/>
  <c r="BJ20" i="1"/>
  <c r="BH20" i="1"/>
  <c r="BF8" i="1"/>
  <c r="BG8" i="1"/>
  <c r="BE8" i="1"/>
  <c r="BJ8" i="1"/>
  <c r="BH8" i="1"/>
  <c r="BI8" i="1"/>
  <c r="BE22" i="1"/>
  <c r="BF22" i="1"/>
  <c r="BJ22" i="1"/>
  <c r="BH22" i="1"/>
  <c r="BI22" i="1"/>
  <c r="BG22" i="1"/>
  <c r="BJ25" i="1"/>
  <c r="BI25" i="1"/>
  <c r="BE25" i="1"/>
  <c r="BH25" i="1"/>
  <c r="BF25" i="1"/>
  <c r="BG25" i="1"/>
  <c r="BG31" i="1"/>
  <c r="BF31" i="1"/>
  <c r="BJ31" i="1"/>
  <c r="BH31" i="1"/>
  <c r="BI31" i="1"/>
  <c r="BE31" i="1"/>
  <c r="BE11" i="1"/>
  <c r="BJ11" i="1"/>
  <c r="BI11" i="1"/>
  <c r="BG11" i="1"/>
  <c r="BH11" i="1"/>
  <c r="BF11" i="1"/>
  <c r="BG19" i="1"/>
  <c r="BF19" i="1"/>
  <c r="BE19" i="1"/>
  <c r="BH19" i="1"/>
  <c r="BI19" i="1"/>
  <c r="BJ19" i="1"/>
  <c r="BF21" i="1"/>
  <c r="BE21" i="1"/>
  <c r="BH21" i="1"/>
  <c r="BI21" i="1"/>
  <c r="BG21" i="1"/>
  <c r="BJ21" i="1"/>
  <c r="BG30" i="1"/>
  <c r="BH30" i="1"/>
  <c r="BF30" i="1"/>
  <c r="BJ30" i="1"/>
  <c r="BE30" i="1"/>
  <c r="BI30" i="1"/>
  <c r="BB23" i="1"/>
  <c r="BB9" i="1"/>
  <c r="BH4" i="1"/>
  <c r="BI4" i="1"/>
  <c r="BG4" i="1"/>
  <c r="BE4" i="1"/>
  <c r="BJ4" i="1"/>
  <c r="BF4" i="1"/>
  <c r="BA31" i="1"/>
  <c r="BH16" i="1"/>
  <c r="BI16" i="1"/>
  <c r="BG16" i="1"/>
  <c r="BF16" i="1"/>
  <c r="BJ16" i="1"/>
  <c r="BE16" i="1"/>
  <c r="BH5" i="1"/>
  <c r="BG5" i="1"/>
  <c r="BE5" i="1"/>
  <c r="BI5" i="1"/>
  <c r="BF5" i="1"/>
  <c r="BJ5" i="1"/>
  <c r="BA24" i="1"/>
  <c r="BE23" i="1"/>
  <c r="BJ23" i="1"/>
  <c r="BH23" i="1"/>
  <c r="BF23" i="1"/>
  <c r="BI23" i="1"/>
  <c r="BG23" i="1"/>
  <c r="BA7" i="1"/>
  <c r="BG18" i="1"/>
  <c r="BH18" i="1"/>
  <c r="BF18" i="1"/>
  <c r="BI18" i="1"/>
  <c r="BJ18" i="1"/>
  <c r="BE18" i="1"/>
  <c r="BA30" i="1"/>
  <c r="BF33" i="1"/>
  <c r="BE33" i="1"/>
  <c r="BI33" i="1"/>
  <c r="BG33" i="1"/>
  <c r="BJ33" i="1"/>
  <c r="BH33" i="1"/>
  <c r="BI27" i="1"/>
  <c r="BH27" i="1"/>
  <c r="BG27" i="1"/>
  <c r="BE27" i="1"/>
  <c r="BF27" i="1"/>
  <c r="BJ27" i="1"/>
  <c r="BF9" i="1"/>
  <c r="BE9" i="1"/>
  <c r="BG9" i="1"/>
  <c r="BJ9" i="1"/>
  <c r="BI9" i="1"/>
  <c r="BH9" i="1"/>
  <c r="BA35" i="1"/>
  <c r="BI26" i="1"/>
  <c r="BJ26" i="1"/>
  <c r="BH26" i="1"/>
  <c r="BG26" i="1"/>
  <c r="BE26" i="1"/>
  <c r="BF26" i="1"/>
  <c r="BI14" i="1"/>
  <c r="BJ14" i="1"/>
  <c r="BH14" i="1"/>
  <c r="BF14" i="1"/>
  <c r="BG14" i="1"/>
  <c r="BE14" i="1"/>
  <c r="BH29" i="1"/>
  <c r="BG29" i="1"/>
  <c r="BJ29" i="1"/>
  <c r="BE29" i="1"/>
  <c r="BI29" i="1"/>
  <c r="BF29" i="1"/>
  <c r="BH28" i="1"/>
  <c r="BI28" i="1"/>
  <c r="BG28" i="1"/>
  <c r="BJ28" i="1"/>
  <c r="BE28" i="1"/>
  <c r="BF28" i="1"/>
  <c r="BA12" i="1"/>
  <c r="BA2" i="1"/>
  <c r="BI15" i="1"/>
  <c r="BH15" i="1"/>
  <c r="BF15" i="1"/>
  <c r="BJ15" i="1"/>
  <c r="BG15" i="1"/>
  <c r="BE15" i="1"/>
  <c r="BJ12" i="1"/>
  <c r="BE12" i="1"/>
  <c r="BI12" i="1"/>
  <c r="BF12" i="1"/>
  <c r="BG12" i="1"/>
  <c r="BH12" i="1"/>
  <c r="BH17" i="1"/>
  <c r="BG17" i="1"/>
  <c r="BI17" i="1"/>
  <c r="BE17" i="1"/>
  <c r="BF17" i="1"/>
  <c r="BJ17" i="1"/>
  <c r="BA19" i="1"/>
  <c r="BG6" i="1"/>
  <c r="BH6" i="1"/>
  <c r="BF6" i="1"/>
  <c r="BJ6" i="1"/>
  <c r="BE6" i="1"/>
  <c r="BI6" i="1"/>
  <c r="BE10" i="1" l="1"/>
  <c r="BE37" i="1" s="1"/>
  <c r="BF10" i="1"/>
  <c r="BF38" i="1" s="1"/>
  <c r="BJ10" i="1"/>
  <c r="BJ37" i="1" s="1"/>
  <c r="BJ39" i="1" s="1"/>
  <c r="BN8" i="1" s="1"/>
  <c r="BG10" i="1"/>
  <c r="BG37" i="1" s="1"/>
  <c r="BH10" i="1"/>
  <c r="BH37" i="1" s="1"/>
  <c r="BI10" i="1"/>
  <c r="BI38" i="1"/>
  <c r="BJ24" i="1"/>
  <c r="BE24" i="1"/>
  <c r="BI24" i="1"/>
  <c r="BI37" i="1" s="1"/>
  <c r="BI39" i="1" s="1"/>
  <c r="BM8" i="1" s="1"/>
  <c r="BH24" i="1"/>
  <c r="BH38" i="1" s="1"/>
  <c r="BG24" i="1"/>
  <c r="BF24" i="1"/>
  <c r="BJ38" i="1"/>
  <c r="BT3" i="1" l="1"/>
  <c r="BT15" i="1"/>
  <c r="BT27" i="1"/>
  <c r="BT4" i="1"/>
  <c r="BT16" i="1"/>
  <c r="BT28" i="1"/>
  <c r="BT5" i="1"/>
  <c r="BT17" i="1"/>
  <c r="BT29" i="1"/>
  <c r="BT11" i="1"/>
  <c r="BT23" i="1"/>
  <c r="BT35" i="1"/>
  <c r="BT13" i="1"/>
  <c r="BT25" i="1"/>
  <c r="BT14" i="1"/>
  <c r="BT26" i="1"/>
  <c r="BT9" i="1"/>
  <c r="BT33" i="1"/>
  <c r="BT10" i="1"/>
  <c r="BT34" i="1"/>
  <c r="BT12" i="1"/>
  <c r="BT2" i="1"/>
  <c r="BT18" i="1"/>
  <c r="BT7" i="1"/>
  <c r="BT19" i="1"/>
  <c r="BT20" i="1"/>
  <c r="BT21" i="1"/>
  <c r="BT22" i="1"/>
  <c r="BT24" i="1"/>
  <c r="BT6" i="1"/>
  <c r="BT30" i="1"/>
  <c r="BT31" i="1"/>
  <c r="BT8" i="1"/>
  <c r="BT32" i="1"/>
  <c r="BH39" i="1"/>
  <c r="BN7" i="1" s="1"/>
  <c r="BG39" i="1"/>
  <c r="BM7" i="1" s="1"/>
  <c r="BF37" i="1"/>
  <c r="BF39" i="1" s="1"/>
  <c r="BN6" i="1" s="1"/>
  <c r="BG38" i="1"/>
  <c r="BE38" i="1"/>
  <c r="BE39" i="1" s="1"/>
  <c r="BM6" i="1" s="1"/>
  <c r="BR7" i="1" l="1"/>
  <c r="BR19" i="1"/>
  <c r="BR31" i="1"/>
  <c r="BR8" i="1"/>
  <c r="BR20" i="1"/>
  <c r="BR32" i="1"/>
  <c r="BR9" i="1"/>
  <c r="BR21" i="1"/>
  <c r="BR33" i="1"/>
  <c r="BR3" i="1"/>
  <c r="BR15" i="1"/>
  <c r="BR27" i="1"/>
  <c r="BR5" i="1"/>
  <c r="BR17" i="1"/>
  <c r="BR29" i="1"/>
  <c r="BR6" i="1"/>
  <c r="BR18" i="1"/>
  <c r="BR30" i="1"/>
  <c r="BV30" i="1" s="1"/>
  <c r="BR13" i="1"/>
  <c r="BR14" i="1"/>
  <c r="BR16" i="1"/>
  <c r="BR22" i="1"/>
  <c r="BU22" i="1" s="1"/>
  <c r="BR11" i="1"/>
  <c r="BR23" i="1"/>
  <c r="BR24" i="1"/>
  <c r="BR25" i="1"/>
  <c r="BR26" i="1"/>
  <c r="BR4" i="1"/>
  <c r="BR28" i="1"/>
  <c r="BR10" i="1"/>
  <c r="BR34" i="1"/>
  <c r="BR35" i="1"/>
  <c r="BR12" i="1"/>
  <c r="BU12" i="1" s="1"/>
  <c r="BR2" i="1"/>
  <c r="BS5" i="1"/>
  <c r="BS17" i="1"/>
  <c r="BS29" i="1"/>
  <c r="BS6" i="1"/>
  <c r="BS18" i="1"/>
  <c r="BS30" i="1"/>
  <c r="BS7" i="1"/>
  <c r="BS19" i="1"/>
  <c r="BS31" i="1"/>
  <c r="BS13" i="1"/>
  <c r="BS25" i="1"/>
  <c r="BS3" i="1"/>
  <c r="BS15" i="1"/>
  <c r="BS27" i="1"/>
  <c r="BS4" i="1"/>
  <c r="BS16" i="1"/>
  <c r="BS28" i="1"/>
  <c r="BS23" i="1"/>
  <c r="BS24" i="1"/>
  <c r="BV24" i="1" s="1"/>
  <c r="BS26" i="1"/>
  <c r="BS8" i="1"/>
  <c r="BV8" i="1" s="1"/>
  <c r="BS32" i="1"/>
  <c r="BV32" i="1" s="1"/>
  <c r="BS9" i="1"/>
  <c r="BV9" i="1" s="1"/>
  <c r="BS33" i="1"/>
  <c r="BS10" i="1"/>
  <c r="BV10" i="1" s="1"/>
  <c r="BS34" i="1"/>
  <c r="BS11" i="1"/>
  <c r="BS35" i="1"/>
  <c r="BS21" i="1"/>
  <c r="BS12" i="1"/>
  <c r="BS2" i="1"/>
  <c r="BS14" i="1"/>
  <c r="BS20" i="1"/>
  <c r="BV20" i="1" s="1"/>
  <c r="BS22" i="1"/>
  <c r="BV22" i="1"/>
  <c r="CA11" i="1" l="1"/>
  <c r="BZ11" i="1"/>
  <c r="CB11" i="1"/>
  <c r="CD11" i="1"/>
  <c r="BY11" i="1"/>
  <c r="CC11" i="1"/>
  <c r="BV23" i="1"/>
  <c r="BU23" i="1"/>
  <c r="BV3" i="1"/>
  <c r="BU3" i="1"/>
  <c r="BV27" i="1"/>
  <c r="BU27" i="1"/>
  <c r="BU16" i="1"/>
  <c r="BV16" i="1"/>
  <c r="BV33" i="1"/>
  <c r="BU33" i="1"/>
  <c r="BV2" i="1"/>
  <c r="BU2" i="1"/>
  <c r="BV35" i="1"/>
  <c r="BU35" i="1"/>
  <c r="BU14" i="1"/>
  <c r="BV14" i="1"/>
  <c r="BV21" i="1"/>
  <c r="BU21" i="1"/>
  <c r="BV15" i="1"/>
  <c r="BU15" i="1"/>
  <c r="BV34" i="1"/>
  <c r="BU34" i="1"/>
  <c r="BV13" i="1"/>
  <c r="BU13" i="1"/>
  <c r="BU9" i="1"/>
  <c r="CA10" i="1"/>
  <c r="CB10" i="1"/>
  <c r="BY10" i="1"/>
  <c r="BZ10" i="1"/>
  <c r="CC10" i="1"/>
  <c r="CD10" i="1"/>
  <c r="CC31" i="1"/>
  <c r="CB31" i="1"/>
  <c r="BZ31" i="1"/>
  <c r="CD31" i="1"/>
  <c r="BY31" i="1"/>
  <c r="CA31" i="1"/>
  <c r="BU32" i="1"/>
  <c r="CB21" i="1"/>
  <c r="CA21" i="1"/>
  <c r="BY21" i="1"/>
  <c r="CC21" i="1"/>
  <c r="BZ21" i="1"/>
  <c r="CD21" i="1"/>
  <c r="BZ25" i="1"/>
  <c r="BY25" i="1"/>
  <c r="CD25" i="1"/>
  <c r="CA25" i="1"/>
  <c r="CC25" i="1"/>
  <c r="CB25" i="1"/>
  <c r="BU28" i="1"/>
  <c r="BV28" i="1"/>
  <c r="BU18" i="1"/>
  <c r="BV18" i="1"/>
  <c r="BU20" i="1"/>
  <c r="BV11" i="1"/>
  <c r="BU11" i="1"/>
  <c r="CB9" i="1"/>
  <c r="CA9" i="1"/>
  <c r="BZ9" i="1"/>
  <c r="CD9" i="1"/>
  <c r="BY9" i="1"/>
  <c r="CC9" i="1"/>
  <c r="BU30" i="1"/>
  <c r="BV4" i="1"/>
  <c r="BU4" i="1"/>
  <c r="BU6" i="1"/>
  <c r="BV6" i="1"/>
  <c r="BU8" i="1"/>
  <c r="BU26" i="1"/>
  <c r="BV26" i="1"/>
  <c r="BV29" i="1"/>
  <c r="BU29" i="1"/>
  <c r="BU31" i="1"/>
  <c r="BV31" i="1"/>
  <c r="CA23" i="1"/>
  <c r="BZ23" i="1"/>
  <c r="CD23" i="1"/>
  <c r="BY23" i="1"/>
  <c r="CC23" i="1"/>
  <c r="CB23" i="1"/>
  <c r="BV12" i="1"/>
  <c r="BV25" i="1"/>
  <c r="BU25" i="1"/>
  <c r="BV17" i="1"/>
  <c r="BU17" i="1"/>
  <c r="BU19" i="1"/>
  <c r="BV19" i="1"/>
  <c r="CB33" i="1"/>
  <c r="CA33" i="1"/>
  <c r="BZ33" i="1"/>
  <c r="CD33" i="1"/>
  <c r="BY33" i="1"/>
  <c r="CC33" i="1"/>
  <c r="BU10" i="1"/>
  <c r="BU24" i="1"/>
  <c r="BU5" i="1"/>
  <c r="BV5" i="1"/>
  <c r="BU7" i="1"/>
  <c r="BV7" i="1"/>
  <c r="CD5" i="1" l="1"/>
  <c r="CC5" i="1"/>
  <c r="CB5" i="1"/>
  <c r="BY5" i="1"/>
  <c r="CA5" i="1"/>
  <c r="BZ5" i="1"/>
  <c r="CC19" i="1"/>
  <c r="CB19" i="1"/>
  <c r="CA19" i="1"/>
  <c r="BZ19" i="1"/>
  <c r="CD19" i="1"/>
  <c r="BY19" i="1"/>
  <c r="CB32" i="1"/>
  <c r="CC32" i="1"/>
  <c r="BZ32" i="1"/>
  <c r="CA32" i="1"/>
  <c r="CD32" i="1"/>
  <c r="BY32" i="1"/>
  <c r="CD4" i="1"/>
  <c r="BY4" i="1"/>
  <c r="CB4" i="1"/>
  <c r="CC4" i="1"/>
  <c r="BZ4" i="1"/>
  <c r="CA4" i="1"/>
  <c r="CA22" i="1"/>
  <c r="CB22" i="1"/>
  <c r="BY22" i="1"/>
  <c r="BZ22" i="1"/>
  <c r="CD22" i="1"/>
  <c r="CC22" i="1"/>
  <c r="CB8" i="1"/>
  <c r="CC8" i="1"/>
  <c r="BZ8" i="1"/>
  <c r="CA8" i="1"/>
  <c r="CD8" i="1"/>
  <c r="BY8" i="1"/>
  <c r="BZ36" i="1"/>
  <c r="CA36" i="1"/>
  <c r="CD36" i="1"/>
  <c r="BY36" i="1"/>
  <c r="CC36" i="1"/>
  <c r="CB36" i="1"/>
  <c r="BZ24" i="1"/>
  <c r="CA24" i="1"/>
  <c r="CD24" i="1"/>
  <c r="BY24" i="1"/>
  <c r="CB24" i="1"/>
  <c r="CC24" i="1"/>
  <c r="CD28" i="1"/>
  <c r="BY28" i="1"/>
  <c r="CB28" i="1"/>
  <c r="CC28" i="1"/>
  <c r="CA28" i="1"/>
  <c r="BZ28" i="1"/>
  <c r="BY26" i="1"/>
  <c r="BZ26" i="1"/>
  <c r="CC26" i="1"/>
  <c r="CD26" i="1"/>
  <c r="CB26" i="1"/>
  <c r="CA26" i="1"/>
  <c r="BY27" i="1"/>
  <c r="CD27" i="1"/>
  <c r="CB27" i="1"/>
  <c r="CA27" i="1"/>
  <c r="CC27" i="1"/>
  <c r="BZ27" i="1"/>
  <c r="BY14" i="1"/>
  <c r="BZ14" i="1"/>
  <c r="CC14" i="1"/>
  <c r="CD14" i="1"/>
  <c r="CB14" i="1"/>
  <c r="CA14" i="1"/>
  <c r="BZ3" i="1"/>
  <c r="BY3" i="1"/>
  <c r="CC3" i="1"/>
  <c r="CB3" i="1"/>
  <c r="CD3" i="1"/>
  <c r="CA3" i="1"/>
  <c r="CB20" i="1"/>
  <c r="CC20" i="1"/>
  <c r="BZ20" i="1"/>
  <c r="CA20" i="1"/>
  <c r="BY20" i="1"/>
  <c r="CD20" i="1"/>
  <c r="BZ13" i="1"/>
  <c r="BY13" i="1"/>
  <c r="CC13" i="1"/>
  <c r="CB13" i="1"/>
  <c r="CD13" i="1"/>
  <c r="CA13" i="1"/>
  <c r="CC18" i="1"/>
  <c r="CD18" i="1"/>
  <c r="CA18" i="1"/>
  <c r="CB18" i="1"/>
  <c r="BY18" i="1"/>
  <c r="BZ18" i="1"/>
  <c r="CA35" i="1"/>
  <c r="BZ35" i="1"/>
  <c r="CB35" i="1"/>
  <c r="CD35" i="1"/>
  <c r="BY35" i="1"/>
  <c r="CC35" i="1"/>
  <c r="CA34" i="1"/>
  <c r="CB34" i="1"/>
  <c r="BY34" i="1"/>
  <c r="BZ34" i="1"/>
  <c r="CD34" i="1"/>
  <c r="CC34" i="1"/>
  <c r="CD29" i="1"/>
  <c r="CC29" i="1"/>
  <c r="CB29" i="1"/>
  <c r="BY29" i="1"/>
  <c r="CA29" i="1"/>
  <c r="BZ29" i="1"/>
  <c r="CC6" i="1"/>
  <c r="CD6" i="1"/>
  <c r="CA6" i="1"/>
  <c r="CB6" i="1"/>
  <c r="BZ6" i="1"/>
  <c r="BY6" i="1"/>
  <c r="CC7" i="1"/>
  <c r="CB7" i="1"/>
  <c r="BZ7" i="1"/>
  <c r="CD7" i="1"/>
  <c r="BY7" i="1"/>
  <c r="CA7" i="1"/>
  <c r="CD17" i="1"/>
  <c r="CC17" i="1"/>
  <c r="CA17" i="1"/>
  <c r="BZ17" i="1"/>
  <c r="CB17" i="1"/>
  <c r="BY17" i="1"/>
  <c r="BY15" i="1"/>
  <c r="CD15" i="1"/>
  <c r="CC15" i="1"/>
  <c r="BZ15" i="1"/>
  <c r="CB15" i="1"/>
  <c r="CA15" i="1"/>
  <c r="CC30" i="1"/>
  <c r="CD30" i="1"/>
  <c r="CA30" i="1"/>
  <c r="CB30" i="1"/>
  <c r="BZ30" i="1"/>
  <c r="BY30" i="1"/>
  <c r="BZ12" i="1"/>
  <c r="CA12" i="1"/>
  <c r="CD12" i="1"/>
  <c r="BY12" i="1"/>
  <c r="CC12" i="1"/>
  <c r="CB12" i="1"/>
  <c r="CD16" i="1"/>
  <c r="BY16" i="1"/>
  <c r="CB16" i="1"/>
  <c r="CC16" i="1"/>
  <c r="CA16" i="1"/>
  <c r="BZ16" i="1"/>
  <c r="CD38" i="1" l="1"/>
  <c r="CD37" i="1"/>
  <c r="CB38" i="1"/>
  <c r="CB37" i="1"/>
  <c r="CC38" i="1"/>
  <c r="CC37" i="1"/>
  <c r="BY37" i="1"/>
  <c r="BY38" i="1"/>
  <c r="CA37" i="1"/>
  <c r="CA38" i="1"/>
  <c r="BZ37" i="1"/>
  <c r="BZ38" i="1"/>
  <c r="CA39" i="1" l="1"/>
  <c r="CG8" i="1" s="1"/>
  <c r="CC39" i="1"/>
  <c r="CG9" i="1" s="1"/>
  <c r="CB39" i="1"/>
  <c r="CH8" i="1" s="1"/>
  <c r="CD39" i="1"/>
  <c r="CH9" i="1" s="1"/>
  <c r="BZ39" i="1"/>
  <c r="CH7" i="1" s="1"/>
  <c r="BY39" i="1"/>
  <c r="CG7" i="1" s="1"/>
  <c r="CK3" i="1" l="1"/>
  <c r="CK15" i="1"/>
  <c r="CK27" i="1"/>
  <c r="CK4" i="1"/>
  <c r="CK16" i="1"/>
  <c r="CK28" i="1"/>
  <c r="CK5" i="1"/>
  <c r="CK17" i="1"/>
  <c r="CK29" i="1"/>
  <c r="CK11" i="1"/>
  <c r="CK23" i="1"/>
  <c r="CK35" i="1"/>
  <c r="CK13" i="1"/>
  <c r="CK25" i="1"/>
  <c r="CK14" i="1"/>
  <c r="CK26" i="1"/>
  <c r="CK9" i="1"/>
  <c r="CK33" i="1"/>
  <c r="CK10" i="1"/>
  <c r="CK34" i="1"/>
  <c r="CK12" i="1"/>
  <c r="CK2" i="1"/>
  <c r="CK31" i="1"/>
  <c r="CK18" i="1"/>
  <c r="CK19" i="1"/>
  <c r="CK20" i="1"/>
  <c r="CK21" i="1"/>
  <c r="CK22" i="1"/>
  <c r="CK24" i="1"/>
  <c r="CK6" i="1"/>
  <c r="CK30" i="1"/>
  <c r="CK7" i="1"/>
  <c r="CK8" i="1"/>
  <c r="CK32" i="1"/>
  <c r="CM11" i="1"/>
  <c r="CM23" i="1"/>
  <c r="CM35" i="1"/>
  <c r="CM12" i="1"/>
  <c r="CM24" i="1"/>
  <c r="CM2" i="1"/>
  <c r="CM13" i="1"/>
  <c r="CM25" i="1"/>
  <c r="CM7" i="1"/>
  <c r="CM19" i="1"/>
  <c r="CM31" i="1"/>
  <c r="CM9" i="1"/>
  <c r="CM21" i="1"/>
  <c r="CM33" i="1"/>
  <c r="CM10" i="1"/>
  <c r="CM22" i="1"/>
  <c r="CM34" i="1"/>
  <c r="CM5" i="1"/>
  <c r="CM29" i="1"/>
  <c r="CM6" i="1"/>
  <c r="CM30" i="1"/>
  <c r="CM8" i="1"/>
  <c r="CM32" i="1"/>
  <c r="CM14" i="1"/>
  <c r="CM15" i="1"/>
  <c r="CM16" i="1"/>
  <c r="CM17" i="1"/>
  <c r="CM18" i="1"/>
  <c r="CM20" i="1"/>
  <c r="CM3" i="1"/>
  <c r="CM26" i="1"/>
  <c r="CM27" i="1"/>
  <c r="CM4" i="1"/>
  <c r="CM28" i="1"/>
  <c r="CN28" i="1" s="1"/>
  <c r="CL13" i="1"/>
  <c r="CL25" i="1"/>
  <c r="CL14" i="1"/>
  <c r="CL26" i="1"/>
  <c r="CL3" i="1"/>
  <c r="CL15" i="1"/>
  <c r="CL27" i="1"/>
  <c r="CL9" i="1"/>
  <c r="CL21" i="1"/>
  <c r="CL33" i="1"/>
  <c r="CL11" i="1"/>
  <c r="CL23" i="1"/>
  <c r="CL35" i="1"/>
  <c r="CL12" i="1"/>
  <c r="CL24" i="1"/>
  <c r="CL2" i="1"/>
  <c r="CL19" i="1"/>
  <c r="CL20" i="1"/>
  <c r="CL22" i="1"/>
  <c r="CL4" i="1"/>
  <c r="CL28" i="1"/>
  <c r="CL5" i="1"/>
  <c r="CL29" i="1"/>
  <c r="CL17" i="1"/>
  <c r="CL6" i="1"/>
  <c r="CL30" i="1"/>
  <c r="CL7" i="1"/>
  <c r="CL31" i="1"/>
  <c r="CL8" i="1"/>
  <c r="CL32" i="1"/>
  <c r="CL10" i="1"/>
  <c r="CL34" i="1"/>
  <c r="CL16" i="1"/>
  <c r="CL18" i="1"/>
  <c r="CO35" i="1" l="1"/>
  <c r="CN35" i="1"/>
  <c r="CO32" i="1"/>
  <c r="CN32" i="1"/>
  <c r="CO2" i="1"/>
  <c r="CN2" i="1"/>
  <c r="CO11" i="1"/>
  <c r="CN11" i="1"/>
  <c r="CO18" i="1"/>
  <c r="CN18" i="1"/>
  <c r="CO8" i="1"/>
  <c r="CN8" i="1"/>
  <c r="CN12" i="1"/>
  <c r="CO12" i="1"/>
  <c r="CN29" i="1"/>
  <c r="CO29" i="1"/>
  <c r="CO7" i="1"/>
  <c r="CN7" i="1"/>
  <c r="CO34" i="1"/>
  <c r="CN34" i="1"/>
  <c r="CO17" i="1"/>
  <c r="CN17" i="1"/>
  <c r="CO30" i="1"/>
  <c r="CN30" i="1"/>
  <c r="CO10" i="1"/>
  <c r="CN10" i="1"/>
  <c r="CN5" i="1"/>
  <c r="CO5" i="1"/>
  <c r="CN6" i="1"/>
  <c r="CO6" i="1"/>
  <c r="CO33" i="1"/>
  <c r="CN33" i="1"/>
  <c r="CO28" i="1"/>
  <c r="CO24" i="1"/>
  <c r="CN24" i="1"/>
  <c r="CO9" i="1"/>
  <c r="CN9" i="1"/>
  <c r="CO16" i="1"/>
  <c r="CN16" i="1"/>
  <c r="CO22" i="1"/>
  <c r="CN22" i="1"/>
  <c r="CN26" i="1"/>
  <c r="CO26" i="1"/>
  <c r="CO4" i="1"/>
  <c r="CN4" i="1"/>
  <c r="CO23" i="1"/>
  <c r="CN23" i="1"/>
  <c r="CO21" i="1"/>
  <c r="CN21" i="1"/>
  <c r="CN14" i="1"/>
  <c r="CO14" i="1"/>
  <c r="CO27" i="1"/>
  <c r="CN27" i="1"/>
  <c r="CO31" i="1"/>
  <c r="CN31" i="1"/>
  <c r="CO20" i="1"/>
  <c r="CN20" i="1"/>
  <c r="CO25" i="1"/>
  <c r="CN25" i="1"/>
  <c r="CO15" i="1"/>
  <c r="CN15" i="1"/>
  <c r="CO19" i="1"/>
  <c r="CN19" i="1"/>
  <c r="CN13" i="1"/>
  <c r="CO13" i="1"/>
  <c r="CO3" i="1"/>
  <c r="CN3" i="1"/>
  <c r="CU16" i="1" l="1"/>
  <c r="CV16" i="1"/>
  <c r="CS16" i="1"/>
  <c r="CT16" i="1"/>
  <c r="CR16" i="1"/>
  <c r="CW16" i="1"/>
  <c r="CR24" i="1"/>
  <c r="CU24" i="1"/>
  <c r="CV24" i="1"/>
  <c r="CW24" i="1"/>
  <c r="CT24" i="1"/>
  <c r="CS24" i="1"/>
  <c r="CU5" i="1"/>
  <c r="CR5" i="1"/>
  <c r="CT5" i="1"/>
  <c r="CW5" i="1"/>
  <c r="CS5" i="1"/>
  <c r="CV5" i="1"/>
  <c r="CR10" i="1"/>
  <c r="CS10" i="1"/>
  <c r="CV10" i="1"/>
  <c r="CW10" i="1"/>
  <c r="CU10" i="1"/>
  <c r="CT10" i="1"/>
  <c r="CW25" i="1"/>
  <c r="CT25" i="1"/>
  <c r="CV25" i="1"/>
  <c r="CS25" i="1"/>
  <c r="CR25" i="1"/>
  <c r="CU25" i="1"/>
  <c r="CS21" i="1"/>
  <c r="CV21" i="1"/>
  <c r="CW21" i="1"/>
  <c r="CR21" i="1"/>
  <c r="CU21" i="1"/>
  <c r="CT21" i="1"/>
  <c r="CR35" i="1"/>
  <c r="CU35" i="1"/>
  <c r="CW35" i="1"/>
  <c r="CV35" i="1"/>
  <c r="CT35" i="1"/>
  <c r="CS35" i="1"/>
  <c r="CV14" i="1"/>
  <c r="CW14" i="1"/>
  <c r="CT14" i="1"/>
  <c r="CU14" i="1"/>
  <c r="CS14" i="1"/>
  <c r="CR14" i="1"/>
  <c r="CS8" i="1"/>
  <c r="CT8" i="1"/>
  <c r="CW8" i="1"/>
  <c r="CR8" i="1"/>
  <c r="CV8" i="1"/>
  <c r="CU8" i="1"/>
  <c r="CW3" i="1"/>
  <c r="CT3" i="1"/>
  <c r="CV3" i="1"/>
  <c r="CU3" i="1"/>
  <c r="CS3" i="1"/>
  <c r="CR3" i="1"/>
  <c r="CR22" i="1"/>
  <c r="CS22" i="1"/>
  <c r="CV22" i="1"/>
  <c r="CW22" i="1"/>
  <c r="CT22" i="1"/>
  <c r="CU22" i="1"/>
  <c r="CT18" i="1"/>
  <c r="CU18" i="1"/>
  <c r="CR18" i="1"/>
  <c r="CS18" i="1"/>
  <c r="CV18" i="1"/>
  <c r="CW18" i="1"/>
  <c r="CR34" i="1"/>
  <c r="CS34" i="1"/>
  <c r="CV34" i="1"/>
  <c r="CW34" i="1"/>
  <c r="CU34" i="1"/>
  <c r="CT34" i="1"/>
  <c r="CT6" i="1"/>
  <c r="CU6" i="1"/>
  <c r="CR6" i="1"/>
  <c r="CS6" i="1"/>
  <c r="CW6" i="1"/>
  <c r="CV6" i="1"/>
  <c r="CT30" i="1"/>
  <c r="CU30" i="1"/>
  <c r="CR30" i="1"/>
  <c r="CS30" i="1"/>
  <c r="CV30" i="1"/>
  <c r="CW30" i="1"/>
  <c r="CT31" i="1"/>
  <c r="CS31" i="1"/>
  <c r="CV31" i="1"/>
  <c r="CR31" i="1"/>
  <c r="CW31" i="1"/>
  <c r="CU31" i="1"/>
  <c r="CU29" i="1"/>
  <c r="CT29" i="1"/>
  <c r="CS29" i="1"/>
  <c r="CR29" i="1"/>
  <c r="CV29" i="1"/>
  <c r="CW29" i="1"/>
  <c r="CT7" i="1"/>
  <c r="CW7" i="1"/>
  <c r="CS7" i="1"/>
  <c r="CV7" i="1"/>
  <c r="CU7" i="1"/>
  <c r="CR7" i="1"/>
  <c r="CS33" i="1"/>
  <c r="CV33" i="1"/>
  <c r="CW33" i="1"/>
  <c r="CR33" i="1"/>
  <c r="CU33" i="1"/>
  <c r="CT33" i="1"/>
  <c r="CS9" i="1"/>
  <c r="CV9" i="1"/>
  <c r="CW9" i="1"/>
  <c r="CR9" i="1"/>
  <c r="CU9" i="1"/>
  <c r="CT9" i="1"/>
  <c r="CT19" i="1"/>
  <c r="CS19" i="1"/>
  <c r="CR19" i="1"/>
  <c r="CV19" i="1"/>
  <c r="CU19" i="1"/>
  <c r="CW19" i="1"/>
  <c r="CR12" i="1"/>
  <c r="CU12" i="1"/>
  <c r="CV12" i="1"/>
  <c r="CW12" i="1"/>
  <c r="CT12" i="1"/>
  <c r="CS12" i="1"/>
  <c r="CU4" i="1"/>
  <c r="CV4" i="1"/>
  <c r="CS4" i="1"/>
  <c r="CT4" i="1"/>
  <c r="CW4" i="1"/>
  <c r="CR4" i="1"/>
  <c r="CR23" i="1"/>
  <c r="CU23" i="1"/>
  <c r="CW23" i="1"/>
  <c r="CS23" i="1"/>
  <c r="CV23" i="1"/>
  <c r="CT23" i="1"/>
  <c r="CU17" i="1"/>
  <c r="CR17" i="1"/>
  <c r="CT17" i="1"/>
  <c r="CV17" i="1"/>
  <c r="CW17" i="1"/>
  <c r="CS17" i="1"/>
  <c r="CW13" i="1"/>
  <c r="CT13" i="1"/>
  <c r="CV13" i="1"/>
  <c r="CU13" i="1"/>
  <c r="CS13" i="1"/>
  <c r="CR13" i="1"/>
  <c r="CV26" i="1"/>
  <c r="CW26" i="1"/>
  <c r="CT26" i="1"/>
  <c r="CU26" i="1"/>
  <c r="CS26" i="1"/>
  <c r="CR26" i="1"/>
  <c r="CV27" i="1"/>
  <c r="CW27" i="1"/>
  <c r="CS27" i="1"/>
  <c r="CU27" i="1"/>
  <c r="CT27" i="1"/>
  <c r="CR27" i="1"/>
  <c r="CS32" i="1"/>
  <c r="CT32" i="1"/>
  <c r="CW32" i="1"/>
  <c r="CR32" i="1"/>
  <c r="CU32" i="1"/>
  <c r="CV32" i="1"/>
  <c r="CU28" i="1"/>
  <c r="CV28" i="1"/>
  <c r="CS28" i="1"/>
  <c r="CT28" i="1"/>
  <c r="CR28" i="1"/>
  <c r="CW28" i="1"/>
  <c r="CV15" i="1"/>
  <c r="CW15" i="1"/>
  <c r="CS15" i="1"/>
  <c r="CU15" i="1"/>
  <c r="CR15" i="1"/>
  <c r="CT15" i="1"/>
  <c r="CS20" i="1"/>
  <c r="CT20" i="1"/>
  <c r="CW20" i="1"/>
  <c r="CR20" i="1"/>
  <c r="CV20" i="1"/>
  <c r="CU20" i="1"/>
  <c r="CR11" i="1"/>
  <c r="CU11" i="1"/>
  <c r="CW11" i="1"/>
  <c r="CV11" i="1"/>
  <c r="CT11" i="1"/>
  <c r="CS11" i="1"/>
  <c r="CR36" i="1"/>
  <c r="CU36" i="1"/>
  <c r="CV36" i="1"/>
  <c r="CW36" i="1"/>
  <c r="CT36" i="1"/>
  <c r="CS36" i="1"/>
  <c r="CT37" i="1" l="1"/>
  <c r="CT38" i="1"/>
  <c r="CW37" i="1"/>
  <c r="CW38" i="1"/>
  <c r="CV38" i="1"/>
  <c r="CV37" i="1"/>
  <c r="CS37" i="1"/>
  <c r="CS38" i="1"/>
  <c r="CU37" i="1"/>
  <c r="CU38" i="1"/>
  <c r="CR37" i="1"/>
  <c r="CR38" i="1"/>
  <c r="CU39" i="1" l="1"/>
  <c r="DA6" i="1" s="1"/>
  <c r="CV39" i="1"/>
  <c r="CZ7" i="1" s="1"/>
  <c r="CW39" i="1"/>
  <c r="DA7" i="1" s="1"/>
  <c r="CR39" i="1"/>
  <c r="CZ5" i="1" s="1"/>
  <c r="CS39" i="1"/>
  <c r="DA5" i="1" s="1"/>
  <c r="CT39" i="1"/>
  <c r="CZ6" i="1" s="1"/>
  <c r="DE13" i="1" l="1"/>
  <c r="DE25" i="1"/>
  <c r="DE14" i="1"/>
  <c r="DE26" i="1"/>
  <c r="DE3" i="1"/>
  <c r="DE15" i="1"/>
  <c r="DE27" i="1"/>
  <c r="DE8" i="1"/>
  <c r="DE20" i="1"/>
  <c r="DE32" i="1"/>
  <c r="DE9" i="1"/>
  <c r="DE21" i="1"/>
  <c r="DE33" i="1"/>
  <c r="DE10" i="1"/>
  <c r="DE11" i="1"/>
  <c r="DE23" i="1"/>
  <c r="DE35" i="1"/>
  <c r="DE12" i="1"/>
  <c r="DE24" i="1"/>
  <c r="DE2" i="1"/>
  <c r="DE4" i="1"/>
  <c r="DE31" i="1"/>
  <c r="DE5" i="1"/>
  <c r="DE34" i="1"/>
  <c r="DE6" i="1"/>
  <c r="DE7" i="1"/>
  <c r="DE16" i="1"/>
  <c r="DE17" i="1"/>
  <c r="DE18" i="1"/>
  <c r="DE19" i="1"/>
  <c r="DE22" i="1"/>
  <c r="DE28" i="1"/>
  <c r="DE29" i="1"/>
  <c r="DE30" i="1"/>
  <c r="DD3" i="1"/>
  <c r="DH3" i="1" s="1"/>
  <c r="DD16" i="1"/>
  <c r="DD28" i="1"/>
  <c r="DD13" i="1"/>
  <c r="DD4" i="1"/>
  <c r="DD17" i="1"/>
  <c r="DD29" i="1"/>
  <c r="DD5" i="1"/>
  <c r="DD18" i="1"/>
  <c r="DD30" i="1"/>
  <c r="DD10" i="1"/>
  <c r="DD23" i="1"/>
  <c r="DD35" i="1"/>
  <c r="DD11" i="1"/>
  <c r="DD24" i="1"/>
  <c r="DD2" i="1"/>
  <c r="DD14" i="1"/>
  <c r="DD26" i="1"/>
  <c r="DD15" i="1"/>
  <c r="DD27" i="1"/>
  <c r="DD31" i="1"/>
  <c r="DD32" i="1"/>
  <c r="DD6" i="1"/>
  <c r="DD33" i="1"/>
  <c r="DD7" i="1"/>
  <c r="DD34" i="1"/>
  <c r="DD8" i="1"/>
  <c r="DD9" i="1"/>
  <c r="DD12" i="1"/>
  <c r="DD19" i="1"/>
  <c r="DD20" i="1"/>
  <c r="DD21" i="1"/>
  <c r="DD22" i="1"/>
  <c r="DD25" i="1"/>
  <c r="DF13" i="1"/>
  <c r="DF29" i="1"/>
  <c r="DF33" i="1"/>
  <c r="DF25" i="1"/>
  <c r="DF6" i="1"/>
  <c r="DF10" i="1"/>
  <c r="DF5" i="1"/>
  <c r="DF14" i="1"/>
  <c r="DF18" i="1"/>
  <c r="DF22" i="1"/>
  <c r="DF26" i="1"/>
  <c r="DF30" i="1"/>
  <c r="DF34" i="1"/>
  <c r="DF3" i="1"/>
  <c r="DG3" i="1" s="1"/>
  <c r="DF7" i="1"/>
  <c r="DF11" i="1"/>
  <c r="DF9" i="1"/>
  <c r="DF15" i="1"/>
  <c r="DF19" i="1"/>
  <c r="DF23" i="1"/>
  <c r="DF17" i="1"/>
  <c r="DF27" i="1"/>
  <c r="DF31" i="1"/>
  <c r="DF35" i="1"/>
  <c r="DF4" i="1"/>
  <c r="DG4" i="1" s="1"/>
  <c r="DF8" i="1"/>
  <c r="DF12" i="1"/>
  <c r="DF16" i="1"/>
  <c r="DF20" i="1"/>
  <c r="DF24" i="1"/>
  <c r="DF21" i="1"/>
  <c r="DF28" i="1"/>
  <c r="DF32" i="1"/>
  <c r="DH11" i="1" l="1"/>
  <c r="DG11" i="1"/>
  <c r="DH7" i="1"/>
  <c r="DG7" i="1"/>
  <c r="DG35" i="1"/>
  <c r="DH35" i="1"/>
  <c r="DH6" i="1"/>
  <c r="DG6" i="1"/>
  <c r="DH10" i="1"/>
  <c r="DG10" i="1"/>
  <c r="DG34" i="1"/>
  <c r="DH34" i="1"/>
  <c r="DG23" i="1"/>
  <c r="DH23" i="1"/>
  <c r="DH21" i="1"/>
  <c r="DG21" i="1"/>
  <c r="DH27" i="1"/>
  <c r="DG27" i="1"/>
  <c r="DH5" i="1"/>
  <c r="DG5" i="1"/>
  <c r="DG30" i="1"/>
  <c r="DH30" i="1"/>
  <c r="DH22" i="1"/>
  <c r="DG22" i="1"/>
  <c r="DH20" i="1"/>
  <c r="DG20" i="1"/>
  <c r="DH15" i="1"/>
  <c r="DG15" i="1"/>
  <c r="DG29" i="1"/>
  <c r="DH29" i="1"/>
  <c r="DH25" i="1"/>
  <c r="DG25" i="1"/>
  <c r="DH18" i="1"/>
  <c r="DG18" i="1"/>
  <c r="DH19" i="1"/>
  <c r="DG19" i="1"/>
  <c r="DG26" i="1"/>
  <c r="DH26" i="1"/>
  <c r="DH17" i="1"/>
  <c r="DG17" i="1"/>
  <c r="DH33" i="1"/>
  <c r="DG33" i="1"/>
  <c r="DH12" i="1"/>
  <c r="DG12" i="1"/>
  <c r="DG14" i="1"/>
  <c r="DH14" i="1"/>
  <c r="DH4" i="1"/>
  <c r="DG16" i="1"/>
  <c r="DH16" i="1"/>
  <c r="DH32" i="1"/>
  <c r="DG32" i="1"/>
  <c r="DH9" i="1"/>
  <c r="DG9" i="1"/>
  <c r="DG2" i="1"/>
  <c r="DH2" i="1"/>
  <c r="DH13" i="1"/>
  <c r="DG13" i="1"/>
  <c r="DH31" i="1"/>
  <c r="DG31" i="1"/>
  <c r="DH8" i="1"/>
  <c r="DG8" i="1"/>
  <c r="DH24" i="1"/>
  <c r="DG24" i="1"/>
  <c r="DH28" i="1"/>
  <c r="DG28" i="1"/>
</calcChain>
</file>

<file path=xl/sharedStrings.xml><?xml version="1.0" encoding="utf-8"?>
<sst xmlns="http://schemas.openxmlformats.org/spreadsheetml/2006/main" count="598" uniqueCount="69">
  <si>
    <t>Provinsi</t>
  </si>
  <si>
    <t>Sapi</t>
  </si>
  <si>
    <t>Kambing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</si>
  <si>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</si>
  <si>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</si>
  <si>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</si>
  <si>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</si>
  <si>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</si>
  <si>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</si>
  <si>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</si>
  <si>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</si>
  <si>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</si>
  <si>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</si>
  <si>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</si>
  <si>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</si>
  <si>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</si>
  <si>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</si>
  <si>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</si>
  <si>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</si>
  <si>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</si>
  <si>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</si>
  <si>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</si>
  <si>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</si>
  <si>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</si>
  <si>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</si>
  <si>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</si>
  <si>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</si>
  <si>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</si>
  <si>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</si>
  <si>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</si>
  <si>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</si>
  <si>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</si>
  <si>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</si>
  <si>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</si>
  <si>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</si>
  <si>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KEP, BANGKA BELITUNG</t>
  </si>
  <si>
    <t>KEP, RIAU</t>
  </si>
  <si>
    <t>No</t>
  </si>
  <si>
    <t>Tentukan centroid</t>
  </si>
  <si>
    <t>c1</t>
  </si>
  <si>
    <t>c2</t>
  </si>
  <si>
    <t>C3</t>
  </si>
  <si>
    <t>sapi</t>
  </si>
  <si>
    <t>kambing</t>
  </si>
  <si>
    <t>c3</t>
  </si>
  <si>
    <t>jarak terdekat</t>
  </si>
  <si>
    <t>Klaster</t>
  </si>
  <si>
    <t>Iterasi 1</t>
  </si>
  <si>
    <t>Centroid-1</t>
  </si>
  <si>
    <t>C1</t>
  </si>
  <si>
    <t>C2</t>
  </si>
  <si>
    <t xml:space="preserve">sapi </t>
  </si>
  <si>
    <t>Jumlah</t>
  </si>
  <si>
    <t>jmlhData</t>
  </si>
  <si>
    <t>rata2</t>
  </si>
  <si>
    <t>Iterasi 2</t>
  </si>
  <si>
    <t>Centroid-2</t>
  </si>
  <si>
    <t>Iterasi 3</t>
  </si>
  <si>
    <t>Iterasi 4</t>
  </si>
  <si>
    <t>Centroid-3</t>
  </si>
  <si>
    <t>Centroid-4</t>
  </si>
  <si>
    <t>Iterasi 5</t>
  </si>
  <si>
    <t>Centroid-5</t>
  </si>
  <si>
    <t>Iterasi 6</t>
  </si>
  <si>
    <t>d</t>
  </si>
  <si>
    <t>Referensi</t>
  </si>
  <si>
    <t>Badan Pusat Statistik (bps.go.id)</t>
  </si>
  <si>
    <t>Daging Sapi</t>
  </si>
  <si>
    <t>Daging Kambing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</si>
</sst>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0" fillId="2" borderId="0" xfId="0" applyFill="1"/>
    <xf numFmtId="0" fontId="1" fillId="5" borderId="1" xfId="0" applyFont="1" applyFill="1" applyBorder="1" applyAlignment="1">
      <alignment wrapText="1"/>
    </xf>
    <xf numFmtId="0" fontId="0" fillId="5" borderId="0" xfId="0" applyFill="1"/>
    <xf numFmtId="0" fontId="0" fillId="0" borderId="0" xfId="0" applyAlignment="1">
      <alignment horizontal="center"/>
    </xf>
    <xf numFmtId="1" fontId="1" fillId="0" borderId="1" xfId="0" applyNumberFormat="1" applyFont="1" applyBorder="1" applyAlignment="1">
      <alignment horizontal="right"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ps.go.id/indicator/24/482/1/produksi-daging-kambing-menurut-provinsi.html" TargetMode="External"/><Relationship Id="rId1" Type="http://schemas.openxmlformats.org/officeDocument/2006/relationships/hyperlink" Target="https://www.bps.go.id/indicator/24/480/1/produksi-daging-sapi-menurut-provins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A6A7-EFB5-43E5-860F-052D83397F9F}">
  <dimension ref="A1:D35"/>
  <sheetViews>
    <sheetView workbookViewId="0">
      <selection activeCell="I14" sqref="I14"/>
    </sheetView>
  </sheetViews>
  <sheetFormatPr defaultRowHeight="14.5" x14ac:dyDescent="0.35"/>
  <sheetData>
    <row r="1" spans="1:4" ht="16" thickBot="1" x14ac:dyDescent="0.4">
      <c r="A1" t="s">
        <v>37</v>
      </c>
      <c r="B1" s="1" t="s">
        <v>0</v>
      </c>
      <c r="C1" s="2" t="s">
        <v>1</v>
      </c>
      <c r="D1" s="2" t="s">
        <v>2</v>
      </c>
    </row>
    <row r="2" spans="1:4" ht="31.5" thickBot="1" x14ac:dyDescent="0.4">
      <c r="A2">
        <v>1</v>
      </c>
      <c r="B2" s="6" t="s">
        <v>15</v>
      </c>
      <c r="C2" s="3">
        <v>93303.43</v>
      </c>
      <c r="D2" s="3">
        <v>20166.21</v>
      </c>
    </row>
    <row r="3" spans="1:4" ht="31.5" thickBot="1" x14ac:dyDescent="0.4">
      <c r="A3">
        <v>2</v>
      </c>
      <c r="B3" s="6" t="s">
        <v>12</v>
      </c>
      <c r="C3" s="3">
        <v>64425.18</v>
      </c>
      <c r="D3" s="3">
        <v>6129.92</v>
      </c>
    </row>
    <row r="4" spans="1:4" ht="31.5" thickBot="1" x14ac:dyDescent="0.4">
      <c r="A4">
        <v>3</v>
      </c>
      <c r="B4" s="6" t="s">
        <v>13</v>
      </c>
      <c r="C4" s="3">
        <v>55835.19</v>
      </c>
      <c r="D4" s="3">
        <v>11563.41</v>
      </c>
    </row>
    <row r="5" spans="1:4" ht="47" thickBot="1" x14ac:dyDescent="0.4">
      <c r="A5">
        <v>4</v>
      </c>
      <c r="B5" s="7" t="s">
        <v>5</v>
      </c>
      <c r="C5" s="3">
        <v>21431.69</v>
      </c>
      <c r="D5" s="3">
        <v>701.74</v>
      </c>
    </row>
    <row r="6" spans="1:4" ht="16" thickBot="1" x14ac:dyDescent="0.4">
      <c r="A6">
        <v>5</v>
      </c>
      <c r="B6" s="7" t="s">
        <v>16</v>
      </c>
      <c r="C6" s="3">
        <v>20562.150000000001</v>
      </c>
      <c r="D6" s="3">
        <v>2028.51</v>
      </c>
    </row>
    <row r="7" spans="1:4" ht="62.5" thickBot="1" x14ac:dyDescent="0.4">
      <c r="A7">
        <v>6</v>
      </c>
      <c r="B7" s="7" t="s">
        <v>27</v>
      </c>
      <c r="C7" s="3">
        <v>15994.36</v>
      </c>
      <c r="D7" s="3">
        <v>771.46</v>
      </c>
    </row>
    <row r="8" spans="1:4" ht="31.5" thickBot="1" x14ac:dyDescent="0.4">
      <c r="A8">
        <v>7</v>
      </c>
      <c r="B8" s="7" t="s">
        <v>10</v>
      </c>
      <c r="C8" s="3">
        <v>14328.27</v>
      </c>
      <c r="D8" s="3">
        <v>2703.14</v>
      </c>
    </row>
    <row r="9" spans="1:4" ht="62.5" thickBot="1" x14ac:dyDescent="0.4">
      <c r="A9">
        <v>8</v>
      </c>
      <c r="B9" s="7" t="s">
        <v>18</v>
      </c>
      <c r="C9" s="3">
        <v>13489.27</v>
      </c>
      <c r="D9" s="3">
        <v>467.03</v>
      </c>
    </row>
    <row r="10" spans="1:4" ht="47" thickBot="1" x14ac:dyDescent="0.4">
      <c r="A10">
        <v>9</v>
      </c>
      <c r="B10" s="7" t="s">
        <v>4</v>
      </c>
      <c r="C10" s="3">
        <v>13286.02</v>
      </c>
      <c r="D10" s="3">
        <v>843.26</v>
      </c>
    </row>
    <row r="11" spans="1:4" ht="62.5" thickBot="1" x14ac:dyDescent="0.4">
      <c r="A11">
        <v>10</v>
      </c>
      <c r="B11" s="7" t="s">
        <v>8</v>
      </c>
      <c r="C11" s="3">
        <v>12974.83</v>
      </c>
      <c r="D11" s="3">
        <v>1317.94</v>
      </c>
    </row>
    <row r="12" spans="1:4" ht="16" thickBot="1" x14ac:dyDescent="0.4">
      <c r="A12">
        <v>11</v>
      </c>
      <c r="B12" s="7" t="s">
        <v>3</v>
      </c>
      <c r="C12" s="14">
        <v>12943.98</v>
      </c>
      <c r="D12" s="3">
        <v>1984.43</v>
      </c>
    </row>
    <row r="13" spans="1:4" ht="16" thickBot="1" x14ac:dyDescent="0.4">
      <c r="A13">
        <v>12</v>
      </c>
      <c r="B13" s="8" t="s">
        <v>6</v>
      </c>
      <c r="C13" s="3">
        <v>8912.0499999999993</v>
      </c>
      <c r="D13" s="3">
        <v>584.36</v>
      </c>
    </row>
    <row r="14" spans="1:4" ht="47" thickBot="1" x14ac:dyDescent="0.4">
      <c r="A14">
        <v>13</v>
      </c>
      <c r="B14" s="8" t="s">
        <v>14</v>
      </c>
      <c r="C14" s="3">
        <v>7645.34</v>
      </c>
      <c r="D14" s="3">
        <v>1890.64</v>
      </c>
    </row>
    <row r="15" spans="1:4" ht="31.5" thickBot="1" x14ac:dyDescent="0.4">
      <c r="A15">
        <v>14</v>
      </c>
      <c r="B15" s="8" t="s">
        <v>11</v>
      </c>
      <c r="C15" s="3">
        <v>7602.69</v>
      </c>
      <c r="D15" s="3">
        <v>837.63</v>
      </c>
    </row>
    <row r="16" spans="1:4" ht="47" thickBot="1" x14ac:dyDescent="0.4">
      <c r="A16">
        <v>15</v>
      </c>
      <c r="B16" s="8" t="s">
        <v>23</v>
      </c>
      <c r="C16" s="3">
        <v>7529.8</v>
      </c>
      <c r="D16" s="3">
        <v>362.37</v>
      </c>
    </row>
    <row r="17" spans="1:4" ht="62.5" thickBot="1" x14ac:dyDescent="0.4">
      <c r="A17">
        <v>16</v>
      </c>
      <c r="B17" s="8" t="s">
        <v>19</v>
      </c>
      <c r="C17" s="3">
        <v>7365.56</v>
      </c>
      <c r="D17" s="3">
        <v>1234.3499999999999</v>
      </c>
    </row>
    <row r="18" spans="1:4" ht="62.5" thickBot="1" x14ac:dyDescent="0.4">
      <c r="A18">
        <v>17</v>
      </c>
      <c r="B18" s="8" t="s">
        <v>22</v>
      </c>
      <c r="C18" s="3">
        <v>6767.29</v>
      </c>
      <c r="D18" s="3">
        <v>230.7</v>
      </c>
    </row>
    <row r="19" spans="1:4" ht="16" thickBot="1" x14ac:dyDescent="0.4">
      <c r="A19">
        <v>18</v>
      </c>
      <c r="B19" s="8" t="s">
        <v>17</v>
      </c>
      <c r="C19" s="3">
        <v>5999.5</v>
      </c>
      <c r="D19" s="3">
        <v>2375.4</v>
      </c>
    </row>
    <row r="20" spans="1:4" ht="16" thickBot="1" x14ac:dyDescent="0.4">
      <c r="A20">
        <v>19</v>
      </c>
      <c r="B20" s="8" t="s">
        <v>7</v>
      </c>
      <c r="C20" s="3">
        <v>5570.94</v>
      </c>
      <c r="D20" s="3">
        <v>996.35</v>
      </c>
    </row>
    <row r="21" spans="1:4" ht="47" thickBot="1" x14ac:dyDescent="0.4">
      <c r="A21">
        <v>20</v>
      </c>
      <c r="B21" s="8" t="s">
        <v>20</v>
      </c>
      <c r="C21" s="3">
        <v>4837.49</v>
      </c>
      <c r="D21" s="3">
        <v>391.12</v>
      </c>
    </row>
    <row r="22" spans="1:4" ht="47" thickBot="1" x14ac:dyDescent="0.4">
      <c r="A22">
        <v>21</v>
      </c>
      <c r="B22" s="8" t="s">
        <v>26</v>
      </c>
      <c r="C22" s="3">
        <v>4315.16</v>
      </c>
      <c r="D22" s="3">
        <v>1748.69</v>
      </c>
    </row>
    <row r="23" spans="1:4" ht="47" thickBot="1" x14ac:dyDescent="0.4">
      <c r="A23">
        <v>22</v>
      </c>
      <c r="B23" s="8" t="s">
        <v>21</v>
      </c>
      <c r="C23" s="3">
        <v>3800.34</v>
      </c>
      <c r="D23" s="3">
        <v>234.89</v>
      </c>
    </row>
    <row r="24" spans="1:4" ht="62.5" thickBot="1" x14ac:dyDescent="0.4">
      <c r="A24">
        <v>23</v>
      </c>
      <c r="B24" s="8" t="s">
        <v>28</v>
      </c>
      <c r="C24" s="3">
        <v>3787.5</v>
      </c>
      <c r="D24" s="3">
        <v>323.08999999999997</v>
      </c>
    </row>
    <row r="25" spans="1:4" ht="47" thickBot="1" x14ac:dyDescent="0.4">
      <c r="A25">
        <v>24</v>
      </c>
      <c r="B25" s="8" t="s">
        <v>25</v>
      </c>
      <c r="C25" s="3">
        <v>3702.21</v>
      </c>
      <c r="D25" s="3">
        <v>175.91</v>
      </c>
    </row>
    <row r="26" spans="1:4" ht="16" thickBot="1" x14ac:dyDescent="0.4">
      <c r="A26">
        <v>25</v>
      </c>
      <c r="B26" s="8" t="s">
        <v>34</v>
      </c>
      <c r="C26" s="3">
        <v>3699.5</v>
      </c>
      <c r="D26" s="3">
        <v>261.67</v>
      </c>
    </row>
    <row r="27" spans="1:4" ht="62.5" thickBot="1" x14ac:dyDescent="0.4">
      <c r="A27">
        <v>26</v>
      </c>
      <c r="B27" s="8" t="s">
        <v>35</v>
      </c>
      <c r="C27" s="3">
        <v>2994.98</v>
      </c>
      <c r="D27" s="3">
        <v>95.83</v>
      </c>
    </row>
    <row r="28" spans="1:4" ht="31.5" thickBot="1" x14ac:dyDescent="0.4">
      <c r="A28">
        <v>27</v>
      </c>
      <c r="B28" s="8" t="s">
        <v>9</v>
      </c>
      <c r="C28" s="3">
        <v>2752.62</v>
      </c>
      <c r="D28" s="3">
        <v>101.95</v>
      </c>
    </row>
    <row r="29" spans="1:4" ht="31.5" thickBot="1" x14ac:dyDescent="0.4">
      <c r="A29">
        <v>28</v>
      </c>
      <c r="B29" s="8" t="s">
        <v>29</v>
      </c>
      <c r="C29" s="3">
        <v>2672.97</v>
      </c>
      <c r="D29" s="3">
        <v>276.88</v>
      </c>
    </row>
    <row r="30" spans="1:4" ht="31.5" thickBot="1" x14ac:dyDescent="0.4">
      <c r="A30">
        <v>29</v>
      </c>
      <c r="B30" s="8" t="s">
        <v>36</v>
      </c>
      <c r="C30" s="3">
        <v>2321.91</v>
      </c>
      <c r="D30" s="3">
        <v>292.91000000000003</v>
      </c>
    </row>
    <row r="31" spans="1:4" ht="16" thickBot="1" x14ac:dyDescent="0.4">
      <c r="A31">
        <v>30</v>
      </c>
      <c r="B31" s="8" t="s">
        <v>31</v>
      </c>
      <c r="C31" s="3">
        <v>2086</v>
      </c>
      <c r="D31" s="3">
        <v>211.07</v>
      </c>
    </row>
    <row r="32" spans="1:4" ht="31.5" thickBot="1" x14ac:dyDescent="0.4">
      <c r="A32">
        <v>31</v>
      </c>
      <c r="B32" s="8" t="s">
        <v>33</v>
      </c>
      <c r="C32" s="3">
        <v>1762.86</v>
      </c>
      <c r="D32" s="3">
        <v>59.37</v>
      </c>
    </row>
    <row r="33" spans="1:4" ht="47" thickBot="1" x14ac:dyDescent="0.4">
      <c r="A33">
        <v>32</v>
      </c>
      <c r="B33" s="8" t="s">
        <v>30</v>
      </c>
      <c r="C33" s="3">
        <v>1748.11</v>
      </c>
      <c r="D33" s="3">
        <v>158.86000000000001</v>
      </c>
    </row>
    <row r="34" spans="1:4" ht="47" thickBot="1" x14ac:dyDescent="0.4">
      <c r="A34">
        <v>33</v>
      </c>
      <c r="B34" s="8" t="s">
        <v>24</v>
      </c>
      <c r="C34" s="3">
        <v>707.48</v>
      </c>
      <c r="D34" s="3">
        <v>100.04</v>
      </c>
    </row>
    <row r="35" spans="1:4" ht="31.5" thickBot="1" x14ac:dyDescent="0.4">
      <c r="A35">
        <v>34</v>
      </c>
      <c r="B35" s="8" t="s">
        <v>32</v>
      </c>
      <c r="C35" s="3">
        <v>626.54</v>
      </c>
      <c r="D35" s="3">
        <v>103.89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39"/>
  <sheetViews>
    <sheetView zoomScale="63" workbookViewId="0">
      <selection activeCell="G7" sqref="G7"/>
    </sheetView>
  </sheetViews>
  <sheetFormatPr defaultRowHeight="14.5" x14ac:dyDescent="0.35"/>
  <cols>
    <col min="1" max="1" width="26" customWidth="1"/>
    <col min="2" max="2" width="18.81640625" customWidth="1"/>
    <col min="3" max="3" width="18.7265625" customWidth="1"/>
    <col min="10" max="10" width="15.1796875" customWidth="1"/>
    <col min="14" max="14" width="13.453125" customWidth="1"/>
    <col min="16" max="16" width="10.54296875" customWidth="1"/>
    <col min="17" max="17" width="15.1796875" customWidth="1"/>
    <col min="23" max="23" width="8.7265625" customWidth="1"/>
    <col min="29" max="29" width="15.1796875" customWidth="1"/>
    <col min="33" max="33" width="13.453125" customWidth="1"/>
    <col min="36" max="36" width="15.1796875" customWidth="1"/>
    <col min="49" max="49" width="15.1796875" customWidth="1"/>
    <col min="53" max="53" width="13.453125" customWidth="1"/>
    <col min="56" max="56" width="11.7265625" customWidth="1"/>
    <col min="69" max="69" width="15.1796875" customWidth="1"/>
    <col min="73" max="73" width="13.453125" customWidth="1"/>
    <col min="76" max="76" width="11.7265625" customWidth="1"/>
    <col min="88" max="88" width="15.1796875" customWidth="1"/>
    <col min="92" max="92" width="13.453125" customWidth="1"/>
    <col min="95" max="95" width="11.7265625" customWidth="1"/>
    <col min="107" max="107" width="15.1796875" customWidth="1"/>
    <col min="111" max="111" width="13.453125" customWidth="1"/>
  </cols>
  <sheetData>
    <row r="1" spans="1:112" ht="16" thickBot="1" x14ac:dyDescent="0.4">
      <c r="A1" s="1" t="s">
        <v>0</v>
      </c>
      <c r="B1" s="2" t="s">
        <v>1</v>
      </c>
      <c r="C1" s="2" t="s">
        <v>2</v>
      </c>
      <c r="I1" t="s">
        <v>47</v>
      </c>
      <c r="J1" t="s">
        <v>0</v>
      </c>
      <c r="K1" t="s">
        <v>39</v>
      </c>
      <c r="L1" t="s">
        <v>40</v>
      </c>
      <c r="M1" t="s">
        <v>44</v>
      </c>
      <c r="N1" t="s">
        <v>45</v>
      </c>
      <c r="O1" t="s">
        <v>46</v>
      </c>
      <c r="Q1" t="s">
        <v>48</v>
      </c>
      <c r="R1" s="13" t="s">
        <v>49</v>
      </c>
      <c r="S1" s="13"/>
      <c r="T1" s="13" t="s">
        <v>50</v>
      </c>
      <c r="U1" s="13"/>
      <c r="V1" s="13" t="s">
        <v>41</v>
      </c>
      <c r="W1" s="13"/>
      <c r="AB1" t="s">
        <v>55</v>
      </c>
      <c r="AC1" t="s">
        <v>0</v>
      </c>
      <c r="AD1" t="s">
        <v>39</v>
      </c>
      <c r="AE1" t="s">
        <v>40</v>
      </c>
      <c r="AF1" t="s">
        <v>44</v>
      </c>
      <c r="AG1" t="s">
        <v>45</v>
      </c>
      <c r="AH1" t="s">
        <v>46</v>
      </c>
      <c r="AJ1" t="s">
        <v>56</v>
      </c>
      <c r="AK1" s="13" t="s">
        <v>49</v>
      </c>
      <c r="AL1" s="13"/>
      <c r="AM1" s="13" t="s">
        <v>50</v>
      </c>
      <c r="AN1" s="13"/>
      <c r="AO1" s="13" t="s">
        <v>41</v>
      </c>
      <c r="AP1" s="13"/>
      <c r="AV1" t="s">
        <v>57</v>
      </c>
      <c r="AW1" t="s">
        <v>0</v>
      </c>
      <c r="AX1" t="s">
        <v>39</v>
      </c>
      <c r="AY1" t="s">
        <v>40</v>
      </c>
      <c r="AZ1" t="s">
        <v>44</v>
      </c>
      <c r="BA1" t="s">
        <v>45</v>
      </c>
      <c r="BB1" t="s">
        <v>46</v>
      </c>
      <c r="BD1" t="s">
        <v>59</v>
      </c>
      <c r="BE1" s="13" t="s">
        <v>49</v>
      </c>
      <c r="BF1" s="13"/>
      <c r="BG1" s="13" t="s">
        <v>50</v>
      </c>
      <c r="BH1" s="13"/>
      <c r="BI1" s="13" t="s">
        <v>41</v>
      </c>
      <c r="BJ1" s="13"/>
      <c r="BP1" t="s">
        <v>58</v>
      </c>
      <c r="BQ1" t="s">
        <v>0</v>
      </c>
      <c r="BR1" t="s">
        <v>39</v>
      </c>
      <c r="BS1" t="s">
        <v>40</v>
      </c>
      <c r="BT1" t="s">
        <v>44</v>
      </c>
      <c r="BU1" t="s">
        <v>45</v>
      </c>
      <c r="BV1" t="s">
        <v>46</v>
      </c>
      <c r="BX1" t="s">
        <v>60</v>
      </c>
      <c r="BY1" s="13" t="s">
        <v>49</v>
      </c>
      <c r="BZ1" s="13"/>
      <c r="CA1" s="13" t="s">
        <v>50</v>
      </c>
      <c r="CB1" s="13"/>
      <c r="CC1" s="13" t="s">
        <v>41</v>
      </c>
      <c r="CD1" s="13"/>
      <c r="CI1" t="s">
        <v>61</v>
      </c>
      <c r="CJ1" t="s">
        <v>0</v>
      </c>
      <c r="CK1" t="s">
        <v>39</v>
      </c>
      <c r="CL1" t="s">
        <v>40</v>
      </c>
      <c r="CM1" t="s">
        <v>44</v>
      </c>
      <c r="CN1" t="s">
        <v>45</v>
      </c>
      <c r="CO1" t="s">
        <v>46</v>
      </c>
      <c r="CQ1" t="s">
        <v>62</v>
      </c>
      <c r="CR1" s="13" t="s">
        <v>49</v>
      </c>
      <c r="CS1" s="13"/>
      <c r="CT1" s="13" t="s">
        <v>50</v>
      </c>
      <c r="CU1" s="13"/>
      <c r="CV1" s="13" t="s">
        <v>41</v>
      </c>
      <c r="CW1" s="13"/>
      <c r="DB1" t="s">
        <v>63</v>
      </c>
      <c r="DC1" t="s">
        <v>0</v>
      </c>
      <c r="DD1" t="s">
        <v>39</v>
      </c>
      <c r="DE1" t="s">
        <v>40</v>
      </c>
      <c r="DF1" t="s">
        <v>44</v>
      </c>
      <c r="DG1" t="s">
        <v>45</v>
      </c>
      <c r="DH1" t="s">
        <v>46</v>
      </c>
    </row>
    <row r="2" spans="1:112" ht="16" thickBot="1" x14ac:dyDescent="0.4">
      <c r="A2" s="1" t="s">
        <v>15</v>
      </c>
      <c r="B2" s="3">
        <v>93303.43</v>
      </c>
      <c r="C2" s="3">
        <v>20166.21</v>
      </c>
      <c r="G2" t="s">
        <v>42</v>
      </c>
      <c r="H2" t="s">
        <v>43</v>
      </c>
      <c r="J2" s="1" t="s">
        <v>15</v>
      </c>
      <c r="K2">
        <f>SQRT(POWER(B2-$G$3,2)+POWER(C2-$H$3,2))</f>
        <v>0</v>
      </c>
      <c r="L2">
        <f>SQRT(POWER(B2-$G$4,2)+POWER(C2-$H$4,2))</f>
        <v>89111.403949586878</v>
      </c>
      <c r="M2">
        <f>SQRT(POWER(B2-$G$5,2)+POWER(C2-$H$5,2))</f>
        <v>94832.963440238964</v>
      </c>
      <c r="N2">
        <f>MIN(K2:M2)</f>
        <v>0</v>
      </c>
      <c r="O2">
        <f>IF(AND(K2&lt;L2),1,IF(AND(K2&lt;M2),1,IF(AND(L2&lt;M2),2,3)))</f>
        <v>1</v>
      </c>
      <c r="Q2" t="s">
        <v>0</v>
      </c>
      <c r="R2" t="s">
        <v>51</v>
      </c>
      <c r="S2" t="s">
        <v>43</v>
      </c>
      <c r="T2" t="s">
        <v>51</v>
      </c>
      <c r="U2" t="s">
        <v>43</v>
      </c>
      <c r="V2" t="s">
        <v>51</v>
      </c>
      <c r="W2" t="s">
        <v>43</v>
      </c>
      <c r="AC2" s="1" t="s">
        <v>15</v>
      </c>
      <c r="AD2">
        <f>SQRT(POWER(B2-$Z$4,2)+POWER(C2-$AA$4,2))</f>
        <v>23367.558545385564</v>
      </c>
      <c r="AE2">
        <f>SQRT(POWER(B2-$Z$5,2)+POWER(C2-$AA$5,2))</f>
        <v>86071.237732151945</v>
      </c>
      <c r="AF2">
        <f>SQRT(POWER(B2-$Z$6,2)+POWER(C2-$AA$6,2))</f>
        <v>93505.965369672631</v>
      </c>
      <c r="AG2">
        <f>MIN(AD2:AF2)</f>
        <v>23367.558545385564</v>
      </c>
      <c r="AH2">
        <f>IF(AND(AD2&lt;AE2),1,IF(AND(AD2&lt;AF2),1,IF(AND(AE2&lt;AF2),2,3)))</f>
        <v>1</v>
      </c>
      <c r="AJ2" t="s">
        <v>0</v>
      </c>
      <c r="AK2" t="s">
        <v>51</v>
      </c>
      <c r="AL2" t="s">
        <v>43</v>
      </c>
      <c r="AM2" t="s">
        <v>51</v>
      </c>
      <c r="AN2" t="s">
        <v>43</v>
      </c>
      <c r="AO2" t="s">
        <v>51</v>
      </c>
      <c r="AP2" t="s">
        <v>43</v>
      </c>
      <c r="AW2" s="1" t="s">
        <v>15</v>
      </c>
      <c r="AX2">
        <f>SQRT(POWER(B2-$AS$5,2)+POWER(C2-$AT$5,2))</f>
        <v>23367.558545385564</v>
      </c>
      <c r="AY2">
        <f>SQRT(POWER(B2-$AS$6,2)+POWER(C2-$AT$6,2))</f>
        <v>83686.9274442592</v>
      </c>
      <c r="AZ2">
        <f>SQRT(POWER(B2-$AS$7,2)+POWER(C2-$AT$7,2))</f>
        <v>92490.4545798084</v>
      </c>
      <c r="BA2">
        <f>MIN(AX2:AZ2)</f>
        <v>23367.558545385564</v>
      </c>
      <c r="BB2">
        <f>IF(AND(AX2&lt;AY2),1,IF(AND(AX2&lt;AZ2),1,IF(AND(AY2&lt;AZ2),2,3)))</f>
        <v>1</v>
      </c>
      <c r="BD2" t="s">
        <v>0</v>
      </c>
      <c r="BE2" t="s">
        <v>51</v>
      </c>
      <c r="BF2" t="s">
        <v>43</v>
      </c>
      <c r="BG2" t="s">
        <v>51</v>
      </c>
      <c r="BH2" t="s">
        <v>43</v>
      </c>
      <c r="BI2" t="s">
        <v>51</v>
      </c>
      <c r="BJ2" t="s">
        <v>43</v>
      </c>
      <c r="BQ2" s="1" t="s">
        <v>15</v>
      </c>
      <c r="BR2">
        <f>SQRT(POWER(B2-$BM$6,2)+POWER(C2-$BN$6,2))</f>
        <v>23367.558545385564</v>
      </c>
      <c r="BS2">
        <f>SQRT(POWER(B2-$BM$7,2)+POWER(C2-$BN$7,2))</f>
        <v>82879.963384210103</v>
      </c>
      <c r="BT2">
        <f>SQRT(POWER(B2-$BM$8,2)+POWER(C2-$BN$8,2))</f>
        <v>92096.304016192895</v>
      </c>
      <c r="BU2">
        <f>MIN(BR2:BT2)</f>
        <v>23367.558545385564</v>
      </c>
      <c r="BV2">
        <f>IF(AND(BR2&lt;BS2),1,IF(AND(BR2&lt;BT2),1,IF(AND(BS2&lt;BT2),2,3)))</f>
        <v>1</v>
      </c>
      <c r="BX2" t="s">
        <v>0</v>
      </c>
      <c r="BY2" t="s">
        <v>51</v>
      </c>
      <c r="BZ2" t="s">
        <v>43</v>
      </c>
      <c r="CA2" t="s">
        <v>51</v>
      </c>
      <c r="CB2" t="s">
        <v>43</v>
      </c>
      <c r="CC2" t="s">
        <v>51</v>
      </c>
      <c r="CD2" t="s">
        <v>43</v>
      </c>
      <c r="CJ2" s="6" t="s">
        <v>15</v>
      </c>
      <c r="CK2" s="10">
        <f>SQRT(POWER(B2-$CG$7,2)+POWER(C2-$CH$7,2))</f>
        <v>23367.558545385564</v>
      </c>
      <c r="CL2" s="10">
        <f>SQRT(POWER(B2-$CG$8,2)+POWER(C2-$CH$8,2))</f>
        <v>80668.29363279877</v>
      </c>
      <c r="CM2" s="10">
        <f>SQRT(POWER(B2-$CG$9,2)+POWER(C2-$CH$9,2))</f>
        <v>91326.965236028642</v>
      </c>
      <c r="CN2" s="10">
        <f>MIN(CK2:CM2)</f>
        <v>23367.558545385564</v>
      </c>
      <c r="CO2" s="10">
        <f>IF(AND(CK2&lt;CL2),1,IF(AND(CK2&lt;CM2),1,IF(AND(CL2&lt;CM2),2,3)))</f>
        <v>1</v>
      </c>
      <c r="CQ2" t="s">
        <v>0</v>
      </c>
      <c r="CR2" t="s">
        <v>51</v>
      </c>
      <c r="CS2" t="s">
        <v>43</v>
      </c>
      <c r="CT2" t="s">
        <v>51</v>
      </c>
      <c r="CU2" t="s">
        <v>43</v>
      </c>
      <c r="CV2" t="s">
        <v>51</v>
      </c>
      <c r="CW2" t="s">
        <v>43</v>
      </c>
      <c r="DC2" s="1" t="s">
        <v>15</v>
      </c>
      <c r="DD2" s="10">
        <f>SQRT(POWER(B2-$CZ$5,2)+POWER(C2-$DA$5,2))</f>
        <v>23367.558545385564</v>
      </c>
      <c r="DE2" s="10">
        <f>SQRT(POWER(B2-$CZ$6,2)+POWER(C2-$DA$6,2))</f>
        <v>79923.091903121312</v>
      </c>
      <c r="DF2" s="10" t="s">
        <v>64</v>
      </c>
      <c r="DG2">
        <f>MIN(DD2:DF2)</f>
        <v>23367.558545385564</v>
      </c>
      <c r="DH2">
        <f>IF(AND(DD2&lt;DE2),1,IF(AND(DD2&lt;DF2),1,IF(AND(DE2&lt;DF2),2,3)))</f>
        <v>1</v>
      </c>
    </row>
    <row r="3" spans="1:112" ht="31.5" thickBot="1" x14ac:dyDescent="0.4">
      <c r="A3" s="1" t="s">
        <v>12</v>
      </c>
      <c r="B3" s="3">
        <v>64425.18</v>
      </c>
      <c r="C3" s="3">
        <v>6129.92</v>
      </c>
      <c r="E3" t="s">
        <v>38</v>
      </c>
      <c r="F3" t="s">
        <v>39</v>
      </c>
      <c r="G3">
        <f>MAX(B2:B35)</f>
        <v>93303.43</v>
      </c>
      <c r="H3">
        <f>MAX(C2:C35)</f>
        <v>20166.21</v>
      </c>
      <c r="J3" s="1" t="s">
        <v>12</v>
      </c>
      <c r="K3">
        <f t="shared" ref="K3:K34" si="0">SQRT(POWER(B3-$G$3,2)+POWER(C3-$H$3,2))</f>
        <v>32108.733391814127</v>
      </c>
      <c r="L3">
        <f t="shared" ref="L3:L34" si="1">SQRT(POWER(B3-$G$4,2)+POWER(C3-$H$4,2))</f>
        <v>58311.715322367687</v>
      </c>
      <c r="M3">
        <f t="shared" ref="M3:M34" si="2">SQRT(POWER(B3-$G$5,2)+POWER(C3-$H$5,2))</f>
        <v>64086.800849723339</v>
      </c>
      <c r="N3">
        <f t="shared" ref="N3:N35" si="3">MIN(K3:M3)</f>
        <v>32108.733391814127</v>
      </c>
      <c r="O3">
        <f>IF(AND(K3&lt;L3),1,IF(AND(K3&lt;M3),1,IF(AND(L3&lt;M3),2,3)))</f>
        <v>1</v>
      </c>
      <c r="Q3" s="1" t="s">
        <v>15</v>
      </c>
      <c r="R3">
        <f>IF($O2=1,B2,0)</f>
        <v>93303.43</v>
      </c>
      <c r="S3">
        <f>IF($O2=1,C2,0)</f>
        <v>20166.21</v>
      </c>
      <c r="T3">
        <f>IF($O2=2,B2,0)</f>
        <v>0</v>
      </c>
      <c r="U3">
        <f>IF($O2=2,C2,0)</f>
        <v>0</v>
      </c>
      <c r="V3">
        <f>IF($O2=3,B2,0)</f>
        <v>0</v>
      </c>
      <c r="W3">
        <f>IF($O2=3,C2,0)</f>
        <v>0</v>
      </c>
      <c r="Z3" t="s">
        <v>42</v>
      </c>
      <c r="AA3" t="s">
        <v>43</v>
      </c>
      <c r="AC3" s="1" t="s">
        <v>12</v>
      </c>
      <c r="AD3">
        <f t="shared" ref="AD3:AD34" si="4">SQRT(POWER(B3-$Z$4,2)+POWER(C3-$AA$4,2))</f>
        <v>9373.0454381818818</v>
      </c>
      <c r="AE3">
        <f t="shared" ref="AE3:AE35" si="5">SQRT(POWER(B3-$Z$5,2)+POWER(C3-$AA$5,2))</f>
        <v>55273.332338677472</v>
      </c>
      <c r="AF3">
        <f t="shared" ref="AF3:AF34" si="6">SQRT(POWER(B3-$Z$6,2)+POWER(C3-$AA$6,2))</f>
        <v>62746.52255343362</v>
      </c>
      <c r="AG3">
        <f t="shared" ref="AG3:AG35" si="7">MIN(AD3:AF3)</f>
        <v>9373.0454381818818</v>
      </c>
      <c r="AH3">
        <f t="shared" ref="AH3:AH35" si="8">IF(AND(AD3&lt;AE3),1,IF(AND(AD3&lt;AF3),1,IF(AND(AE3&lt;AF3),2,3)))</f>
        <v>1</v>
      </c>
      <c r="AJ3" s="1" t="s">
        <v>15</v>
      </c>
      <c r="AK3">
        <f>IF($AH2=1,B2,0)</f>
        <v>93303.43</v>
      </c>
      <c r="AL3">
        <f>IF($AH2=1,C2,0)</f>
        <v>20166.21</v>
      </c>
      <c r="AM3">
        <f>IF($AH2=2,B2,0)</f>
        <v>0</v>
      </c>
      <c r="AN3">
        <f>IF($AH2=2,C2,0)</f>
        <v>0</v>
      </c>
      <c r="AO3">
        <f>IF($AH2=3,B2,0)</f>
        <v>0</v>
      </c>
      <c r="AP3">
        <f>IF($AH2=3,C2,0)</f>
        <v>0</v>
      </c>
      <c r="AW3" s="1" t="s">
        <v>12</v>
      </c>
      <c r="AX3">
        <f>SQRT(POWER(B3-$AS$5,2)+POWER(C3-$AT$5,2))</f>
        <v>9373.0454381818818</v>
      </c>
      <c r="AY3">
        <f>SQRT(POWER(B3-$AS$6,2)+POWER(C3-$AT$6,2))</f>
        <v>52864.625476143861</v>
      </c>
      <c r="AZ3">
        <f t="shared" ref="AZ3:AZ35" si="9">SQRT(POWER(B3-$AS$7,2)+POWER(C3-$AT$7,2))</f>
        <v>61735.080410268485</v>
      </c>
      <c r="BA3">
        <f t="shared" ref="BA3:BA35" si="10">MIN(AX3:AZ3)</f>
        <v>9373.0454381818818</v>
      </c>
      <c r="BB3">
        <f t="shared" ref="BB3:BB35" si="11">IF(AND(AX3&lt;AY3),1,IF(AND(AX3&lt;AZ3),1,IF(AND(AY3&lt;AZ3),2,3)))</f>
        <v>1</v>
      </c>
      <c r="BD3" s="1" t="s">
        <v>15</v>
      </c>
      <c r="BE3">
        <f>IF($BB2=1,B2,0)</f>
        <v>93303.43</v>
      </c>
      <c r="BF3">
        <f>IF($BB2=1,C2,0)</f>
        <v>20166.21</v>
      </c>
      <c r="BG3">
        <f>IF($BB2=2,B2,0)</f>
        <v>0</v>
      </c>
      <c r="BH3">
        <f>IF($BB2=2,C2,0)</f>
        <v>0</v>
      </c>
      <c r="BI3">
        <f>IF($BB2=3,B2,0)</f>
        <v>0</v>
      </c>
      <c r="BJ3">
        <f>IF($BB2=3,C2,0)</f>
        <v>0</v>
      </c>
      <c r="BQ3" s="1" t="s">
        <v>12</v>
      </c>
      <c r="BR3">
        <f>SQRT(POWER(B3-$BM$6,2)+POWER(C3-$BN$6,2))</f>
        <v>9373.0454381818818</v>
      </c>
      <c r="BS3">
        <f>SQRT(POWER(B3-$BM$7,2)+POWER(C3-$BN$7,2))</f>
        <v>52037.839739407456</v>
      </c>
      <c r="BT3">
        <f t="shared" ref="BT3:BT35" si="12">SQRT(POWER(B3-$BM$8,2)+POWER(C3-$BN$8,2))</f>
        <v>61346.635179341749</v>
      </c>
      <c r="BU3">
        <f t="shared" ref="BU3:BU35" si="13">MIN(BR3:BT3)</f>
        <v>9373.0454381818818</v>
      </c>
      <c r="BV3">
        <f t="shared" ref="BV3:BV35" si="14">IF(AND(BR3&lt;BS3),1,IF(AND(BR3&lt;BT3),1,IF(AND(BS3&lt;BT3),2,3)))</f>
        <v>1</v>
      </c>
      <c r="BX3" s="1" t="s">
        <v>15</v>
      </c>
      <c r="BY3">
        <f>IF($BV2=1,B2,0)</f>
        <v>93303.43</v>
      </c>
      <c r="BZ3">
        <f>IF($BV2=1,C2,0)</f>
        <v>20166.21</v>
      </c>
      <c r="CA3">
        <f>IF($BV2=2,B2,0)</f>
        <v>0</v>
      </c>
      <c r="CB3">
        <f>IF($BV2=2,C2,0)</f>
        <v>0</v>
      </c>
      <c r="CC3">
        <f>IF($BV2=3,B2,0)</f>
        <v>0</v>
      </c>
      <c r="CD3">
        <f>IF($BV2=3,C2,0)</f>
        <v>0</v>
      </c>
      <c r="CJ3" s="6" t="s">
        <v>12</v>
      </c>
      <c r="CK3" s="10">
        <f t="shared" ref="CK3:CK35" si="15">SQRT(POWER(B3-$CG$7,2)+POWER(C3-$CH$7,2))</f>
        <v>9373.0454381818818</v>
      </c>
      <c r="CL3" s="10">
        <f t="shared" ref="CL3:CL35" si="16">SQRT(POWER(B3-$CG$8,2)+POWER(C3-$CH$8,2))</f>
        <v>49782.981299714811</v>
      </c>
      <c r="CM3" s="10">
        <f t="shared" ref="CM3:CM35" si="17">SQRT(POWER(B3-$CG$9,2)+POWER(C3-$CH$9,2))</f>
        <v>60576.793314153852</v>
      </c>
      <c r="CN3" s="10">
        <f t="shared" ref="CN3:CN35" si="18">MIN(CK3:CM3)</f>
        <v>9373.0454381818818</v>
      </c>
      <c r="CO3" s="10">
        <f t="shared" ref="CO3:CO35" si="19">IF(AND(CK3&lt;CL3),1,IF(AND(CK3&lt;CM3),1,IF(AND(CL3&lt;CM3),2,3)))</f>
        <v>1</v>
      </c>
      <c r="CQ3" s="1" t="s">
        <v>15</v>
      </c>
      <c r="CR3">
        <f>IF($CO2=1,B2,0)</f>
        <v>93303.43</v>
      </c>
      <c r="CS3">
        <f>IF($CO2=1,C2,0)</f>
        <v>20166.21</v>
      </c>
      <c r="CT3">
        <f>IF($CO2=2,B2,0)</f>
        <v>0</v>
      </c>
      <c r="CU3">
        <f>IF($CO2=2,C2,0)</f>
        <v>0</v>
      </c>
      <c r="CV3">
        <f>IF($CO2=3,B2,0)</f>
        <v>0</v>
      </c>
      <c r="CW3">
        <f>IF($CO2=3,C2,0)</f>
        <v>0</v>
      </c>
      <c r="DC3" s="1" t="s">
        <v>12</v>
      </c>
      <c r="DD3" s="10">
        <f>SQRT(POWER(B3-$CZ$5,2)+POWER(C3-$DA$5,2))</f>
        <v>9373.0454381818818</v>
      </c>
      <c r="DE3" s="10">
        <f t="shared" ref="DE3:DE35" si="20">SQRT(POWER(B3-$CZ$6,2)+POWER(C3-$DA$6,2))</f>
        <v>49032.186685887034</v>
      </c>
      <c r="DF3" s="10">
        <f t="shared" ref="DF3:DF35" si="21">SQRT(POWER(B3-$CZ$7,2)+POWER(C3-$DA$7,2))</f>
        <v>60368.580046435767</v>
      </c>
      <c r="DG3">
        <f t="shared" ref="DG3:DG35" si="22">MIN(DD3:DF3)</f>
        <v>9373.0454381818818</v>
      </c>
      <c r="DH3">
        <f t="shared" ref="DH3:DH35" si="23">IF(AND(DD3&lt;DE3),1,IF(AND(DD3&lt;DF3),1,IF(AND(DE3&lt;DF3),2,3)))</f>
        <v>1</v>
      </c>
    </row>
    <row r="4" spans="1:112" ht="31.5" thickBot="1" x14ac:dyDescent="0.4">
      <c r="A4" s="1" t="s">
        <v>13</v>
      </c>
      <c r="B4" s="3">
        <v>55835.19</v>
      </c>
      <c r="C4" s="3">
        <v>11563.41</v>
      </c>
      <c r="F4" t="s">
        <v>40</v>
      </c>
      <c r="G4">
        <f>MEDIAN(B2:B35)</f>
        <v>6383.3950000000004</v>
      </c>
      <c r="H4">
        <f>MEDIAN(C2:C35)</f>
        <v>525.69499999999994</v>
      </c>
      <c r="J4" s="1" t="s">
        <v>13</v>
      </c>
      <c r="K4">
        <f t="shared" si="0"/>
        <v>38443.168138664107</v>
      </c>
      <c r="L4">
        <f t="shared" si="1"/>
        <v>50668.641003516663</v>
      </c>
      <c r="M4">
        <f t="shared" si="2"/>
        <v>56394.485290177974</v>
      </c>
      <c r="N4">
        <f t="shared" si="3"/>
        <v>38443.168138664107</v>
      </c>
      <c r="O4">
        <f t="shared" ref="O4:O35" si="24">IF(AND(K4&lt;L4),1,IF(AND(K4&lt;M4),1,IF(AND(L4&lt;M4),2,3)))</f>
        <v>1</v>
      </c>
      <c r="Q4" s="1" t="s">
        <v>12</v>
      </c>
      <c r="R4">
        <f>IF($O3=1,B3,0)</f>
        <v>64425.18</v>
      </c>
      <c r="S4">
        <f t="shared" ref="S4:S36" si="25">IF($O3=1,C3,0)</f>
        <v>6129.92</v>
      </c>
      <c r="T4">
        <f t="shared" ref="T4:T36" si="26">IF($O3=2,B3,0)</f>
        <v>0</v>
      </c>
      <c r="U4">
        <f t="shared" ref="U4:U36" si="27">IF($O3=2,C3,0)</f>
        <v>0</v>
      </c>
      <c r="V4">
        <f t="shared" ref="V4:V36" si="28">IF($O3=3,B3,0)</f>
        <v>0</v>
      </c>
      <c r="W4">
        <f t="shared" ref="W4:W36" si="29">IF($O3=3,C3,0)</f>
        <v>0</v>
      </c>
      <c r="Y4" t="s">
        <v>39</v>
      </c>
      <c r="Z4">
        <f>R39</f>
        <v>71187.933333333334</v>
      </c>
      <c r="AA4">
        <f>S39</f>
        <v>12619.846666666665</v>
      </c>
      <c r="AC4" s="1" t="s">
        <v>13</v>
      </c>
      <c r="AD4">
        <f t="shared" si="4"/>
        <v>15389.047608279365</v>
      </c>
      <c r="AE4">
        <f t="shared" si="5"/>
        <v>47628.135884567972</v>
      </c>
      <c r="AF4">
        <f t="shared" si="6"/>
        <v>55066.074080560691</v>
      </c>
      <c r="AG4">
        <f t="shared" si="7"/>
        <v>15389.047608279365</v>
      </c>
      <c r="AH4">
        <f t="shared" si="8"/>
        <v>1</v>
      </c>
      <c r="AJ4" s="1" t="s">
        <v>12</v>
      </c>
      <c r="AK4">
        <f>IF($AH3=1,B3,0)</f>
        <v>64425.18</v>
      </c>
      <c r="AL4">
        <f t="shared" ref="AL4:AL36" si="30">IF($AH3=1,C3,0)</f>
        <v>6129.92</v>
      </c>
      <c r="AM4">
        <f t="shared" ref="AM4:AM36" si="31">IF($AH3=2,B3,0)</f>
        <v>0</v>
      </c>
      <c r="AN4">
        <f t="shared" ref="AN4:AN36" si="32">IF($AH3=2,C3,0)</f>
        <v>0</v>
      </c>
      <c r="AO4">
        <f t="shared" ref="AO4:AO36" si="33">IF($AH3=3,B3,0)</f>
        <v>0</v>
      </c>
      <c r="AP4">
        <f t="shared" ref="AP4:AP36" si="34">IF($AH3=3,C3,0)</f>
        <v>0</v>
      </c>
      <c r="AS4" t="s">
        <v>42</v>
      </c>
      <c r="AT4" t="s">
        <v>43</v>
      </c>
      <c r="AW4" s="1" t="s">
        <v>13</v>
      </c>
      <c r="AX4">
        <f t="shared" ref="AX4:AX35" si="35">SQRT(POWER(B4-$AS$5,2)+POWER(C4-$AT$5,2))</f>
        <v>15389.047608279365</v>
      </c>
      <c r="AY4">
        <f t="shared" ref="AY4:AY35" si="36">SQRT(POWER(B4-$AS$6,2)+POWER(C4-$AT$6,2))</f>
        <v>45244.010135824297</v>
      </c>
      <c r="AZ4">
        <f t="shared" si="9"/>
        <v>54050.393254167022</v>
      </c>
      <c r="BA4">
        <f t="shared" si="10"/>
        <v>15389.047608279365</v>
      </c>
      <c r="BB4">
        <f t="shared" si="11"/>
        <v>1</v>
      </c>
      <c r="BD4" s="1" t="s">
        <v>12</v>
      </c>
      <c r="BE4">
        <f t="shared" ref="BE4:BE36" si="37">IF($BB3=1,B3,0)</f>
        <v>64425.18</v>
      </c>
      <c r="BF4">
        <f t="shared" ref="BF4:BF36" si="38">IF($BB3=1,C3,0)</f>
        <v>6129.92</v>
      </c>
      <c r="BG4">
        <f t="shared" ref="BG4:BG36" si="39">IF($BB3=2,B3,0)</f>
        <v>0</v>
      </c>
      <c r="BH4">
        <f t="shared" ref="BH4:BH36" si="40">IF($BB3=2,C3,0)</f>
        <v>0</v>
      </c>
      <c r="BI4">
        <f t="shared" ref="BI4:BI36" si="41">IF($BB3=3,B3,0)</f>
        <v>0</v>
      </c>
      <c r="BJ4">
        <f t="shared" ref="BJ4:BJ36" si="42">IF($BB3=3,C3,0)</f>
        <v>0</v>
      </c>
      <c r="BQ4" s="1" t="s">
        <v>13</v>
      </c>
      <c r="BR4">
        <f t="shared" ref="BR4:BR35" si="43">SQRT(POWER(B4-$BM$6,2)+POWER(C4-$BN$6,2))</f>
        <v>15389.047608279365</v>
      </c>
      <c r="BS4">
        <f t="shared" ref="BS4:BS35" si="44">SQRT(POWER(B4-$BM$7,2)+POWER(C4-$BN$7,2))</f>
        <v>44437.718097357261</v>
      </c>
      <c r="BT4">
        <f t="shared" si="12"/>
        <v>53656.410228887587</v>
      </c>
      <c r="BU4">
        <f t="shared" si="13"/>
        <v>15389.047608279365</v>
      </c>
      <c r="BV4">
        <f t="shared" si="14"/>
        <v>1</v>
      </c>
      <c r="BX4" s="1" t="s">
        <v>12</v>
      </c>
      <c r="BY4">
        <f t="shared" ref="BY4:BY36" si="45">IF($BV3=1,B3,0)</f>
        <v>64425.18</v>
      </c>
      <c r="BZ4">
        <f t="shared" ref="BZ4:BZ36" si="46">IF($BV3=1,C3,0)</f>
        <v>6129.92</v>
      </c>
      <c r="CA4">
        <f t="shared" ref="CA4:CA36" si="47">IF($BV3=2,B3,0)</f>
        <v>0</v>
      </c>
      <c r="CB4">
        <f t="shared" ref="CB4:CB36" si="48">IF($BV3=2,C3,0)</f>
        <v>0</v>
      </c>
      <c r="CC4">
        <f t="shared" ref="CC4:CC36" si="49">IF($BV3=3,B3,0)</f>
        <v>0</v>
      </c>
      <c r="CD4">
        <f t="shared" ref="CD4:CD36" si="50">IF($BV3=3,C3,0)</f>
        <v>0</v>
      </c>
      <c r="CJ4" s="6" t="s">
        <v>13</v>
      </c>
      <c r="CK4" s="10">
        <f t="shared" si="15"/>
        <v>15389.047608279365</v>
      </c>
      <c r="CL4" s="10">
        <f t="shared" si="16"/>
        <v>42229.401930952474</v>
      </c>
      <c r="CM4" s="10">
        <f t="shared" si="17"/>
        <v>52886.728966464878</v>
      </c>
      <c r="CN4" s="10">
        <f t="shared" si="18"/>
        <v>15389.047608279365</v>
      </c>
      <c r="CO4" s="10">
        <f t="shared" si="19"/>
        <v>1</v>
      </c>
      <c r="CQ4" s="1" t="s">
        <v>12</v>
      </c>
      <c r="CR4">
        <f t="shared" ref="CR4:CR36" si="51">IF($CO3=1,B3,0)</f>
        <v>64425.18</v>
      </c>
      <c r="CS4">
        <f t="shared" ref="CS4:CS36" si="52">IF($CO3=1,C3,0)</f>
        <v>6129.92</v>
      </c>
      <c r="CT4">
        <f t="shared" ref="CT4:CT36" si="53">IF($CO3=2,B3,0)</f>
        <v>0</v>
      </c>
      <c r="CU4">
        <f t="shared" ref="CU4:CU36" si="54">IF($CO3=2,C3,0)</f>
        <v>0</v>
      </c>
      <c r="CV4">
        <f t="shared" ref="CV4:CV36" si="55">IF($CO3=3,B3,0)</f>
        <v>0</v>
      </c>
      <c r="CW4">
        <f t="shared" ref="CW4:CW36" si="56">IF($CO3=3,C3,0)</f>
        <v>0</v>
      </c>
      <c r="CZ4" t="s">
        <v>42</v>
      </c>
      <c r="DA4" t="s">
        <v>43</v>
      </c>
      <c r="DC4" s="1" t="s">
        <v>13</v>
      </c>
      <c r="DD4" s="10">
        <f t="shared" ref="DD4:DD35" si="57">SQRT(POWER(B4-$CZ$5,2)+POWER(C4-$DA$5,2))</f>
        <v>15389.047608279365</v>
      </c>
      <c r="DE4" s="10">
        <f t="shared" si="20"/>
        <v>41485.204176563704</v>
      </c>
      <c r="DF4" s="10">
        <f t="shared" si="21"/>
        <v>52682.125485827957</v>
      </c>
      <c r="DG4">
        <f t="shared" si="22"/>
        <v>15389.047608279365</v>
      </c>
      <c r="DH4">
        <f t="shared" si="23"/>
        <v>1</v>
      </c>
    </row>
    <row r="5" spans="1:112" ht="31.5" thickBot="1" x14ac:dyDescent="0.4">
      <c r="A5" s="1" t="s">
        <v>5</v>
      </c>
      <c r="B5" s="3">
        <v>21431.69</v>
      </c>
      <c r="C5" s="3">
        <v>701.74</v>
      </c>
      <c r="F5" t="s">
        <v>41</v>
      </c>
      <c r="G5">
        <f>MIN(B2:B35)</f>
        <v>626.54</v>
      </c>
      <c r="H5">
        <f>MIN(C2:C35)</f>
        <v>59.37</v>
      </c>
      <c r="J5" s="1" t="s">
        <v>5</v>
      </c>
      <c r="K5">
        <f t="shared" si="0"/>
        <v>74460.812532556345</v>
      </c>
      <c r="L5">
        <f t="shared" si="1"/>
        <v>15049.324710732039</v>
      </c>
      <c r="M5">
        <f t="shared" si="2"/>
        <v>20815.064394313074</v>
      </c>
      <c r="N5">
        <f t="shared" si="3"/>
        <v>15049.324710732039</v>
      </c>
      <c r="O5">
        <f t="shared" si="24"/>
        <v>2</v>
      </c>
      <c r="Q5" s="1" t="s">
        <v>13</v>
      </c>
      <c r="R5">
        <f>IF($O4=1,B4,0)</f>
        <v>55835.19</v>
      </c>
      <c r="S5">
        <f t="shared" si="25"/>
        <v>11563.41</v>
      </c>
      <c r="T5">
        <f t="shared" si="26"/>
        <v>0</v>
      </c>
      <c r="U5">
        <f t="shared" si="27"/>
        <v>0</v>
      </c>
      <c r="V5">
        <f t="shared" si="28"/>
        <v>0</v>
      </c>
      <c r="W5">
        <f t="shared" si="29"/>
        <v>0</v>
      </c>
      <c r="Y5" t="s">
        <v>40</v>
      </c>
      <c r="Z5">
        <f>T39</f>
        <v>9388.4518181818166</v>
      </c>
      <c r="AA5">
        <f>U39</f>
        <v>1021.1218181818181</v>
      </c>
      <c r="AC5" s="1" t="s">
        <v>5</v>
      </c>
      <c r="AD5">
        <f t="shared" si="4"/>
        <v>51163.708008352194</v>
      </c>
      <c r="AE5">
        <f t="shared" si="5"/>
        <v>12047.472375971171</v>
      </c>
      <c r="AF5">
        <f t="shared" si="6"/>
        <v>19475.628861190959</v>
      </c>
      <c r="AG5">
        <f t="shared" si="7"/>
        <v>12047.472375971171</v>
      </c>
      <c r="AH5">
        <f t="shared" si="8"/>
        <v>2</v>
      </c>
      <c r="AJ5" s="1" t="s">
        <v>13</v>
      </c>
      <c r="AK5">
        <f>IF($AH4=1,B4,0)</f>
        <v>55835.19</v>
      </c>
      <c r="AL5">
        <f t="shared" si="30"/>
        <v>11563.41</v>
      </c>
      <c r="AM5">
        <f t="shared" si="31"/>
        <v>0</v>
      </c>
      <c r="AN5">
        <f t="shared" si="32"/>
        <v>0</v>
      </c>
      <c r="AO5">
        <f t="shared" si="33"/>
        <v>0</v>
      </c>
      <c r="AP5">
        <f t="shared" si="34"/>
        <v>0</v>
      </c>
      <c r="AR5" t="s">
        <v>39</v>
      </c>
      <c r="AS5">
        <f>AK39</f>
        <v>71187.933333333334</v>
      </c>
      <c r="AT5">
        <f>AL39</f>
        <v>12619.846666666665</v>
      </c>
      <c r="AW5" s="1" t="s">
        <v>5</v>
      </c>
      <c r="AX5">
        <f t="shared" si="35"/>
        <v>51163.708008352194</v>
      </c>
      <c r="AY5">
        <f t="shared" si="36"/>
        <v>9656.8718960039823</v>
      </c>
      <c r="AZ5">
        <f t="shared" si="9"/>
        <v>18473.456593313244</v>
      </c>
      <c r="BA5">
        <f t="shared" si="10"/>
        <v>9656.8718960039823</v>
      </c>
      <c r="BB5">
        <f t="shared" si="11"/>
        <v>2</v>
      </c>
      <c r="BD5" s="1" t="s">
        <v>13</v>
      </c>
      <c r="BE5">
        <f t="shared" si="37"/>
        <v>55835.19</v>
      </c>
      <c r="BF5">
        <f t="shared" si="38"/>
        <v>11563.41</v>
      </c>
      <c r="BG5">
        <f t="shared" si="39"/>
        <v>0</v>
      </c>
      <c r="BH5">
        <f t="shared" si="40"/>
        <v>0</v>
      </c>
      <c r="BI5">
        <f t="shared" si="41"/>
        <v>0</v>
      </c>
      <c r="BJ5">
        <f t="shared" si="42"/>
        <v>0</v>
      </c>
      <c r="BM5" t="s">
        <v>42</v>
      </c>
      <c r="BN5" t="s">
        <v>43</v>
      </c>
      <c r="BQ5" s="1" t="s">
        <v>5</v>
      </c>
      <c r="BR5">
        <f t="shared" si="43"/>
        <v>51163.708008352194</v>
      </c>
      <c r="BS5">
        <f t="shared" si="44"/>
        <v>8825.8606494184951</v>
      </c>
      <c r="BT5">
        <f t="shared" si="12"/>
        <v>18091.556251857</v>
      </c>
      <c r="BU5">
        <f t="shared" si="13"/>
        <v>8825.8606494184951</v>
      </c>
      <c r="BV5">
        <f t="shared" si="14"/>
        <v>2</v>
      </c>
      <c r="BX5" s="1" t="s">
        <v>13</v>
      </c>
      <c r="BY5">
        <f t="shared" si="45"/>
        <v>55835.19</v>
      </c>
      <c r="BZ5">
        <f t="shared" si="46"/>
        <v>11563.41</v>
      </c>
      <c r="CA5">
        <f t="shared" si="47"/>
        <v>0</v>
      </c>
      <c r="CB5">
        <f t="shared" si="48"/>
        <v>0</v>
      </c>
      <c r="CC5">
        <f t="shared" si="49"/>
        <v>0</v>
      </c>
      <c r="CD5">
        <f t="shared" si="50"/>
        <v>0</v>
      </c>
      <c r="CJ5" s="8" t="s">
        <v>5</v>
      </c>
      <c r="CK5" s="9">
        <f t="shared" si="15"/>
        <v>51163.708008352194</v>
      </c>
      <c r="CL5" s="9">
        <f t="shared" si="16"/>
        <v>6575.7284266940414</v>
      </c>
      <c r="CM5" s="9">
        <f t="shared" si="17"/>
        <v>17327.818006167949</v>
      </c>
      <c r="CN5" s="9">
        <f t="shared" si="18"/>
        <v>6575.7284266940414</v>
      </c>
      <c r="CO5" s="9">
        <f t="shared" si="19"/>
        <v>2</v>
      </c>
      <c r="CQ5" s="1" t="s">
        <v>13</v>
      </c>
      <c r="CR5">
        <f t="shared" si="51"/>
        <v>55835.19</v>
      </c>
      <c r="CS5">
        <f t="shared" si="52"/>
        <v>11563.41</v>
      </c>
      <c r="CT5">
        <f t="shared" si="53"/>
        <v>0</v>
      </c>
      <c r="CU5">
        <f t="shared" si="54"/>
        <v>0</v>
      </c>
      <c r="CV5">
        <f t="shared" si="55"/>
        <v>0</v>
      </c>
      <c r="CW5">
        <f t="shared" si="56"/>
        <v>0</v>
      </c>
      <c r="CY5" t="s">
        <v>39</v>
      </c>
      <c r="CZ5">
        <f>CR39</f>
        <v>71187.933333333334</v>
      </c>
      <c r="DA5">
        <f>CS39</f>
        <v>12619.846666666665</v>
      </c>
      <c r="DC5" s="1" t="s">
        <v>5</v>
      </c>
      <c r="DD5" s="9">
        <f t="shared" si="57"/>
        <v>51163.708008352194</v>
      </c>
      <c r="DE5" s="9">
        <f t="shared" si="20"/>
        <v>5841.6940950252692</v>
      </c>
      <c r="DF5" s="9">
        <f t="shared" si="21"/>
        <v>17118.790060927229</v>
      </c>
      <c r="DG5">
        <f t="shared" si="22"/>
        <v>5841.6940950252692</v>
      </c>
      <c r="DH5">
        <f t="shared" si="23"/>
        <v>2</v>
      </c>
    </row>
    <row r="6" spans="1:112" ht="31.5" thickBot="1" x14ac:dyDescent="0.4">
      <c r="A6" s="1" t="s">
        <v>16</v>
      </c>
      <c r="B6" s="3">
        <v>20562.150000000001</v>
      </c>
      <c r="C6" s="3">
        <v>2028.51</v>
      </c>
      <c r="J6" s="1" t="s">
        <v>16</v>
      </c>
      <c r="K6">
        <f t="shared" si="0"/>
        <v>74968.459883663076</v>
      </c>
      <c r="L6">
        <f t="shared" si="1"/>
        <v>14258.17471748225</v>
      </c>
      <c r="M6">
        <f t="shared" si="2"/>
        <v>20032.624850770306</v>
      </c>
      <c r="N6">
        <f t="shared" si="3"/>
        <v>14258.17471748225</v>
      </c>
      <c r="O6">
        <f t="shared" si="24"/>
        <v>2</v>
      </c>
      <c r="Q6" s="1" t="s">
        <v>5</v>
      </c>
      <c r="R6">
        <f t="shared" ref="R6:R36" si="58">IF($O5=1,B5,0)</f>
        <v>0</v>
      </c>
      <c r="S6">
        <f t="shared" si="25"/>
        <v>0</v>
      </c>
      <c r="T6">
        <f t="shared" si="26"/>
        <v>21431.69</v>
      </c>
      <c r="U6">
        <f t="shared" si="27"/>
        <v>701.74</v>
      </c>
      <c r="V6">
        <f t="shared" si="28"/>
        <v>0</v>
      </c>
      <c r="W6">
        <f t="shared" si="29"/>
        <v>0</v>
      </c>
      <c r="Y6" t="s">
        <v>41</v>
      </c>
      <c r="Z6">
        <f>V39</f>
        <v>1963.7188888888891</v>
      </c>
      <c r="AA6">
        <f>W39</f>
        <v>155.64444444444445</v>
      </c>
      <c r="AC6" s="1" t="s">
        <v>16</v>
      </c>
      <c r="AD6">
        <f t="shared" si="4"/>
        <v>51721.816968280313</v>
      </c>
      <c r="AE6">
        <f t="shared" si="5"/>
        <v>11219.017871776208</v>
      </c>
      <c r="AF6">
        <f t="shared" si="6"/>
        <v>18692.492214360613</v>
      </c>
      <c r="AG6">
        <f t="shared" si="7"/>
        <v>11219.017871776208</v>
      </c>
      <c r="AH6">
        <f t="shared" si="8"/>
        <v>2</v>
      </c>
      <c r="AJ6" s="1" t="s">
        <v>5</v>
      </c>
      <c r="AK6">
        <f t="shared" ref="AK6:AK36" si="59">IF($AH5=1,B5,0)</f>
        <v>0</v>
      </c>
      <c r="AL6">
        <f t="shared" si="30"/>
        <v>0</v>
      </c>
      <c r="AM6">
        <f t="shared" si="31"/>
        <v>21431.69</v>
      </c>
      <c r="AN6">
        <f t="shared" si="32"/>
        <v>701.74</v>
      </c>
      <c r="AO6">
        <f t="shared" si="33"/>
        <v>0</v>
      </c>
      <c r="AP6">
        <f t="shared" si="34"/>
        <v>0</v>
      </c>
      <c r="AR6" t="s">
        <v>40</v>
      </c>
      <c r="AS6">
        <f>AM39</f>
        <v>11788.853333333333</v>
      </c>
      <c r="AT6">
        <f>AN39</f>
        <v>1222.1973333333335</v>
      </c>
      <c r="AW6" s="1" t="s">
        <v>16</v>
      </c>
      <c r="AX6">
        <f t="shared" si="35"/>
        <v>51721.816968280313</v>
      </c>
      <c r="AY6">
        <f t="shared" si="36"/>
        <v>8810.2709673296413</v>
      </c>
      <c r="AZ6">
        <f t="shared" si="9"/>
        <v>17680.744047587577</v>
      </c>
      <c r="BA6">
        <f t="shared" si="10"/>
        <v>8810.2709673296413</v>
      </c>
      <c r="BB6">
        <f t="shared" si="11"/>
        <v>2</v>
      </c>
      <c r="BD6" s="1" t="s">
        <v>5</v>
      </c>
      <c r="BE6">
        <f t="shared" si="37"/>
        <v>0</v>
      </c>
      <c r="BF6">
        <f t="shared" si="38"/>
        <v>0</v>
      </c>
      <c r="BG6">
        <f t="shared" si="39"/>
        <v>21431.69</v>
      </c>
      <c r="BH6">
        <f t="shared" si="40"/>
        <v>701.74</v>
      </c>
      <c r="BI6">
        <f t="shared" si="41"/>
        <v>0</v>
      </c>
      <c r="BJ6">
        <f t="shared" si="42"/>
        <v>0</v>
      </c>
      <c r="BL6" t="s">
        <v>39</v>
      </c>
      <c r="BM6">
        <f>BE39</f>
        <v>71187.933333333334</v>
      </c>
      <c r="BN6">
        <f>BF39</f>
        <v>12619.846666666665</v>
      </c>
      <c r="BQ6" s="1" t="s">
        <v>16</v>
      </c>
      <c r="BR6">
        <f t="shared" si="43"/>
        <v>51721.816968280313</v>
      </c>
      <c r="BS6">
        <f t="shared" si="44"/>
        <v>7983.7809015456251</v>
      </c>
      <c r="BT6">
        <f t="shared" si="12"/>
        <v>17292.294978257592</v>
      </c>
      <c r="BU6">
        <f t="shared" si="13"/>
        <v>7983.7809015456251</v>
      </c>
      <c r="BV6">
        <f t="shared" si="14"/>
        <v>2</v>
      </c>
      <c r="BX6" s="1" t="s">
        <v>5</v>
      </c>
      <c r="BY6">
        <f t="shared" si="45"/>
        <v>0</v>
      </c>
      <c r="BZ6">
        <f t="shared" si="46"/>
        <v>0</v>
      </c>
      <c r="CA6">
        <f t="shared" si="47"/>
        <v>21431.69</v>
      </c>
      <c r="CB6">
        <f t="shared" si="48"/>
        <v>701.74</v>
      </c>
      <c r="CC6">
        <f t="shared" si="49"/>
        <v>0</v>
      </c>
      <c r="CD6">
        <f t="shared" si="50"/>
        <v>0</v>
      </c>
      <c r="CG6" t="s">
        <v>42</v>
      </c>
      <c r="CH6" t="s">
        <v>43</v>
      </c>
      <c r="CJ6" s="8" t="s">
        <v>16</v>
      </c>
      <c r="CK6" s="9">
        <f t="shared" si="15"/>
        <v>51721.816968280313</v>
      </c>
      <c r="CL6" s="9">
        <f t="shared" si="16"/>
        <v>5732.6790554445079</v>
      </c>
      <c r="CM6" s="9">
        <f t="shared" si="17"/>
        <v>16522.558584851802</v>
      </c>
      <c r="CN6" s="9">
        <f t="shared" si="18"/>
        <v>5732.6790554445079</v>
      </c>
      <c r="CO6" s="9">
        <f t="shared" si="19"/>
        <v>2</v>
      </c>
      <c r="CQ6" s="1" t="s">
        <v>5</v>
      </c>
      <c r="CR6">
        <f t="shared" si="51"/>
        <v>0</v>
      </c>
      <c r="CS6">
        <f t="shared" si="52"/>
        <v>0</v>
      </c>
      <c r="CT6">
        <f t="shared" si="53"/>
        <v>21431.69</v>
      </c>
      <c r="CU6">
        <f t="shared" si="54"/>
        <v>701.74</v>
      </c>
      <c r="CV6">
        <f t="shared" si="55"/>
        <v>0</v>
      </c>
      <c r="CW6">
        <f t="shared" si="56"/>
        <v>0</v>
      </c>
      <c r="CY6" t="s">
        <v>40</v>
      </c>
      <c r="CZ6">
        <f>CT39</f>
        <v>15626.321250000001</v>
      </c>
      <c r="DA6">
        <f>CU39</f>
        <v>1352.18875</v>
      </c>
      <c r="DC6" s="1" t="s">
        <v>16</v>
      </c>
      <c r="DD6" s="9">
        <f t="shared" si="57"/>
        <v>51721.816968280313</v>
      </c>
      <c r="DE6" s="9">
        <f t="shared" si="20"/>
        <v>4981.9490044086288</v>
      </c>
      <c r="DF6" s="9">
        <f t="shared" si="21"/>
        <v>16314.291221343359</v>
      </c>
      <c r="DG6">
        <f t="shared" si="22"/>
        <v>4981.9490044086288</v>
      </c>
      <c r="DH6">
        <f t="shared" si="23"/>
        <v>2</v>
      </c>
    </row>
    <row r="7" spans="1:112" ht="31.5" thickBot="1" x14ac:dyDescent="0.4">
      <c r="A7" s="1" t="s">
        <v>27</v>
      </c>
      <c r="B7" s="3">
        <v>15994.36</v>
      </c>
      <c r="C7" s="3">
        <v>771.46</v>
      </c>
      <c r="J7" s="1" t="s">
        <v>27</v>
      </c>
      <c r="K7">
        <f t="shared" si="0"/>
        <v>79704.759154189785</v>
      </c>
      <c r="L7">
        <f t="shared" si="1"/>
        <v>9614.1067534352878</v>
      </c>
      <c r="M7">
        <f t="shared" si="2"/>
        <v>15384.30901017332</v>
      </c>
      <c r="N7">
        <f t="shared" si="3"/>
        <v>9614.1067534352878</v>
      </c>
      <c r="O7">
        <f t="shared" si="24"/>
        <v>2</v>
      </c>
      <c r="Q7" s="1" t="s">
        <v>16</v>
      </c>
      <c r="R7">
        <f t="shared" si="58"/>
        <v>0</v>
      </c>
      <c r="S7">
        <f t="shared" si="25"/>
        <v>0</v>
      </c>
      <c r="T7">
        <f t="shared" si="26"/>
        <v>20562.150000000001</v>
      </c>
      <c r="U7">
        <f t="shared" si="27"/>
        <v>2028.51</v>
      </c>
      <c r="V7">
        <f t="shared" si="28"/>
        <v>0</v>
      </c>
      <c r="W7">
        <f t="shared" si="29"/>
        <v>0</v>
      </c>
      <c r="AC7" s="1" t="s">
        <v>27</v>
      </c>
      <c r="AD7">
        <f t="shared" si="4"/>
        <v>56450.994711385632</v>
      </c>
      <c r="AE7">
        <f t="shared" si="5"/>
        <v>6610.6243222611183</v>
      </c>
      <c r="AF7">
        <f t="shared" si="6"/>
        <v>14044.148916444366</v>
      </c>
      <c r="AG7">
        <f t="shared" si="7"/>
        <v>6610.6243222611183</v>
      </c>
      <c r="AH7">
        <f t="shared" si="8"/>
        <v>2</v>
      </c>
      <c r="AJ7" s="1" t="s">
        <v>16</v>
      </c>
      <c r="AK7">
        <f t="shared" si="59"/>
        <v>0</v>
      </c>
      <c r="AL7">
        <f t="shared" si="30"/>
        <v>0</v>
      </c>
      <c r="AM7">
        <f t="shared" si="31"/>
        <v>20562.150000000001</v>
      </c>
      <c r="AN7">
        <f t="shared" si="32"/>
        <v>2028.51</v>
      </c>
      <c r="AO7">
        <f t="shared" si="33"/>
        <v>0</v>
      </c>
      <c r="AP7">
        <f t="shared" si="34"/>
        <v>0</v>
      </c>
      <c r="AR7" t="s">
        <v>41</v>
      </c>
      <c r="AS7">
        <f>AO39</f>
        <v>2961.663125</v>
      </c>
      <c r="AT7">
        <f>AP39</f>
        <v>345.78249999999991</v>
      </c>
      <c r="AW7" s="1" t="s">
        <v>27</v>
      </c>
      <c r="AX7">
        <f t="shared" si="35"/>
        <v>56450.994711385632</v>
      </c>
      <c r="AY7">
        <f t="shared" si="36"/>
        <v>4229.5922341330061</v>
      </c>
      <c r="AZ7">
        <f t="shared" si="9"/>
        <v>13039.646819206457</v>
      </c>
      <c r="BA7">
        <f t="shared" si="10"/>
        <v>4229.5922341330061</v>
      </c>
      <c r="BB7">
        <f t="shared" si="11"/>
        <v>2</v>
      </c>
      <c r="BD7" s="1" t="s">
        <v>16</v>
      </c>
      <c r="BE7">
        <f t="shared" si="37"/>
        <v>0</v>
      </c>
      <c r="BF7">
        <f t="shared" si="38"/>
        <v>0</v>
      </c>
      <c r="BG7">
        <f t="shared" si="39"/>
        <v>20562.150000000001</v>
      </c>
      <c r="BH7">
        <f t="shared" si="40"/>
        <v>2028.51</v>
      </c>
      <c r="BI7">
        <f t="shared" si="41"/>
        <v>0</v>
      </c>
      <c r="BJ7">
        <f t="shared" si="42"/>
        <v>0</v>
      </c>
      <c r="BL7" t="s">
        <v>40</v>
      </c>
      <c r="BM7">
        <f>BG39</f>
        <v>12620.462307692305</v>
      </c>
      <c r="BN7">
        <f>BH39</f>
        <v>1209.7584615384617</v>
      </c>
      <c r="BQ7" s="1" t="s">
        <v>27</v>
      </c>
      <c r="BR7">
        <f t="shared" si="43"/>
        <v>56450.994711385632</v>
      </c>
      <c r="BS7">
        <f t="shared" si="44"/>
        <v>3402.2479597387041</v>
      </c>
      <c r="BT7">
        <f t="shared" si="12"/>
        <v>12656.533112630697</v>
      </c>
      <c r="BU7">
        <f t="shared" si="13"/>
        <v>3402.2479597387041</v>
      </c>
      <c r="BV7">
        <f t="shared" si="14"/>
        <v>2</v>
      </c>
      <c r="BX7" s="1" t="s">
        <v>16</v>
      </c>
      <c r="BY7">
        <f t="shared" si="45"/>
        <v>0</v>
      </c>
      <c r="BZ7">
        <f t="shared" si="46"/>
        <v>0</v>
      </c>
      <c r="CA7">
        <f t="shared" si="47"/>
        <v>20562.150000000001</v>
      </c>
      <c r="CB7">
        <f t="shared" si="48"/>
        <v>2028.51</v>
      </c>
      <c r="CC7">
        <f t="shared" si="49"/>
        <v>0</v>
      </c>
      <c r="CD7">
        <f t="shared" si="50"/>
        <v>0</v>
      </c>
      <c r="CF7" t="s">
        <v>39</v>
      </c>
      <c r="CG7">
        <f>BY39</f>
        <v>71187.933333333334</v>
      </c>
      <c r="CH7">
        <f>BZ39</f>
        <v>12619.846666666665</v>
      </c>
      <c r="CJ7" s="8" t="s">
        <v>27</v>
      </c>
      <c r="CK7" s="9">
        <f t="shared" si="15"/>
        <v>56450.994711385632</v>
      </c>
      <c r="CL7" s="9">
        <f t="shared" si="16"/>
        <v>1219.2559046214726</v>
      </c>
      <c r="CM7" s="9">
        <f t="shared" si="17"/>
        <v>11891.726403136761</v>
      </c>
      <c r="CN7" s="9">
        <f t="shared" si="18"/>
        <v>1219.2559046214726</v>
      </c>
      <c r="CO7" s="9">
        <f t="shared" si="19"/>
        <v>2</v>
      </c>
      <c r="CQ7" s="1" t="s">
        <v>16</v>
      </c>
      <c r="CR7">
        <f t="shared" si="51"/>
        <v>0</v>
      </c>
      <c r="CS7">
        <f t="shared" si="52"/>
        <v>0</v>
      </c>
      <c r="CT7">
        <f t="shared" si="53"/>
        <v>20562.150000000001</v>
      </c>
      <c r="CU7">
        <f t="shared" si="54"/>
        <v>2028.51</v>
      </c>
      <c r="CV7">
        <f t="shared" si="55"/>
        <v>0</v>
      </c>
      <c r="CW7">
        <f t="shared" si="56"/>
        <v>0</v>
      </c>
      <c r="CY7" t="s">
        <v>41</v>
      </c>
      <c r="CZ7">
        <f>CV39</f>
        <v>4313.427826086956</v>
      </c>
      <c r="DA7">
        <f>CW39</f>
        <v>567.30304347826097</v>
      </c>
      <c r="DC7" s="1" t="s">
        <v>27</v>
      </c>
      <c r="DD7" s="9">
        <f t="shared" si="57"/>
        <v>56450.994711385632</v>
      </c>
      <c r="DE7" s="9">
        <f t="shared" si="20"/>
        <v>687.53065573698223</v>
      </c>
      <c r="DF7" s="9">
        <f t="shared" si="21"/>
        <v>11682.716144563863</v>
      </c>
      <c r="DG7">
        <f t="shared" si="22"/>
        <v>687.53065573698223</v>
      </c>
      <c r="DH7">
        <f t="shared" si="23"/>
        <v>2</v>
      </c>
    </row>
    <row r="8" spans="1:112" ht="31.5" thickBot="1" x14ac:dyDescent="0.4">
      <c r="A8" s="1" t="s">
        <v>10</v>
      </c>
      <c r="B8" s="3">
        <v>14328.27</v>
      </c>
      <c r="C8" s="3">
        <v>2703.14</v>
      </c>
      <c r="J8" s="1" t="s">
        <v>10</v>
      </c>
      <c r="K8">
        <f t="shared" si="0"/>
        <v>80882.845590709141</v>
      </c>
      <c r="L8">
        <f t="shared" si="1"/>
        <v>8237.8580646700884</v>
      </c>
      <c r="M8">
        <f t="shared" si="2"/>
        <v>13954.458957831364</v>
      </c>
      <c r="N8">
        <f t="shared" si="3"/>
        <v>8237.8580646700884</v>
      </c>
      <c r="O8">
        <f t="shared" si="24"/>
        <v>2</v>
      </c>
      <c r="Q8" s="1" t="s">
        <v>27</v>
      </c>
      <c r="R8">
        <f t="shared" si="58"/>
        <v>0</v>
      </c>
      <c r="S8">
        <f t="shared" si="25"/>
        <v>0</v>
      </c>
      <c r="T8">
        <f t="shared" si="26"/>
        <v>15994.36</v>
      </c>
      <c r="U8">
        <f t="shared" si="27"/>
        <v>771.46</v>
      </c>
      <c r="V8">
        <f t="shared" si="28"/>
        <v>0</v>
      </c>
      <c r="W8">
        <f t="shared" si="29"/>
        <v>0</v>
      </c>
      <c r="AC8" s="1" t="s">
        <v>10</v>
      </c>
      <c r="AD8">
        <f t="shared" si="4"/>
        <v>57717.955486076615</v>
      </c>
      <c r="AE8">
        <f t="shared" si="5"/>
        <v>5218.3319972370919</v>
      </c>
      <c r="AF8">
        <f t="shared" si="6"/>
        <v>12624.256722074941</v>
      </c>
      <c r="AG8">
        <f t="shared" si="7"/>
        <v>5218.3319972370919</v>
      </c>
      <c r="AH8">
        <f t="shared" si="8"/>
        <v>2</v>
      </c>
      <c r="AJ8" s="1" t="s">
        <v>27</v>
      </c>
      <c r="AK8">
        <f t="shared" si="59"/>
        <v>0</v>
      </c>
      <c r="AL8">
        <f t="shared" si="30"/>
        <v>0</v>
      </c>
      <c r="AM8">
        <f t="shared" si="31"/>
        <v>15994.36</v>
      </c>
      <c r="AN8">
        <f t="shared" si="32"/>
        <v>771.46</v>
      </c>
      <c r="AO8">
        <f t="shared" si="33"/>
        <v>0</v>
      </c>
      <c r="AP8">
        <f t="shared" si="34"/>
        <v>0</v>
      </c>
      <c r="AW8" s="1" t="s">
        <v>10</v>
      </c>
      <c r="AX8">
        <f t="shared" si="35"/>
        <v>57717.955486076615</v>
      </c>
      <c r="AY8">
        <f t="shared" si="36"/>
        <v>2939.698656137773</v>
      </c>
      <c r="AZ8">
        <f t="shared" si="9"/>
        <v>11608.483373533492</v>
      </c>
      <c r="BA8">
        <f t="shared" si="10"/>
        <v>2939.698656137773</v>
      </c>
      <c r="BB8">
        <f t="shared" si="11"/>
        <v>2</v>
      </c>
      <c r="BD8" s="1" t="s">
        <v>27</v>
      </c>
      <c r="BE8">
        <f t="shared" si="37"/>
        <v>0</v>
      </c>
      <c r="BF8">
        <f t="shared" si="38"/>
        <v>0</v>
      </c>
      <c r="BG8">
        <f t="shared" si="39"/>
        <v>15994.36</v>
      </c>
      <c r="BH8">
        <f t="shared" si="40"/>
        <v>771.46</v>
      </c>
      <c r="BI8">
        <f t="shared" si="41"/>
        <v>0</v>
      </c>
      <c r="BJ8">
        <f t="shared" si="42"/>
        <v>0</v>
      </c>
      <c r="BL8" t="s">
        <v>41</v>
      </c>
      <c r="BM8">
        <f>BI39</f>
        <v>3341.8555555555558</v>
      </c>
      <c r="BN8">
        <f>BJ39</f>
        <v>452.14555555555557</v>
      </c>
      <c r="BQ8" s="1" t="s">
        <v>10</v>
      </c>
      <c r="BR8">
        <f t="shared" si="43"/>
        <v>57717.955486076615</v>
      </c>
      <c r="BS8">
        <f t="shared" si="44"/>
        <v>2268.6550053551741</v>
      </c>
      <c r="BT8">
        <f t="shared" si="12"/>
        <v>11214.645707021567</v>
      </c>
      <c r="BU8">
        <f t="shared" si="13"/>
        <v>2268.6550053551741</v>
      </c>
      <c r="BV8">
        <f t="shared" si="14"/>
        <v>2</v>
      </c>
      <c r="BX8" s="1" t="s">
        <v>27</v>
      </c>
      <c r="BY8">
        <f t="shared" si="45"/>
        <v>0</v>
      </c>
      <c r="BZ8">
        <f t="shared" si="46"/>
        <v>0</v>
      </c>
      <c r="CA8">
        <f t="shared" si="47"/>
        <v>15994.36</v>
      </c>
      <c r="CB8">
        <f t="shared" si="48"/>
        <v>771.46</v>
      </c>
      <c r="CC8">
        <f t="shared" si="49"/>
        <v>0</v>
      </c>
      <c r="CD8">
        <f t="shared" si="50"/>
        <v>0</v>
      </c>
      <c r="CF8" t="s">
        <v>40</v>
      </c>
      <c r="CG8">
        <f>CA39</f>
        <v>14880.29111111111</v>
      </c>
      <c r="CH8">
        <f>CB39</f>
        <v>1266.8744444444446</v>
      </c>
      <c r="CJ8" s="8" t="s">
        <v>10</v>
      </c>
      <c r="CK8" s="9">
        <f t="shared" si="15"/>
        <v>57717.955486076615</v>
      </c>
      <c r="CL8" s="9">
        <f t="shared" si="16"/>
        <v>1538.696218617454</v>
      </c>
      <c r="CM8" s="9">
        <f t="shared" si="17"/>
        <v>10444.74217371096</v>
      </c>
      <c r="CN8" s="9">
        <f t="shared" si="18"/>
        <v>1538.696218617454</v>
      </c>
      <c r="CO8" s="9">
        <f t="shared" si="19"/>
        <v>2</v>
      </c>
      <c r="CQ8" s="1" t="s">
        <v>27</v>
      </c>
      <c r="CR8">
        <f t="shared" si="51"/>
        <v>0</v>
      </c>
      <c r="CS8">
        <f t="shared" si="52"/>
        <v>0</v>
      </c>
      <c r="CT8">
        <f t="shared" si="53"/>
        <v>15994.36</v>
      </c>
      <c r="CU8">
        <f t="shared" si="54"/>
        <v>771.46</v>
      </c>
      <c r="CV8">
        <f t="shared" si="55"/>
        <v>0</v>
      </c>
      <c r="CW8">
        <f t="shared" si="56"/>
        <v>0</v>
      </c>
      <c r="DC8" s="1" t="s">
        <v>10</v>
      </c>
      <c r="DD8" s="9">
        <f t="shared" si="57"/>
        <v>57717.955486076615</v>
      </c>
      <c r="DE8" s="9">
        <f t="shared" si="20"/>
        <v>1873.5010882044146</v>
      </c>
      <c r="DF8" s="9">
        <f t="shared" si="21"/>
        <v>10240.061683077471</v>
      </c>
      <c r="DG8">
        <f t="shared" si="22"/>
        <v>1873.5010882044146</v>
      </c>
      <c r="DH8">
        <f t="shared" si="23"/>
        <v>2</v>
      </c>
    </row>
    <row r="9" spans="1:112" ht="47" thickBot="1" x14ac:dyDescent="0.4">
      <c r="A9" s="1" t="s">
        <v>18</v>
      </c>
      <c r="B9" s="3">
        <v>13489.27</v>
      </c>
      <c r="C9" s="3">
        <v>467.03</v>
      </c>
      <c r="J9" s="1" t="s">
        <v>18</v>
      </c>
      <c r="K9">
        <f t="shared" si="0"/>
        <v>82209.232019147326</v>
      </c>
      <c r="L9">
        <f t="shared" si="1"/>
        <v>7106.1171604364927</v>
      </c>
      <c r="M9">
        <f t="shared" si="2"/>
        <v>12869.188386549478</v>
      </c>
      <c r="N9">
        <f t="shared" si="3"/>
        <v>7106.1171604364927</v>
      </c>
      <c r="O9">
        <f t="shared" si="24"/>
        <v>2</v>
      </c>
      <c r="Q9" s="1" t="s">
        <v>10</v>
      </c>
      <c r="R9">
        <f t="shared" si="58"/>
        <v>0</v>
      </c>
      <c r="S9">
        <f t="shared" si="25"/>
        <v>0</v>
      </c>
      <c r="T9">
        <f t="shared" si="26"/>
        <v>14328.27</v>
      </c>
      <c r="U9">
        <f t="shared" si="27"/>
        <v>2703.14</v>
      </c>
      <c r="V9">
        <f t="shared" si="28"/>
        <v>0</v>
      </c>
      <c r="W9">
        <f t="shared" si="29"/>
        <v>0</v>
      </c>
      <c r="AC9" s="1" t="s">
        <v>18</v>
      </c>
      <c r="AD9">
        <f t="shared" si="4"/>
        <v>58964.622473030002</v>
      </c>
      <c r="AE9">
        <f t="shared" si="5"/>
        <v>4138.0825877822481</v>
      </c>
      <c r="AF9">
        <f t="shared" si="6"/>
        <v>11529.756692100802</v>
      </c>
      <c r="AG9">
        <f t="shared" si="7"/>
        <v>4138.0825877822481</v>
      </c>
      <c r="AH9">
        <f t="shared" si="8"/>
        <v>2</v>
      </c>
      <c r="AJ9" s="1" t="s">
        <v>10</v>
      </c>
      <c r="AK9">
        <f t="shared" si="59"/>
        <v>0</v>
      </c>
      <c r="AL9">
        <f t="shared" si="30"/>
        <v>0</v>
      </c>
      <c r="AM9">
        <f t="shared" si="31"/>
        <v>14328.27</v>
      </c>
      <c r="AN9">
        <f t="shared" si="32"/>
        <v>2703.14</v>
      </c>
      <c r="AO9">
        <f t="shared" si="33"/>
        <v>0</v>
      </c>
      <c r="AP9">
        <f t="shared" si="34"/>
        <v>0</v>
      </c>
      <c r="AW9" s="1" t="s">
        <v>18</v>
      </c>
      <c r="AX9">
        <f t="shared" si="35"/>
        <v>58964.622473030002</v>
      </c>
      <c r="AY9">
        <f t="shared" si="36"/>
        <v>1860.5629636246013</v>
      </c>
      <c r="AZ9">
        <f t="shared" si="9"/>
        <v>10528.305061632833</v>
      </c>
      <c r="BA9">
        <f t="shared" si="10"/>
        <v>1860.5629636246013</v>
      </c>
      <c r="BB9">
        <f t="shared" si="11"/>
        <v>2</v>
      </c>
      <c r="BD9" s="1" t="s">
        <v>10</v>
      </c>
      <c r="BE9">
        <f t="shared" si="37"/>
        <v>0</v>
      </c>
      <c r="BF9">
        <f t="shared" si="38"/>
        <v>0</v>
      </c>
      <c r="BG9">
        <f t="shared" si="39"/>
        <v>14328.27</v>
      </c>
      <c r="BH9">
        <f t="shared" si="40"/>
        <v>2703.14</v>
      </c>
      <c r="BI9">
        <f t="shared" si="41"/>
        <v>0</v>
      </c>
      <c r="BJ9">
        <f t="shared" si="42"/>
        <v>0</v>
      </c>
      <c r="BQ9" s="1" t="s">
        <v>18</v>
      </c>
      <c r="BR9">
        <f t="shared" si="43"/>
        <v>58964.622473030002</v>
      </c>
      <c r="BS9">
        <f t="shared" si="44"/>
        <v>1143.0102247103098</v>
      </c>
      <c r="BT9">
        <f t="shared" si="12"/>
        <v>10147.425360849233</v>
      </c>
      <c r="BU9">
        <f t="shared" si="13"/>
        <v>1143.0102247103098</v>
      </c>
      <c r="BV9">
        <f t="shared" si="14"/>
        <v>2</v>
      </c>
      <c r="BX9" s="1" t="s">
        <v>10</v>
      </c>
      <c r="BY9">
        <f t="shared" si="45"/>
        <v>0</v>
      </c>
      <c r="BZ9">
        <f t="shared" si="46"/>
        <v>0</v>
      </c>
      <c r="CA9">
        <f t="shared" si="47"/>
        <v>14328.27</v>
      </c>
      <c r="CB9">
        <f t="shared" si="48"/>
        <v>2703.14</v>
      </c>
      <c r="CC9">
        <f t="shared" si="49"/>
        <v>0</v>
      </c>
      <c r="CD9">
        <f t="shared" si="50"/>
        <v>0</v>
      </c>
      <c r="CF9" t="s">
        <v>41</v>
      </c>
      <c r="CG9">
        <f>CC39</f>
        <v>4104.3995454545448</v>
      </c>
      <c r="CH9">
        <f>CD39</f>
        <v>566.52772727272736</v>
      </c>
      <c r="CJ9" s="8" t="s">
        <v>18</v>
      </c>
      <c r="CK9" s="9">
        <f t="shared" si="15"/>
        <v>58964.622473030002</v>
      </c>
      <c r="CL9" s="9">
        <f t="shared" si="16"/>
        <v>1604.5843283746192</v>
      </c>
      <c r="CM9" s="9">
        <f t="shared" si="17"/>
        <v>9385.3978736296885</v>
      </c>
      <c r="CN9" s="9">
        <f t="shared" si="18"/>
        <v>1604.5843283746192</v>
      </c>
      <c r="CO9" s="9">
        <f t="shared" si="19"/>
        <v>2</v>
      </c>
      <c r="CQ9" s="1" t="s">
        <v>10</v>
      </c>
      <c r="CR9">
        <f t="shared" si="51"/>
        <v>0</v>
      </c>
      <c r="CS9">
        <f t="shared" si="52"/>
        <v>0</v>
      </c>
      <c r="CT9">
        <f t="shared" si="53"/>
        <v>14328.27</v>
      </c>
      <c r="CU9">
        <f t="shared" si="54"/>
        <v>2703.14</v>
      </c>
      <c r="CV9">
        <f t="shared" si="55"/>
        <v>0</v>
      </c>
      <c r="CW9">
        <f t="shared" si="56"/>
        <v>0</v>
      </c>
      <c r="DC9" s="1" t="s">
        <v>18</v>
      </c>
      <c r="DD9" s="9">
        <f t="shared" si="57"/>
        <v>58964.622473030002</v>
      </c>
      <c r="DE9" s="9">
        <f t="shared" si="20"/>
        <v>2313.1134986913476</v>
      </c>
      <c r="DF9" s="9">
        <f t="shared" si="21"/>
        <v>9176.3900464076632</v>
      </c>
      <c r="DG9">
        <f t="shared" si="22"/>
        <v>2313.1134986913476</v>
      </c>
      <c r="DH9">
        <f t="shared" si="23"/>
        <v>2</v>
      </c>
    </row>
    <row r="10" spans="1:112" ht="47" thickBot="1" x14ac:dyDescent="0.4">
      <c r="A10" s="1" t="s">
        <v>4</v>
      </c>
      <c r="B10" s="3">
        <v>13286.02</v>
      </c>
      <c r="C10" s="3">
        <v>843.26</v>
      </c>
      <c r="J10" s="1" t="s">
        <v>4</v>
      </c>
      <c r="K10">
        <f t="shared" si="0"/>
        <v>82317.448331508669</v>
      </c>
      <c r="L10">
        <f t="shared" si="1"/>
        <v>6909.9261515482203</v>
      </c>
      <c r="M10">
        <f t="shared" si="2"/>
        <v>12683.726479331694</v>
      </c>
      <c r="N10">
        <f t="shared" si="3"/>
        <v>6909.9261515482203</v>
      </c>
      <c r="O10">
        <f t="shared" si="24"/>
        <v>2</v>
      </c>
      <c r="Q10" s="1" t="s">
        <v>18</v>
      </c>
      <c r="R10">
        <f t="shared" si="58"/>
        <v>0</v>
      </c>
      <c r="S10">
        <f t="shared" si="25"/>
        <v>0</v>
      </c>
      <c r="T10">
        <f t="shared" si="26"/>
        <v>13489.27</v>
      </c>
      <c r="U10">
        <f t="shared" si="27"/>
        <v>467.03</v>
      </c>
      <c r="V10">
        <f t="shared" si="28"/>
        <v>0</v>
      </c>
      <c r="W10">
        <f t="shared" si="29"/>
        <v>0</v>
      </c>
      <c r="AC10" s="1" t="s">
        <v>4</v>
      </c>
      <c r="AD10">
        <f t="shared" si="4"/>
        <v>59087.38918905078</v>
      </c>
      <c r="AE10">
        <f t="shared" si="5"/>
        <v>3901.6243486897156</v>
      </c>
      <c r="AF10">
        <f t="shared" si="6"/>
        <v>11343.161711044671</v>
      </c>
      <c r="AG10">
        <f t="shared" si="7"/>
        <v>3901.6243486897156</v>
      </c>
      <c r="AH10">
        <f t="shared" si="8"/>
        <v>2</v>
      </c>
      <c r="AJ10" s="1" t="s">
        <v>18</v>
      </c>
      <c r="AK10">
        <f t="shared" si="59"/>
        <v>0</v>
      </c>
      <c r="AL10">
        <f t="shared" si="30"/>
        <v>0</v>
      </c>
      <c r="AM10">
        <f t="shared" si="31"/>
        <v>13489.27</v>
      </c>
      <c r="AN10">
        <f t="shared" si="32"/>
        <v>467.03</v>
      </c>
      <c r="AO10">
        <f t="shared" si="33"/>
        <v>0</v>
      </c>
      <c r="AP10">
        <f t="shared" si="34"/>
        <v>0</v>
      </c>
      <c r="AW10" s="1" t="s">
        <v>4</v>
      </c>
      <c r="AX10">
        <f t="shared" si="35"/>
        <v>59087.38918905078</v>
      </c>
      <c r="AY10">
        <f t="shared" si="36"/>
        <v>1544.3773924697161</v>
      </c>
      <c r="AZ10">
        <f t="shared" si="9"/>
        <v>10336.335363433505</v>
      </c>
      <c r="BA10">
        <f t="shared" si="10"/>
        <v>1544.3773924697161</v>
      </c>
      <c r="BB10">
        <f t="shared" si="11"/>
        <v>2</v>
      </c>
      <c r="BD10" s="1" t="s">
        <v>18</v>
      </c>
      <c r="BE10">
        <f t="shared" si="37"/>
        <v>0</v>
      </c>
      <c r="BF10">
        <f t="shared" si="38"/>
        <v>0</v>
      </c>
      <c r="BG10">
        <f t="shared" si="39"/>
        <v>13489.27</v>
      </c>
      <c r="BH10">
        <f t="shared" si="40"/>
        <v>467.03</v>
      </c>
      <c r="BI10">
        <f t="shared" si="41"/>
        <v>0</v>
      </c>
      <c r="BJ10">
        <f t="shared" si="42"/>
        <v>0</v>
      </c>
      <c r="BQ10" s="1" t="s">
        <v>4</v>
      </c>
      <c r="BR10">
        <f t="shared" si="43"/>
        <v>59087.38918905078</v>
      </c>
      <c r="BS10">
        <f t="shared" si="44"/>
        <v>759.79481710525238</v>
      </c>
      <c r="BT10">
        <f t="shared" si="12"/>
        <v>9951.8529433872864</v>
      </c>
      <c r="BU10">
        <f t="shared" si="13"/>
        <v>759.79481710525238</v>
      </c>
      <c r="BV10">
        <f t="shared" si="14"/>
        <v>2</v>
      </c>
      <c r="BX10" s="1" t="s">
        <v>18</v>
      </c>
      <c r="BY10">
        <f t="shared" si="45"/>
        <v>0</v>
      </c>
      <c r="BZ10">
        <f t="shared" si="46"/>
        <v>0</v>
      </c>
      <c r="CA10">
        <f t="shared" si="47"/>
        <v>13489.27</v>
      </c>
      <c r="CB10">
        <f t="shared" si="48"/>
        <v>467.03</v>
      </c>
      <c r="CC10">
        <f t="shared" si="49"/>
        <v>0</v>
      </c>
      <c r="CD10">
        <f t="shared" si="50"/>
        <v>0</v>
      </c>
      <c r="CJ10" s="8" t="s">
        <v>4</v>
      </c>
      <c r="CK10" s="9">
        <f t="shared" si="15"/>
        <v>59087.38918905078</v>
      </c>
      <c r="CL10" s="9">
        <f t="shared" si="16"/>
        <v>1649.5907290189973</v>
      </c>
      <c r="CM10" s="9">
        <f t="shared" si="17"/>
        <v>9185.7898365952351</v>
      </c>
      <c r="CN10" s="9">
        <f t="shared" si="18"/>
        <v>1649.5907290189973</v>
      </c>
      <c r="CO10" s="9">
        <f t="shared" si="19"/>
        <v>2</v>
      </c>
      <c r="CQ10" s="1" t="s">
        <v>18</v>
      </c>
      <c r="CR10">
        <f t="shared" si="51"/>
        <v>0</v>
      </c>
      <c r="CS10">
        <f t="shared" si="52"/>
        <v>0</v>
      </c>
      <c r="CT10">
        <f t="shared" si="53"/>
        <v>13489.27</v>
      </c>
      <c r="CU10">
        <f t="shared" si="54"/>
        <v>467.03</v>
      </c>
      <c r="CV10">
        <f t="shared" si="55"/>
        <v>0</v>
      </c>
      <c r="CW10">
        <f t="shared" si="56"/>
        <v>0</v>
      </c>
      <c r="DC10" s="1" t="s">
        <v>4</v>
      </c>
      <c r="DD10" s="9">
        <f t="shared" si="57"/>
        <v>59087.38918905078</v>
      </c>
      <c r="DE10" s="9">
        <f t="shared" si="20"/>
        <v>2394.9986249115314</v>
      </c>
      <c r="DF10" s="9">
        <f t="shared" si="21"/>
        <v>8976.834774084813</v>
      </c>
      <c r="DG10">
        <f t="shared" si="22"/>
        <v>2394.9986249115314</v>
      </c>
      <c r="DH10">
        <f t="shared" si="23"/>
        <v>2</v>
      </c>
    </row>
    <row r="11" spans="1:112" ht="31.5" thickBot="1" x14ac:dyDescent="0.4">
      <c r="A11" s="1" t="s">
        <v>8</v>
      </c>
      <c r="B11" s="3">
        <v>12974.83</v>
      </c>
      <c r="C11" s="3">
        <v>1317.94</v>
      </c>
      <c r="J11" s="1" t="s">
        <v>8</v>
      </c>
      <c r="K11">
        <f t="shared" si="0"/>
        <v>82510.249423649773</v>
      </c>
      <c r="L11">
        <f t="shared" si="1"/>
        <v>6638.8754694789977</v>
      </c>
      <c r="M11">
        <f t="shared" si="2"/>
        <v>12412.262661134755</v>
      </c>
      <c r="N11">
        <f t="shared" si="3"/>
        <v>6638.8754694789977</v>
      </c>
      <c r="O11">
        <f t="shared" si="24"/>
        <v>2</v>
      </c>
      <c r="Q11" s="1" t="s">
        <v>4</v>
      </c>
      <c r="R11">
        <f t="shared" si="58"/>
        <v>0</v>
      </c>
      <c r="S11">
        <f t="shared" si="25"/>
        <v>0</v>
      </c>
      <c r="T11">
        <f t="shared" si="26"/>
        <v>13286.02</v>
      </c>
      <c r="U11">
        <f t="shared" si="27"/>
        <v>843.26</v>
      </c>
      <c r="V11">
        <f t="shared" si="28"/>
        <v>0</v>
      </c>
      <c r="W11">
        <f t="shared" si="29"/>
        <v>0</v>
      </c>
      <c r="AC11" s="1" t="s">
        <v>8</v>
      </c>
      <c r="AD11">
        <f t="shared" si="4"/>
        <v>59300.071618838614</v>
      </c>
      <c r="AE11">
        <f t="shared" si="5"/>
        <v>3598.6399508813533</v>
      </c>
      <c r="AF11">
        <f t="shared" si="6"/>
        <v>11072.285168821239</v>
      </c>
      <c r="AG11">
        <f t="shared" si="7"/>
        <v>3598.6399508813533</v>
      </c>
      <c r="AH11">
        <f t="shared" si="8"/>
        <v>2</v>
      </c>
      <c r="AJ11" s="1" t="s">
        <v>4</v>
      </c>
      <c r="AK11">
        <f t="shared" si="59"/>
        <v>0</v>
      </c>
      <c r="AL11">
        <f t="shared" si="30"/>
        <v>0</v>
      </c>
      <c r="AM11">
        <f t="shared" si="31"/>
        <v>13286.02</v>
      </c>
      <c r="AN11">
        <f t="shared" si="32"/>
        <v>843.26</v>
      </c>
      <c r="AO11">
        <f t="shared" si="33"/>
        <v>0</v>
      </c>
      <c r="AP11">
        <f t="shared" si="34"/>
        <v>0</v>
      </c>
      <c r="AW11" s="1" t="s">
        <v>8</v>
      </c>
      <c r="AX11">
        <f t="shared" si="35"/>
        <v>59300.071618838614</v>
      </c>
      <c r="AY11">
        <f t="shared" si="36"/>
        <v>1189.8349936433303</v>
      </c>
      <c r="AZ11">
        <f t="shared" si="9"/>
        <v>10060.248559126336</v>
      </c>
      <c r="BA11">
        <f t="shared" si="10"/>
        <v>1189.8349936433303</v>
      </c>
      <c r="BB11">
        <f t="shared" si="11"/>
        <v>2</v>
      </c>
      <c r="BD11" s="1" t="s">
        <v>4</v>
      </c>
      <c r="BE11">
        <f t="shared" si="37"/>
        <v>0</v>
      </c>
      <c r="BF11">
        <f t="shared" si="38"/>
        <v>0</v>
      </c>
      <c r="BG11">
        <f t="shared" si="39"/>
        <v>13286.02</v>
      </c>
      <c r="BH11">
        <f t="shared" si="40"/>
        <v>843.26</v>
      </c>
      <c r="BI11">
        <f t="shared" si="41"/>
        <v>0</v>
      </c>
      <c r="BJ11">
        <f t="shared" si="42"/>
        <v>0</v>
      </c>
      <c r="BQ11" s="1" t="s">
        <v>8</v>
      </c>
      <c r="BR11">
        <f t="shared" si="43"/>
        <v>59300.071618838614</v>
      </c>
      <c r="BS11">
        <f t="shared" si="44"/>
        <v>370.51276174429699</v>
      </c>
      <c r="BT11">
        <f t="shared" si="12"/>
        <v>9671.8042095231958</v>
      </c>
      <c r="BU11">
        <f t="shared" si="13"/>
        <v>370.51276174429699</v>
      </c>
      <c r="BV11">
        <f t="shared" si="14"/>
        <v>2</v>
      </c>
      <c r="BX11" s="1" t="s">
        <v>4</v>
      </c>
      <c r="BY11">
        <f t="shared" si="45"/>
        <v>0</v>
      </c>
      <c r="BZ11">
        <f t="shared" si="46"/>
        <v>0</v>
      </c>
      <c r="CA11">
        <f t="shared" si="47"/>
        <v>13286.02</v>
      </c>
      <c r="CB11">
        <f t="shared" si="48"/>
        <v>843.26</v>
      </c>
      <c r="CC11">
        <f t="shared" si="49"/>
        <v>0</v>
      </c>
      <c r="CD11">
        <f t="shared" si="50"/>
        <v>0</v>
      </c>
      <c r="CJ11" s="8" t="s">
        <v>8</v>
      </c>
      <c r="CK11" s="9">
        <f t="shared" si="15"/>
        <v>59300.071618838614</v>
      </c>
      <c r="CL11" s="9">
        <f t="shared" si="16"/>
        <v>1906.1452559867998</v>
      </c>
      <c r="CM11" s="9">
        <f t="shared" si="17"/>
        <v>8902.1995513767633</v>
      </c>
      <c r="CN11" s="9">
        <f t="shared" si="18"/>
        <v>1906.1452559867998</v>
      </c>
      <c r="CO11" s="9">
        <f t="shared" si="19"/>
        <v>2</v>
      </c>
      <c r="CQ11" s="1" t="s">
        <v>4</v>
      </c>
      <c r="CR11">
        <f t="shared" si="51"/>
        <v>0</v>
      </c>
      <c r="CS11">
        <f t="shared" si="52"/>
        <v>0</v>
      </c>
      <c r="CT11">
        <f t="shared" si="53"/>
        <v>13286.02</v>
      </c>
      <c r="CU11">
        <f t="shared" si="54"/>
        <v>843.26</v>
      </c>
      <c r="CV11">
        <f t="shared" si="55"/>
        <v>0</v>
      </c>
      <c r="CW11">
        <f t="shared" si="56"/>
        <v>0</v>
      </c>
      <c r="DC11" s="1" t="s">
        <v>8</v>
      </c>
      <c r="DD11" s="9">
        <f t="shared" si="57"/>
        <v>59300.071618838614</v>
      </c>
      <c r="DE11" s="9">
        <f t="shared" si="20"/>
        <v>2651.7124326938488</v>
      </c>
      <c r="DF11" s="9">
        <f t="shared" si="21"/>
        <v>8693.8681528282796</v>
      </c>
      <c r="DG11">
        <f t="shared" si="22"/>
        <v>2651.7124326938488</v>
      </c>
      <c r="DH11">
        <f t="shared" si="23"/>
        <v>2</v>
      </c>
    </row>
    <row r="12" spans="1:112" ht="31.5" thickBot="1" x14ac:dyDescent="0.4">
      <c r="A12" s="1" t="s">
        <v>3</v>
      </c>
      <c r="B12" s="3">
        <v>12943.98</v>
      </c>
      <c r="C12" s="3">
        <v>1984.43</v>
      </c>
      <c r="J12" s="1" t="s">
        <v>3</v>
      </c>
      <c r="K12">
        <f t="shared" si="0"/>
        <v>82390.644664736668</v>
      </c>
      <c r="L12">
        <f t="shared" si="1"/>
        <v>6720.8022841361717</v>
      </c>
      <c r="M12">
        <f t="shared" si="2"/>
        <v>12466.963710430859</v>
      </c>
      <c r="N12">
        <f t="shared" si="3"/>
        <v>6720.8022841361717</v>
      </c>
      <c r="O12">
        <f t="shared" si="24"/>
        <v>2</v>
      </c>
      <c r="Q12" s="1" t="s">
        <v>8</v>
      </c>
      <c r="R12">
        <f t="shared" si="58"/>
        <v>0</v>
      </c>
      <c r="S12">
        <f t="shared" si="25"/>
        <v>0</v>
      </c>
      <c r="T12">
        <f t="shared" si="26"/>
        <v>12974.83</v>
      </c>
      <c r="U12">
        <f t="shared" si="27"/>
        <v>1317.94</v>
      </c>
      <c r="V12">
        <f t="shared" si="28"/>
        <v>0</v>
      </c>
      <c r="W12">
        <f t="shared" si="29"/>
        <v>0</v>
      </c>
      <c r="AC12" s="1" t="s">
        <v>3</v>
      </c>
      <c r="AD12">
        <f t="shared" si="4"/>
        <v>59207.01130414474</v>
      </c>
      <c r="AE12">
        <f t="shared" si="5"/>
        <v>3683.7132495433416</v>
      </c>
      <c r="AF12">
        <f t="shared" si="6"/>
        <v>11131.51340458195</v>
      </c>
      <c r="AG12">
        <f t="shared" si="7"/>
        <v>3683.7132495433416</v>
      </c>
      <c r="AH12">
        <f t="shared" si="8"/>
        <v>2</v>
      </c>
      <c r="AJ12" s="1" t="s">
        <v>8</v>
      </c>
      <c r="AK12">
        <f t="shared" si="59"/>
        <v>0</v>
      </c>
      <c r="AL12">
        <f t="shared" si="30"/>
        <v>0</v>
      </c>
      <c r="AM12">
        <f t="shared" si="31"/>
        <v>12974.83</v>
      </c>
      <c r="AN12">
        <f t="shared" si="32"/>
        <v>1317.94</v>
      </c>
      <c r="AO12">
        <f t="shared" si="33"/>
        <v>0</v>
      </c>
      <c r="AP12">
        <f t="shared" si="34"/>
        <v>0</v>
      </c>
      <c r="AW12" s="1" t="s">
        <v>3</v>
      </c>
      <c r="AX12">
        <f t="shared" si="35"/>
        <v>59207.01130414474</v>
      </c>
      <c r="AY12">
        <f t="shared" si="36"/>
        <v>1383.949512871847</v>
      </c>
      <c r="AZ12">
        <f t="shared" si="9"/>
        <v>10115.918931178028</v>
      </c>
      <c r="BA12">
        <f t="shared" si="10"/>
        <v>1383.949512871847</v>
      </c>
      <c r="BB12">
        <f t="shared" si="11"/>
        <v>2</v>
      </c>
      <c r="BD12" s="1" t="s">
        <v>8</v>
      </c>
      <c r="BE12">
        <f t="shared" si="37"/>
        <v>0</v>
      </c>
      <c r="BF12">
        <f t="shared" si="38"/>
        <v>0</v>
      </c>
      <c r="BG12">
        <f t="shared" si="39"/>
        <v>12974.83</v>
      </c>
      <c r="BH12">
        <f t="shared" si="40"/>
        <v>1317.94</v>
      </c>
      <c r="BI12">
        <f t="shared" si="41"/>
        <v>0</v>
      </c>
      <c r="BJ12">
        <f t="shared" si="42"/>
        <v>0</v>
      </c>
      <c r="BQ12" s="1" t="s">
        <v>3</v>
      </c>
      <c r="BR12">
        <f t="shared" si="43"/>
        <v>59207.01130414474</v>
      </c>
      <c r="BS12">
        <f t="shared" si="44"/>
        <v>839.51157808481867</v>
      </c>
      <c r="BT12">
        <f t="shared" si="12"/>
        <v>9723.615040985731</v>
      </c>
      <c r="BU12">
        <f t="shared" si="13"/>
        <v>839.51157808481867</v>
      </c>
      <c r="BV12">
        <f t="shared" si="14"/>
        <v>2</v>
      </c>
      <c r="BX12" s="1" t="s">
        <v>8</v>
      </c>
      <c r="BY12">
        <f t="shared" si="45"/>
        <v>0</v>
      </c>
      <c r="BZ12">
        <f t="shared" si="46"/>
        <v>0</v>
      </c>
      <c r="CA12">
        <f t="shared" si="47"/>
        <v>12974.83</v>
      </c>
      <c r="CB12">
        <f t="shared" si="48"/>
        <v>1317.94</v>
      </c>
      <c r="CC12">
        <f t="shared" si="49"/>
        <v>0</v>
      </c>
      <c r="CD12">
        <f t="shared" si="50"/>
        <v>0</v>
      </c>
      <c r="CJ12" s="8" t="s">
        <v>3</v>
      </c>
      <c r="CK12" s="9">
        <f t="shared" si="15"/>
        <v>59207.01130414474</v>
      </c>
      <c r="CL12" s="9">
        <f t="shared" si="16"/>
        <v>2064.990724996358</v>
      </c>
      <c r="CM12" s="9">
        <f t="shared" si="17"/>
        <v>8952.576694303556</v>
      </c>
      <c r="CN12" s="9">
        <f t="shared" si="18"/>
        <v>2064.990724996358</v>
      </c>
      <c r="CO12" s="9">
        <f t="shared" si="19"/>
        <v>2</v>
      </c>
      <c r="CQ12" s="1" t="s">
        <v>8</v>
      </c>
      <c r="CR12">
        <f t="shared" si="51"/>
        <v>0</v>
      </c>
      <c r="CS12">
        <f t="shared" si="52"/>
        <v>0</v>
      </c>
      <c r="CT12">
        <f t="shared" si="53"/>
        <v>12974.83</v>
      </c>
      <c r="CU12">
        <f t="shared" si="54"/>
        <v>1317.94</v>
      </c>
      <c r="CV12">
        <f t="shared" si="55"/>
        <v>0</v>
      </c>
      <c r="CW12">
        <f t="shared" si="56"/>
        <v>0</v>
      </c>
      <c r="DC12" s="1" t="s">
        <v>3</v>
      </c>
      <c r="DD12" s="9">
        <f t="shared" si="57"/>
        <v>59207.01130414474</v>
      </c>
      <c r="DE12" s="9">
        <f t="shared" si="20"/>
        <v>2755.8453475572851</v>
      </c>
      <c r="DF12" s="9">
        <f t="shared" si="21"/>
        <v>8746.1236921013042</v>
      </c>
      <c r="DG12">
        <f t="shared" si="22"/>
        <v>2755.8453475572851</v>
      </c>
      <c r="DH12">
        <f t="shared" si="23"/>
        <v>2</v>
      </c>
    </row>
    <row r="13" spans="1:112" ht="16" thickBot="1" x14ac:dyDescent="0.4">
      <c r="A13" s="1" t="s">
        <v>6</v>
      </c>
      <c r="B13" s="3">
        <v>8912.0499999999993</v>
      </c>
      <c r="C13" s="3">
        <v>584.36</v>
      </c>
      <c r="J13" s="1" t="s">
        <v>6</v>
      </c>
      <c r="K13">
        <f t="shared" si="0"/>
        <v>86633.445433775167</v>
      </c>
      <c r="L13">
        <f t="shared" si="1"/>
        <v>2529.3354248201231</v>
      </c>
      <c r="M13">
        <f t="shared" si="2"/>
        <v>8302.1256591429628</v>
      </c>
      <c r="N13">
        <f t="shared" si="3"/>
        <v>2529.3354248201231</v>
      </c>
      <c r="O13">
        <f t="shared" si="24"/>
        <v>2</v>
      </c>
      <c r="Q13" s="1" t="s">
        <v>3</v>
      </c>
      <c r="R13">
        <f t="shared" si="58"/>
        <v>0</v>
      </c>
      <c r="S13">
        <f t="shared" si="25"/>
        <v>0</v>
      </c>
      <c r="T13">
        <f t="shared" si="26"/>
        <v>12943.98</v>
      </c>
      <c r="U13">
        <f t="shared" si="27"/>
        <v>1984.43</v>
      </c>
      <c r="V13">
        <f t="shared" si="28"/>
        <v>0</v>
      </c>
      <c r="W13">
        <f t="shared" si="29"/>
        <v>0</v>
      </c>
      <c r="AC13" s="1" t="s">
        <v>6</v>
      </c>
      <c r="AD13">
        <f t="shared" si="4"/>
        <v>63428.215994543432</v>
      </c>
      <c r="AE13">
        <f t="shared" si="5"/>
        <v>646.31229153438574</v>
      </c>
      <c r="AF13">
        <f t="shared" si="6"/>
        <v>6961.5445310081777</v>
      </c>
      <c r="AG13">
        <f t="shared" si="7"/>
        <v>646.31229153438574</v>
      </c>
      <c r="AH13">
        <f t="shared" si="8"/>
        <v>2</v>
      </c>
      <c r="AJ13" s="1" t="s">
        <v>3</v>
      </c>
      <c r="AK13">
        <f t="shared" si="59"/>
        <v>0</v>
      </c>
      <c r="AL13">
        <f t="shared" si="30"/>
        <v>0</v>
      </c>
      <c r="AM13">
        <f t="shared" si="31"/>
        <v>12943.98</v>
      </c>
      <c r="AN13">
        <f t="shared" si="32"/>
        <v>1984.43</v>
      </c>
      <c r="AO13">
        <f t="shared" si="33"/>
        <v>0</v>
      </c>
      <c r="AP13">
        <f t="shared" si="34"/>
        <v>0</v>
      </c>
      <c r="AW13" s="1" t="s">
        <v>6</v>
      </c>
      <c r="AX13">
        <f t="shared" si="35"/>
        <v>63428.215994543432</v>
      </c>
      <c r="AY13">
        <f t="shared" si="36"/>
        <v>2946.6648744761519</v>
      </c>
      <c r="AZ13">
        <f t="shared" si="9"/>
        <v>5955.1677714132038</v>
      </c>
      <c r="BA13">
        <f t="shared" si="10"/>
        <v>2946.6648744761519</v>
      </c>
      <c r="BB13">
        <f t="shared" si="11"/>
        <v>2</v>
      </c>
      <c r="BD13" s="1" t="s">
        <v>3</v>
      </c>
      <c r="BE13">
        <f t="shared" si="37"/>
        <v>0</v>
      </c>
      <c r="BF13">
        <f t="shared" si="38"/>
        <v>0</v>
      </c>
      <c r="BG13">
        <f t="shared" si="39"/>
        <v>12943.98</v>
      </c>
      <c r="BH13">
        <f t="shared" si="40"/>
        <v>1984.43</v>
      </c>
      <c r="BI13">
        <f t="shared" si="41"/>
        <v>0</v>
      </c>
      <c r="BJ13">
        <f t="shared" si="42"/>
        <v>0</v>
      </c>
      <c r="BQ13" s="1" t="s">
        <v>6</v>
      </c>
      <c r="BR13">
        <f t="shared" si="43"/>
        <v>63428.215994543432</v>
      </c>
      <c r="BS13">
        <f t="shared" si="44"/>
        <v>3760.7771908926552</v>
      </c>
      <c r="BT13">
        <f t="shared" si="12"/>
        <v>5571.7633481905441</v>
      </c>
      <c r="BU13">
        <f t="shared" si="13"/>
        <v>3760.7771908926552</v>
      </c>
      <c r="BV13">
        <f t="shared" si="14"/>
        <v>2</v>
      </c>
      <c r="BX13" s="1" t="s">
        <v>3</v>
      </c>
      <c r="BY13">
        <f t="shared" si="45"/>
        <v>0</v>
      </c>
      <c r="BZ13">
        <f t="shared" si="46"/>
        <v>0</v>
      </c>
      <c r="CA13">
        <f t="shared" si="47"/>
        <v>12943.98</v>
      </c>
      <c r="CB13">
        <f t="shared" si="48"/>
        <v>1984.43</v>
      </c>
      <c r="CC13">
        <f t="shared" si="49"/>
        <v>0</v>
      </c>
      <c r="CD13">
        <f t="shared" si="50"/>
        <v>0</v>
      </c>
      <c r="CJ13" s="11" t="s">
        <v>6</v>
      </c>
      <c r="CK13" s="12">
        <f t="shared" si="15"/>
        <v>63428.215994543432</v>
      </c>
      <c r="CL13" s="12">
        <f t="shared" si="16"/>
        <v>6007.1397459383352</v>
      </c>
      <c r="CM13" s="12">
        <f t="shared" si="17"/>
        <v>4807.6835256744735</v>
      </c>
      <c r="CN13" s="12">
        <f t="shared" si="18"/>
        <v>4807.6835256744735</v>
      </c>
      <c r="CO13" s="12">
        <f t="shared" si="19"/>
        <v>3</v>
      </c>
      <c r="CQ13" s="1" t="s">
        <v>3</v>
      </c>
      <c r="CR13">
        <f t="shared" si="51"/>
        <v>0</v>
      </c>
      <c r="CS13">
        <f t="shared" si="52"/>
        <v>0</v>
      </c>
      <c r="CT13">
        <f t="shared" si="53"/>
        <v>12943.98</v>
      </c>
      <c r="CU13">
        <f t="shared" si="54"/>
        <v>1984.43</v>
      </c>
      <c r="CV13">
        <f t="shared" si="55"/>
        <v>0</v>
      </c>
      <c r="CW13">
        <f t="shared" si="56"/>
        <v>0</v>
      </c>
      <c r="DC13" s="1" t="s">
        <v>6</v>
      </c>
      <c r="DD13" s="12">
        <f t="shared" si="57"/>
        <v>63428.215994543432</v>
      </c>
      <c r="DE13" s="12">
        <f t="shared" si="20"/>
        <v>6758.0322141806291</v>
      </c>
      <c r="DF13" s="12">
        <f t="shared" si="21"/>
        <v>4598.6538071668874</v>
      </c>
      <c r="DG13">
        <f t="shared" si="22"/>
        <v>4598.6538071668874</v>
      </c>
      <c r="DH13">
        <f t="shared" si="23"/>
        <v>3</v>
      </c>
    </row>
    <row r="14" spans="1:112" ht="31.5" thickBot="1" x14ac:dyDescent="0.4">
      <c r="A14" s="1" t="s">
        <v>14</v>
      </c>
      <c r="B14" s="3">
        <v>7645.34</v>
      </c>
      <c r="C14" s="3">
        <v>1890.64</v>
      </c>
      <c r="J14" s="1" t="s">
        <v>14</v>
      </c>
      <c r="K14">
        <f t="shared" si="0"/>
        <v>87585.985415892865</v>
      </c>
      <c r="L14">
        <f t="shared" si="1"/>
        <v>1858.9190504295768</v>
      </c>
      <c r="M14">
        <f t="shared" si="2"/>
        <v>7253.7647641000876</v>
      </c>
      <c r="N14">
        <f t="shared" si="3"/>
        <v>1858.9190504295768</v>
      </c>
      <c r="O14">
        <f t="shared" si="24"/>
        <v>2</v>
      </c>
      <c r="Q14" s="1" t="s">
        <v>6</v>
      </c>
      <c r="R14">
        <f t="shared" si="58"/>
        <v>0</v>
      </c>
      <c r="S14">
        <f t="shared" si="25"/>
        <v>0</v>
      </c>
      <c r="T14">
        <f t="shared" si="26"/>
        <v>8912.0499999999993</v>
      </c>
      <c r="U14">
        <f t="shared" si="27"/>
        <v>584.36</v>
      </c>
      <c r="V14">
        <f t="shared" si="28"/>
        <v>0</v>
      </c>
      <c r="W14">
        <f t="shared" si="29"/>
        <v>0</v>
      </c>
      <c r="AC14" s="1" t="s">
        <v>14</v>
      </c>
      <c r="AD14">
        <f t="shared" si="4"/>
        <v>64442.044064581183</v>
      </c>
      <c r="AE14">
        <f t="shared" si="5"/>
        <v>1947.9478122366409</v>
      </c>
      <c r="AF14">
        <f t="shared" si="6"/>
        <v>5940.6252219796688</v>
      </c>
      <c r="AG14">
        <f t="shared" si="7"/>
        <v>1947.9478122366409</v>
      </c>
      <c r="AH14">
        <f t="shared" si="8"/>
        <v>2</v>
      </c>
      <c r="AJ14" s="1" t="s">
        <v>6</v>
      </c>
      <c r="AK14">
        <f t="shared" si="59"/>
        <v>0</v>
      </c>
      <c r="AL14">
        <f t="shared" si="30"/>
        <v>0</v>
      </c>
      <c r="AM14">
        <f t="shared" si="31"/>
        <v>8912.0499999999993</v>
      </c>
      <c r="AN14">
        <f t="shared" si="32"/>
        <v>584.36</v>
      </c>
      <c r="AO14">
        <f t="shared" si="33"/>
        <v>0</v>
      </c>
      <c r="AP14">
        <f t="shared" si="34"/>
        <v>0</v>
      </c>
      <c r="AW14" s="1" t="s">
        <v>14</v>
      </c>
      <c r="AX14">
        <f t="shared" si="35"/>
        <v>64442.044064581183</v>
      </c>
      <c r="AY14">
        <f t="shared" si="36"/>
        <v>4197.0845050024363</v>
      </c>
      <c r="AZ14">
        <f t="shared" si="9"/>
        <v>4931.8773063323479</v>
      </c>
      <c r="BA14">
        <f t="shared" si="10"/>
        <v>4197.0845050024363</v>
      </c>
      <c r="BB14">
        <f t="shared" si="11"/>
        <v>2</v>
      </c>
      <c r="BD14" s="1" t="s">
        <v>6</v>
      </c>
      <c r="BE14">
        <f t="shared" si="37"/>
        <v>0</v>
      </c>
      <c r="BF14">
        <f t="shared" si="38"/>
        <v>0</v>
      </c>
      <c r="BG14">
        <f t="shared" si="39"/>
        <v>8912.0499999999993</v>
      </c>
      <c r="BH14">
        <f t="shared" si="40"/>
        <v>584.36</v>
      </c>
      <c r="BI14">
        <f t="shared" si="41"/>
        <v>0</v>
      </c>
      <c r="BJ14">
        <f t="shared" si="42"/>
        <v>0</v>
      </c>
      <c r="BQ14" s="1" t="s">
        <v>14</v>
      </c>
      <c r="BR14">
        <f t="shared" si="43"/>
        <v>64442.044064581183</v>
      </c>
      <c r="BS14">
        <f t="shared" si="44"/>
        <v>5021.497948412939</v>
      </c>
      <c r="BT14">
        <f t="shared" si="12"/>
        <v>4537.5372869292032</v>
      </c>
      <c r="BU14">
        <f t="shared" si="13"/>
        <v>4537.5372869292032</v>
      </c>
      <c r="BV14">
        <f t="shared" si="14"/>
        <v>3</v>
      </c>
      <c r="BX14" s="1" t="s">
        <v>6</v>
      </c>
      <c r="BY14">
        <f t="shared" si="45"/>
        <v>0</v>
      </c>
      <c r="BZ14">
        <f t="shared" si="46"/>
        <v>0</v>
      </c>
      <c r="CA14">
        <f t="shared" si="47"/>
        <v>8912.0499999999993</v>
      </c>
      <c r="CB14">
        <f t="shared" si="48"/>
        <v>584.36</v>
      </c>
      <c r="CC14">
        <f t="shared" si="49"/>
        <v>0</v>
      </c>
      <c r="CD14">
        <f t="shared" si="50"/>
        <v>0</v>
      </c>
      <c r="CJ14" s="11" t="s">
        <v>14</v>
      </c>
      <c r="CK14" s="12">
        <f t="shared" si="15"/>
        <v>64442.044064581183</v>
      </c>
      <c r="CL14" s="12">
        <f t="shared" si="16"/>
        <v>7261.7904850295299</v>
      </c>
      <c r="CM14" s="12">
        <f t="shared" si="17"/>
        <v>3780.4143441458318</v>
      </c>
      <c r="CN14" s="12">
        <f t="shared" si="18"/>
        <v>3780.4143441458318</v>
      </c>
      <c r="CO14" s="12">
        <f t="shared" si="19"/>
        <v>3</v>
      </c>
      <c r="CQ14" s="1" t="s">
        <v>6</v>
      </c>
      <c r="CR14">
        <f t="shared" si="51"/>
        <v>0</v>
      </c>
      <c r="CS14">
        <f t="shared" si="52"/>
        <v>0</v>
      </c>
      <c r="CT14">
        <f t="shared" si="53"/>
        <v>0</v>
      </c>
      <c r="CU14">
        <f t="shared" si="54"/>
        <v>0</v>
      </c>
      <c r="CV14">
        <f t="shared" si="55"/>
        <v>8912.0499999999993</v>
      </c>
      <c r="CW14">
        <f t="shared" si="56"/>
        <v>584.36</v>
      </c>
      <c r="DC14" s="1" t="s">
        <v>14</v>
      </c>
      <c r="DD14" s="12">
        <f t="shared" si="57"/>
        <v>64442.044064581183</v>
      </c>
      <c r="DE14" s="12">
        <f t="shared" si="20"/>
        <v>7999.12441842719</v>
      </c>
      <c r="DF14" s="12">
        <f t="shared" si="21"/>
        <v>3585.0884835895149</v>
      </c>
      <c r="DG14">
        <f t="shared" si="22"/>
        <v>3585.0884835895149</v>
      </c>
      <c r="DH14">
        <f t="shared" si="23"/>
        <v>3</v>
      </c>
    </row>
    <row r="15" spans="1:112" ht="47" thickBot="1" x14ac:dyDescent="0.4">
      <c r="A15" s="1" t="s">
        <v>11</v>
      </c>
      <c r="B15" s="3">
        <v>7602.69</v>
      </c>
      <c r="C15" s="3">
        <v>837.63</v>
      </c>
      <c r="J15" s="1" t="s">
        <v>11</v>
      </c>
      <c r="K15">
        <f t="shared" si="0"/>
        <v>87853.348492610108</v>
      </c>
      <c r="L15">
        <f t="shared" si="1"/>
        <v>1258.5641585751589</v>
      </c>
      <c r="M15">
        <f t="shared" si="2"/>
        <v>7019.4271454371546</v>
      </c>
      <c r="N15">
        <f t="shared" si="3"/>
        <v>1258.5641585751589</v>
      </c>
      <c r="O15">
        <f t="shared" si="24"/>
        <v>2</v>
      </c>
      <c r="Q15" s="1" t="s">
        <v>14</v>
      </c>
      <c r="R15">
        <f t="shared" si="58"/>
        <v>0</v>
      </c>
      <c r="S15">
        <f t="shared" si="25"/>
        <v>0</v>
      </c>
      <c r="T15">
        <f t="shared" si="26"/>
        <v>7645.34</v>
      </c>
      <c r="U15">
        <f t="shared" si="27"/>
        <v>1890.64</v>
      </c>
      <c r="V15">
        <f t="shared" si="28"/>
        <v>0</v>
      </c>
      <c r="W15">
        <f t="shared" si="29"/>
        <v>0</v>
      </c>
      <c r="AC15" s="1" t="s">
        <v>11</v>
      </c>
      <c r="AD15">
        <f t="shared" si="4"/>
        <v>64667.641052844112</v>
      </c>
      <c r="AE15">
        <f t="shared" si="5"/>
        <v>1795.1642038030111</v>
      </c>
      <c r="AF15">
        <f t="shared" si="6"/>
        <v>5680.0615744842135</v>
      </c>
      <c r="AG15">
        <f t="shared" si="7"/>
        <v>1795.1642038030111</v>
      </c>
      <c r="AH15">
        <f t="shared" si="8"/>
        <v>2</v>
      </c>
      <c r="AJ15" s="1" t="s">
        <v>14</v>
      </c>
      <c r="AK15">
        <f t="shared" si="59"/>
        <v>0</v>
      </c>
      <c r="AL15">
        <f t="shared" si="30"/>
        <v>0</v>
      </c>
      <c r="AM15">
        <f t="shared" si="31"/>
        <v>7645.34</v>
      </c>
      <c r="AN15">
        <f t="shared" si="32"/>
        <v>1890.64</v>
      </c>
      <c r="AO15">
        <f t="shared" si="33"/>
        <v>0</v>
      </c>
      <c r="AP15">
        <f t="shared" si="34"/>
        <v>0</v>
      </c>
      <c r="AW15" s="1" t="s">
        <v>11</v>
      </c>
      <c r="AX15">
        <f t="shared" si="35"/>
        <v>64667.641052844112</v>
      </c>
      <c r="AY15">
        <f t="shared" si="36"/>
        <v>4203.7906093443271</v>
      </c>
      <c r="AZ15">
        <f t="shared" si="9"/>
        <v>4667.0166506804444</v>
      </c>
      <c r="BA15">
        <f t="shared" si="10"/>
        <v>4203.7906093443271</v>
      </c>
      <c r="BB15">
        <f t="shared" si="11"/>
        <v>2</v>
      </c>
      <c r="BD15" s="1" t="s">
        <v>14</v>
      </c>
      <c r="BE15">
        <f t="shared" si="37"/>
        <v>0</v>
      </c>
      <c r="BF15">
        <f t="shared" si="38"/>
        <v>0</v>
      </c>
      <c r="BG15">
        <f t="shared" si="39"/>
        <v>7645.34</v>
      </c>
      <c r="BH15">
        <f t="shared" si="40"/>
        <v>1890.64</v>
      </c>
      <c r="BI15">
        <f t="shared" si="41"/>
        <v>0</v>
      </c>
      <c r="BJ15">
        <f t="shared" si="42"/>
        <v>0</v>
      </c>
      <c r="BQ15" s="1" t="s">
        <v>11</v>
      </c>
      <c r="BR15">
        <f t="shared" si="43"/>
        <v>64667.641052844112</v>
      </c>
      <c r="BS15">
        <f t="shared" si="44"/>
        <v>5031.5522976245365</v>
      </c>
      <c r="BT15">
        <f t="shared" si="12"/>
        <v>4278.2366016704627</v>
      </c>
      <c r="BU15">
        <f t="shared" si="13"/>
        <v>4278.2366016704627</v>
      </c>
      <c r="BV15">
        <f t="shared" si="14"/>
        <v>3</v>
      </c>
      <c r="BX15" s="1" t="s">
        <v>14</v>
      </c>
      <c r="BY15">
        <f t="shared" si="45"/>
        <v>0</v>
      </c>
      <c r="BZ15">
        <f t="shared" si="46"/>
        <v>0</v>
      </c>
      <c r="CA15">
        <f t="shared" si="47"/>
        <v>0</v>
      </c>
      <c r="CB15">
        <f t="shared" si="48"/>
        <v>0</v>
      </c>
      <c r="CC15">
        <f t="shared" si="49"/>
        <v>7645.34</v>
      </c>
      <c r="CD15">
        <f t="shared" si="50"/>
        <v>1890.64</v>
      </c>
      <c r="CJ15" s="11" t="s">
        <v>11</v>
      </c>
      <c r="CK15" s="12">
        <f t="shared" si="15"/>
        <v>64667.641052844112</v>
      </c>
      <c r="CL15" s="12">
        <f t="shared" si="16"/>
        <v>7290.2488795329946</v>
      </c>
      <c r="CM15" s="12">
        <f t="shared" si="17"/>
        <v>3508.7793528008765</v>
      </c>
      <c r="CN15" s="12">
        <f t="shared" si="18"/>
        <v>3508.7793528008765</v>
      </c>
      <c r="CO15" s="12">
        <f t="shared" si="19"/>
        <v>3</v>
      </c>
      <c r="CQ15" s="1" t="s">
        <v>14</v>
      </c>
      <c r="CR15">
        <f t="shared" si="51"/>
        <v>0</v>
      </c>
      <c r="CS15">
        <f t="shared" si="52"/>
        <v>0</v>
      </c>
      <c r="CT15">
        <f t="shared" si="53"/>
        <v>0</v>
      </c>
      <c r="CU15">
        <f t="shared" si="54"/>
        <v>0</v>
      </c>
      <c r="CV15">
        <f t="shared" si="55"/>
        <v>7645.34</v>
      </c>
      <c r="CW15">
        <f t="shared" si="56"/>
        <v>1890.64</v>
      </c>
      <c r="DC15" s="1" t="s">
        <v>11</v>
      </c>
      <c r="DD15" s="12">
        <f t="shared" si="57"/>
        <v>64667.641052844112</v>
      </c>
      <c r="DE15" s="12">
        <f t="shared" si="20"/>
        <v>8040.1137518805135</v>
      </c>
      <c r="DF15" s="12">
        <f t="shared" si="21"/>
        <v>3300.3518467214171</v>
      </c>
      <c r="DG15">
        <f t="shared" si="22"/>
        <v>3300.3518467214171</v>
      </c>
      <c r="DH15">
        <f t="shared" si="23"/>
        <v>3</v>
      </c>
    </row>
    <row r="16" spans="1:112" ht="31.5" thickBot="1" x14ac:dyDescent="0.4">
      <c r="A16" s="1" t="s">
        <v>23</v>
      </c>
      <c r="B16" s="3">
        <v>7529.8</v>
      </c>
      <c r="C16" s="3">
        <v>362.37</v>
      </c>
      <c r="J16" s="1" t="s">
        <v>23</v>
      </c>
      <c r="K16">
        <f t="shared" si="0"/>
        <v>88030.152119160281</v>
      </c>
      <c r="L16">
        <f t="shared" si="1"/>
        <v>1157.9807768913954</v>
      </c>
      <c r="M16">
        <f t="shared" si="2"/>
        <v>6909.9064847217724</v>
      </c>
      <c r="N16">
        <f t="shared" si="3"/>
        <v>1157.9807768913954</v>
      </c>
      <c r="O16">
        <f t="shared" si="24"/>
        <v>2</v>
      </c>
      <c r="Q16" s="1" t="s">
        <v>11</v>
      </c>
      <c r="R16">
        <f t="shared" si="58"/>
        <v>0</v>
      </c>
      <c r="S16">
        <f t="shared" si="25"/>
        <v>0</v>
      </c>
      <c r="T16">
        <f t="shared" si="26"/>
        <v>7602.69</v>
      </c>
      <c r="U16">
        <f t="shared" si="27"/>
        <v>837.63</v>
      </c>
      <c r="V16">
        <f t="shared" si="28"/>
        <v>0</v>
      </c>
      <c r="W16">
        <f t="shared" si="29"/>
        <v>0</v>
      </c>
      <c r="AC16" s="1" t="s">
        <v>23</v>
      </c>
      <c r="AD16">
        <f t="shared" si="4"/>
        <v>64827.491650674885</v>
      </c>
      <c r="AE16">
        <f t="shared" si="5"/>
        <v>1971.9382696191135</v>
      </c>
      <c r="AF16">
        <f t="shared" si="6"/>
        <v>5569.9187059406577</v>
      </c>
      <c r="AG16">
        <f t="shared" si="7"/>
        <v>1971.9382696191135</v>
      </c>
      <c r="AH16">
        <f t="shared" si="8"/>
        <v>2</v>
      </c>
      <c r="AJ16" s="1" t="s">
        <v>11</v>
      </c>
      <c r="AK16">
        <f t="shared" si="59"/>
        <v>0</v>
      </c>
      <c r="AL16">
        <f t="shared" si="30"/>
        <v>0</v>
      </c>
      <c r="AM16">
        <f t="shared" si="31"/>
        <v>7602.69</v>
      </c>
      <c r="AN16">
        <f t="shared" si="32"/>
        <v>837.63</v>
      </c>
      <c r="AO16">
        <f t="shared" si="33"/>
        <v>0</v>
      </c>
      <c r="AP16">
        <f t="shared" si="34"/>
        <v>0</v>
      </c>
      <c r="AW16" s="1" t="s">
        <v>23</v>
      </c>
      <c r="AX16">
        <f t="shared" si="35"/>
        <v>64827.491650674885</v>
      </c>
      <c r="AY16">
        <f t="shared" si="36"/>
        <v>4344.9785200073065</v>
      </c>
      <c r="AZ16">
        <f t="shared" si="9"/>
        <v>4568.166990587255</v>
      </c>
      <c r="BA16">
        <f t="shared" si="10"/>
        <v>4344.9785200073065</v>
      </c>
      <c r="BB16">
        <f t="shared" si="11"/>
        <v>2</v>
      </c>
      <c r="BD16" s="1" t="s">
        <v>11</v>
      </c>
      <c r="BE16">
        <f t="shared" si="37"/>
        <v>0</v>
      </c>
      <c r="BF16">
        <f t="shared" si="38"/>
        <v>0</v>
      </c>
      <c r="BG16">
        <f t="shared" si="39"/>
        <v>7602.69</v>
      </c>
      <c r="BH16">
        <f t="shared" si="40"/>
        <v>837.63</v>
      </c>
      <c r="BI16">
        <f t="shared" si="41"/>
        <v>0</v>
      </c>
      <c r="BJ16">
        <f t="shared" si="42"/>
        <v>0</v>
      </c>
      <c r="BQ16" s="1" t="s">
        <v>23</v>
      </c>
      <c r="BR16">
        <f t="shared" si="43"/>
        <v>64827.491650674885</v>
      </c>
      <c r="BS16">
        <f t="shared" si="44"/>
        <v>5160.7082784931436</v>
      </c>
      <c r="BT16">
        <f t="shared" si="12"/>
        <v>4188.9065781094232</v>
      </c>
      <c r="BU16">
        <f t="shared" si="13"/>
        <v>4188.9065781094232</v>
      </c>
      <c r="BV16">
        <f t="shared" si="14"/>
        <v>3</v>
      </c>
      <c r="BX16" s="1" t="s">
        <v>11</v>
      </c>
      <c r="BY16">
        <f t="shared" si="45"/>
        <v>0</v>
      </c>
      <c r="BZ16">
        <f t="shared" si="46"/>
        <v>0</v>
      </c>
      <c r="CA16">
        <f t="shared" si="47"/>
        <v>0</v>
      </c>
      <c r="CB16">
        <f t="shared" si="48"/>
        <v>0</v>
      </c>
      <c r="CC16">
        <f t="shared" si="49"/>
        <v>7602.69</v>
      </c>
      <c r="CD16">
        <f t="shared" si="50"/>
        <v>837.63</v>
      </c>
      <c r="CJ16" s="11" t="s">
        <v>23</v>
      </c>
      <c r="CK16" s="12">
        <f t="shared" si="15"/>
        <v>64827.491650674885</v>
      </c>
      <c r="CL16" s="12">
        <f t="shared" si="16"/>
        <v>7405.9332878809528</v>
      </c>
      <c r="CM16" s="12">
        <f t="shared" si="17"/>
        <v>3431.4790763758674</v>
      </c>
      <c r="CN16" s="12">
        <f t="shared" si="18"/>
        <v>3431.4790763758674</v>
      </c>
      <c r="CO16" s="12">
        <f t="shared" si="19"/>
        <v>3</v>
      </c>
      <c r="CQ16" s="1" t="s">
        <v>11</v>
      </c>
      <c r="CR16">
        <f t="shared" si="51"/>
        <v>0</v>
      </c>
      <c r="CS16">
        <f t="shared" si="52"/>
        <v>0</v>
      </c>
      <c r="CT16">
        <f t="shared" si="53"/>
        <v>0</v>
      </c>
      <c r="CU16">
        <f t="shared" si="54"/>
        <v>0</v>
      </c>
      <c r="CV16">
        <f t="shared" si="55"/>
        <v>7602.69</v>
      </c>
      <c r="CW16">
        <f t="shared" si="56"/>
        <v>837.63</v>
      </c>
      <c r="DC16" s="1" t="s">
        <v>23</v>
      </c>
      <c r="DD16" s="12">
        <f t="shared" si="57"/>
        <v>64827.491650674885</v>
      </c>
      <c r="DE16" s="12">
        <f t="shared" si="20"/>
        <v>8156.8006908072193</v>
      </c>
      <c r="DF16" s="12">
        <f t="shared" si="21"/>
        <v>3222.8942758693443</v>
      </c>
      <c r="DG16">
        <f t="shared" si="22"/>
        <v>3222.8942758693443</v>
      </c>
      <c r="DH16">
        <f t="shared" si="23"/>
        <v>3</v>
      </c>
    </row>
    <row r="17" spans="1:112" ht="47" thickBot="1" x14ac:dyDescent="0.4">
      <c r="A17" s="1" t="s">
        <v>19</v>
      </c>
      <c r="B17" s="3">
        <v>7365.56</v>
      </c>
      <c r="C17" s="3">
        <v>1234.3499999999999</v>
      </c>
      <c r="J17" s="1" t="s">
        <v>19</v>
      </c>
      <c r="K17">
        <f t="shared" si="0"/>
        <v>87998.481936886266</v>
      </c>
      <c r="L17">
        <f t="shared" si="1"/>
        <v>1211.1317006213651</v>
      </c>
      <c r="M17">
        <f t="shared" si="2"/>
        <v>6840.6848020355392</v>
      </c>
      <c r="N17">
        <f t="shared" si="3"/>
        <v>1211.1317006213651</v>
      </c>
      <c r="O17">
        <f t="shared" si="24"/>
        <v>2</v>
      </c>
      <c r="Q17" s="1" t="s">
        <v>23</v>
      </c>
      <c r="R17">
        <f t="shared" si="58"/>
        <v>0</v>
      </c>
      <c r="S17">
        <f t="shared" si="25"/>
        <v>0</v>
      </c>
      <c r="T17">
        <f t="shared" si="26"/>
        <v>7529.8</v>
      </c>
      <c r="U17">
        <f t="shared" si="27"/>
        <v>362.37</v>
      </c>
      <c r="V17">
        <f t="shared" si="28"/>
        <v>0</v>
      </c>
      <c r="W17">
        <f t="shared" si="29"/>
        <v>0</v>
      </c>
      <c r="AC17" s="1" t="s">
        <v>19</v>
      </c>
      <c r="AD17">
        <f t="shared" si="4"/>
        <v>64829.968936025689</v>
      </c>
      <c r="AE17">
        <f t="shared" si="5"/>
        <v>2034.0987108762499</v>
      </c>
      <c r="AF17">
        <f t="shared" si="6"/>
        <v>5508.4928124920471</v>
      </c>
      <c r="AG17">
        <f t="shared" si="7"/>
        <v>2034.0987108762499</v>
      </c>
      <c r="AH17">
        <f t="shared" si="8"/>
        <v>2</v>
      </c>
      <c r="AJ17" s="1" t="s">
        <v>23</v>
      </c>
      <c r="AK17">
        <f t="shared" si="59"/>
        <v>0</v>
      </c>
      <c r="AL17">
        <f t="shared" si="30"/>
        <v>0</v>
      </c>
      <c r="AM17">
        <f t="shared" si="31"/>
        <v>7529.8</v>
      </c>
      <c r="AN17">
        <f t="shared" si="32"/>
        <v>362.37</v>
      </c>
      <c r="AO17">
        <f t="shared" si="33"/>
        <v>0</v>
      </c>
      <c r="AP17">
        <f t="shared" si="34"/>
        <v>0</v>
      </c>
      <c r="AW17" s="1" t="s">
        <v>19</v>
      </c>
      <c r="AX17">
        <f t="shared" si="35"/>
        <v>64829.968936025689</v>
      </c>
      <c r="AY17">
        <f t="shared" si="36"/>
        <v>4423.3100275719107</v>
      </c>
      <c r="AZ17">
        <f t="shared" si="9"/>
        <v>4492.6450881068959</v>
      </c>
      <c r="BA17">
        <f t="shared" si="10"/>
        <v>4423.3100275719107</v>
      </c>
      <c r="BB17">
        <f t="shared" si="11"/>
        <v>2</v>
      </c>
      <c r="BD17" s="1" t="s">
        <v>23</v>
      </c>
      <c r="BE17">
        <f t="shared" si="37"/>
        <v>0</v>
      </c>
      <c r="BF17">
        <f t="shared" si="38"/>
        <v>0</v>
      </c>
      <c r="BG17">
        <f t="shared" si="39"/>
        <v>7529.8</v>
      </c>
      <c r="BH17">
        <f t="shared" si="40"/>
        <v>362.37</v>
      </c>
      <c r="BI17">
        <f t="shared" si="41"/>
        <v>0</v>
      </c>
      <c r="BJ17">
        <f t="shared" si="42"/>
        <v>0</v>
      </c>
      <c r="BQ17" s="1" t="s">
        <v>19</v>
      </c>
      <c r="BR17">
        <f t="shared" si="43"/>
        <v>64829.968936025689</v>
      </c>
      <c r="BS17">
        <f t="shared" si="44"/>
        <v>5254.9598482913088</v>
      </c>
      <c r="BT17">
        <f t="shared" si="12"/>
        <v>4099.0293057199069</v>
      </c>
      <c r="BU17">
        <f t="shared" si="13"/>
        <v>4099.0293057199069</v>
      </c>
      <c r="BV17">
        <f t="shared" si="14"/>
        <v>3</v>
      </c>
      <c r="BX17" s="1" t="s">
        <v>23</v>
      </c>
      <c r="BY17">
        <f t="shared" si="45"/>
        <v>0</v>
      </c>
      <c r="BZ17">
        <f t="shared" si="46"/>
        <v>0</v>
      </c>
      <c r="CA17">
        <f t="shared" si="47"/>
        <v>0</v>
      </c>
      <c r="CB17">
        <f t="shared" si="48"/>
        <v>0</v>
      </c>
      <c r="CC17">
        <f t="shared" si="49"/>
        <v>7529.8</v>
      </c>
      <c r="CD17">
        <f t="shared" si="50"/>
        <v>362.37</v>
      </c>
      <c r="CJ17" s="11" t="s">
        <v>19</v>
      </c>
      <c r="CK17" s="12">
        <f t="shared" si="15"/>
        <v>64829.968936025689</v>
      </c>
      <c r="CL17" s="12">
        <f t="shared" si="16"/>
        <v>7514.80149516856</v>
      </c>
      <c r="CM17" s="12">
        <f t="shared" si="17"/>
        <v>3328.8367485116692</v>
      </c>
      <c r="CN17" s="12">
        <f t="shared" si="18"/>
        <v>3328.8367485116692</v>
      </c>
      <c r="CO17" s="12">
        <f t="shared" si="19"/>
        <v>3</v>
      </c>
      <c r="CQ17" s="1" t="s">
        <v>23</v>
      </c>
      <c r="CR17">
        <f t="shared" si="51"/>
        <v>0</v>
      </c>
      <c r="CS17">
        <f t="shared" si="52"/>
        <v>0</v>
      </c>
      <c r="CT17">
        <f t="shared" si="53"/>
        <v>0</v>
      </c>
      <c r="CU17">
        <f t="shared" si="54"/>
        <v>0</v>
      </c>
      <c r="CV17">
        <f t="shared" si="55"/>
        <v>7529.8</v>
      </c>
      <c r="CW17">
        <f t="shared" si="56"/>
        <v>362.37</v>
      </c>
      <c r="DC17" s="1" t="s">
        <v>19</v>
      </c>
      <c r="DD17" s="12">
        <f t="shared" si="57"/>
        <v>64829.968936025689</v>
      </c>
      <c r="DE17" s="12">
        <f t="shared" si="20"/>
        <v>8261.6016849339285</v>
      </c>
      <c r="DF17" s="12">
        <f t="shared" si="21"/>
        <v>3124.1738826832416</v>
      </c>
      <c r="DG17">
        <f t="shared" si="22"/>
        <v>3124.1738826832416</v>
      </c>
      <c r="DH17">
        <f t="shared" si="23"/>
        <v>3</v>
      </c>
    </row>
    <row r="18" spans="1:112" ht="47" thickBot="1" x14ac:dyDescent="0.4">
      <c r="A18" s="1" t="s">
        <v>22</v>
      </c>
      <c r="B18" s="3">
        <v>6767.29</v>
      </c>
      <c r="C18" s="3">
        <v>230.7</v>
      </c>
      <c r="J18" s="1" t="s">
        <v>22</v>
      </c>
      <c r="K18">
        <f t="shared" si="0"/>
        <v>88802.748184162076</v>
      </c>
      <c r="L18">
        <f t="shared" si="1"/>
        <v>484.1460740830185</v>
      </c>
      <c r="M18">
        <f t="shared" si="2"/>
        <v>6143.139631442541</v>
      </c>
      <c r="N18">
        <f t="shared" si="3"/>
        <v>484.1460740830185</v>
      </c>
      <c r="O18">
        <f t="shared" si="24"/>
        <v>2</v>
      </c>
      <c r="Q18" s="1" t="s">
        <v>19</v>
      </c>
      <c r="R18">
        <f t="shared" si="58"/>
        <v>0</v>
      </c>
      <c r="S18">
        <f t="shared" si="25"/>
        <v>0</v>
      </c>
      <c r="T18">
        <f t="shared" si="26"/>
        <v>7365.56</v>
      </c>
      <c r="U18">
        <f t="shared" si="27"/>
        <v>1234.3499999999999</v>
      </c>
      <c r="V18">
        <f t="shared" si="28"/>
        <v>0</v>
      </c>
      <c r="W18">
        <f t="shared" si="29"/>
        <v>0</v>
      </c>
      <c r="AC18" s="1" t="s">
        <v>22</v>
      </c>
      <c r="AD18">
        <f t="shared" si="4"/>
        <v>65601.145131839905</v>
      </c>
      <c r="AE18">
        <f t="shared" si="5"/>
        <v>2737.7465053857813</v>
      </c>
      <c r="AF18">
        <f t="shared" si="6"/>
        <v>4804.157444955461</v>
      </c>
      <c r="AG18">
        <f t="shared" si="7"/>
        <v>2737.7465053857813</v>
      </c>
      <c r="AH18">
        <f t="shared" si="8"/>
        <v>2</v>
      </c>
      <c r="AJ18" s="1" t="s">
        <v>19</v>
      </c>
      <c r="AK18">
        <f t="shared" si="59"/>
        <v>0</v>
      </c>
      <c r="AL18">
        <f t="shared" si="30"/>
        <v>0</v>
      </c>
      <c r="AM18">
        <f t="shared" si="31"/>
        <v>7365.56</v>
      </c>
      <c r="AN18">
        <f t="shared" si="32"/>
        <v>1234.3499999999999</v>
      </c>
      <c r="AO18">
        <f t="shared" si="33"/>
        <v>0</v>
      </c>
      <c r="AP18">
        <f t="shared" si="34"/>
        <v>0</v>
      </c>
      <c r="AW18" s="1" t="s">
        <v>22</v>
      </c>
      <c r="AX18">
        <f t="shared" si="35"/>
        <v>65601.145131839905</v>
      </c>
      <c r="AY18">
        <f t="shared" si="36"/>
        <v>5118.512017440702</v>
      </c>
      <c r="AZ18">
        <f t="shared" si="9"/>
        <v>3807.3665299690433</v>
      </c>
      <c r="BA18">
        <f t="shared" si="10"/>
        <v>3807.3665299690433</v>
      </c>
      <c r="BB18">
        <f t="shared" si="11"/>
        <v>3</v>
      </c>
      <c r="BD18" s="1" t="s">
        <v>19</v>
      </c>
      <c r="BE18">
        <f t="shared" si="37"/>
        <v>0</v>
      </c>
      <c r="BF18">
        <f t="shared" si="38"/>
        <v>0</v>
      </c>
      <c r="BG18">
        <f t="shared" si="39"/>
        <v>7365.56</v>
      </c>
      <c r="BH18">
        <f t="shared" si="40"/>
        <v>1234.3499999999999</v>
      </c>
      <c r="BI18">
        <f t="shared" si="41"/>
        <v>0</v>
      </c>
      <c r="BJ18">
        <f t="shared" si="42"/>
        <v>0</v>
      </c>
      <c r="BQ18" s="1" t="s">
        <v>22</v>
      </c>
      <c r="BR18">
        <f t="shared" si="43"/>
        <v>65601.145131839905</v>
      </c>
      <c r="BS18">
        <f t="shared" si="44"/>
        <v>5934.4908403877525</v>
      </c>
      <c r="BT18">
        <f t="shared" si="12"/>
        <v>3432.584924988998</v>
      </c>
      <c r="BU18">
        <f t="shared" si="13"/>
        <v>3432.584924988998</v>
      </c>
      <c r="BV18">
        <f t="shared" si="14"/>
        <v>3</v>
      </c>
      <c r="BX18" s="1" t="s">
        <v>19</v>
      </c>
      <c r="BY18">
        <f t="shared" si="45"/>
        <v>0</v>
      </c>
      <c r="BZ18">
        <f t="shared" si="46"/>
        <v>0</v>
      </c>
      <c r="CA18">
        <f t="shared" si="47"/>
        <v>0</v>
      </c>
      <c r="CB18">
        <f t="shared" si="48"/>
        <v>0</v>
      </c>
      <c r="CC18">
        <f t="shared" si="49"/>
        <v>7365.56</v>
      </c>
      <c r="CD18">
        <f t="shared" si="50"/>
        <v>1234.3499999999999</v>
      </c>
      <c r="CJ18" s="11" t="s">
        <v>22</v>
      </c>
      <c r="CK18" s="12">
        <f t="shared" si="15"/>
        <v>65601.145131839905</v>
      </c>
      <c r="CL18" s="12">
        <f t="shared" si="16"/>
        <v>8178.9024024137771</v>
      </c>
      <c r="CM18" s="12">
        <f t="shared" si="17"/>
        <v>2683.9832032474546</v>
      </c>
      <c r="CN18" s="12">
        <f t="shared" si="18"/>
        <v>2683.9832032474546</v>
      </c>
      <c r="CO18" s="12">
        <f t="shared" si="19"/>
        <v>3</v>
      </c>
      <c r="CQ18" s="1" t="s">
        <v>19</v>
      </c>
      <c r="CR18">
        <f t="shared" si="51"/>
        <v>0</v>
      </c>
      <c r="CS18">
        <f t="shared" si="52"/>
        <v>0</v>
      </c>
      <c r="CT18">
        <f t="shared" si="53"/>
        <v>0</v>
      </c>
      <c r="CU18">
        <f t="shared" si="54"/>
        <v>0</v>
      </c>
      <c r="CV18">
        <f t="shared" si="55"/>
        <v>7365.56</v>
      </c>
      <c r="CW18">
        <f t="shared" si="56"/>
        <v>1234.3499999999999</v>
      </c>
      <c r="DC18" s="1" t="s">
        <v>22</v>
      </c>
      <c r="DD18" s="12">
        <f t="shared" si="57"/>
        <v>65601.145131839905</v>
      </c>
      <c r="DE18" s="12">
        <f t="shared" si="20"/>
        <v>8929.7352539060812</v>
      </c>
      <c r="DF18" s="12">
        <f t="shared" si="21"/>
        <v>2476.8409673291658</v>
      </c>
      <c r="DG18">
        <f t="shared" si="22"/>
        <v>2476.8409673291658</v>
      </c>
      <c r="DH18">
        <f t="shared" si="23"/>
        <v>3</v>
      </c>
    </row>
    <row r="19" spans="1:112" ht="47" thickBot="1" x14ac:dyDescent="0.4">
      <c r="A19" s="1" t="s">
        <v>17</v>
      </c>
      <c r="B19" s="3">
        <v>5999.5</v>
      </c>
      <c r="C19" s="3">
        <v>2375.4</v>
      </c>
      <c r="J19" s="1" t="s">
        <v>17</v>
      </c>
      <c r="K19">
        <f t="shared" si="0"/>
        <v>89098.199274177241</v>
      </c>
      <c r="L19">
        <f t="shared" si="1"/>
        <v>1889.1225365364739</v>
      </c>
      <c r="M19">
        <f t="shared" si="2"/>
        <v>5850.8712276463584</v>
      </c>
      <c r="N19">
        <f t="shared" si="3"/>
        <v>1889.1225365364739</v>
      </c>
      <c r="O19">
        <f t="shared" si="24"/>
        <v>2</v>
      </c>
      <c r="Q19" s="1" t="s">
        <v>22</v>
      </c>
      <c r="R19">
        <f t="shared" si="58"/>
        <v>0</v>
      </c>
      <c r="S19">
        <f t="shared" si="25"/>
        <v>0</v>
      </c>
      <c r="T19">
        <f t="shared" si="26"/>
        <v>6767.29</v>
      </c>
      <c r="U19">
        <f t="shared" si="27"/>
        <v>230.7</v>
      </c>
      <c r="V19">
        <f t="shared" si="28"/>
        <v>0</v>
      </c>
      <c r="W19">
        <f t="shared" si="29"/>
        <v>0</v>
      </c>
      <c r="AC19" s="1" t="s">
        <v>17</v>
      </c>
      <c r="AD19">
        <f t="shared" si="4"/>
        <v>65988.487844173404</v>
      </c>
      <c r="AE19">
        <f t="shared" si="5"/>
        <v>3649.5292600151324</v>
      </c>
      <c r="AF19">
        <f t="shared" si="6"/>
        <v>4605.9574361060895</v>
      </c>
      <c r="AG19">
        <f t="shared" si="7"/>
        <v>3649.5292600151324</v>
      </c>
      <c r="AH19">
        <f t="shared" si="8"/>
        <v>2</v>
      </c>
      <c r="AJ19" s="1" t="s">
        <v>22</v>
      </c>
      <c r="AK19">
        <f t="shared" si="59"/>
        <v>0</v>
      </c>
      <c r="AL19">
        <f t="shared" si="30"/>
        <v>0</v>
      </c>
      <c r="AM19">
        <f t="shared" si="31"/>
        <v>6767.29</v>
      </c>
      <c r="AN19">
        <f t="shared" si="32"/>
        <v>230.7</v>
      </c>
      <c r="AO19">
        <f t="shared" si="33"/>
        <v>0</v>
      </c>
      <c r="AP19">
        <f t="shared" si="34"/>
        <v>0</v>
      </c>
      <c r="AW19" s="1" t="s">
        <v>17</v>
      </c>
      <c r="AX19">
        <f t="shared" si="35"/>
        <v>65988.487844173404</v>
      </c>
      <c r="AY19">
        <f t="shared" si="36"/>
        <v>5903.091428106537</v>
      </c>
      <c r="AZ19">
        <f t="shared" si="9"/>
        <v>3653.4641199026464</v>
      </c>
      <c r="BA19">
        <f t="shared" si="10"/>
        <v>3653.4641199026464</v>
      </c>
      <c r="BB19">
        <f t="shared" si="11"/>
        <v>3</v>
      </c>
      <c r="BD19" s="1" t="s">
        <v>22</v>
      </c>
      <c r="BE19">
        <f t="shared" si="37"/>
        <v>0</v>
      </c>
      <c r="BF19">
        <f t="shared" si="38"/>
        <v>0</v>
      </c>
      <c r="BG19">
        <f t="shared" si="39"/>
        <v>0</v>
      </c>
      <c r="BH19">
        <f t="shared" si="40"/>
        <v>0</v>
      </c>
      <c r="BI19">
        <f t="shared" si="41"/>
        <v>6767.29</v>
      </c>
      <c r="BJ19">
        <f t="shared" si="42"/>
        <v>230.7</v>
      </c>
      <c r="BQ19" s="1" t="s">
        <v>17</v>
      </c>
      <c r="BR19">
        <f t="shared" si="43"/>
        <v>65988.487844173404</v>
      </c>
      <c r="BS19">
        <f t="shared" si="44"/>
        <v>6722.786779012793</v>
      </c>
      <c r="BT19">
        <f t="shared" si="12"/>
        <v>3280.5459379746121</v>
      </c>
      <c r="BU19">
        <f t="shared" si="13"/>
        <v>3280.5459379746121</v>
      </c>
      <c r="BV19">
        <f t="shared" si="14"/>
        <v>3</v>
      </c>
      <c r="BX19" s="1" t="s">
        <v>22</v>
      </c>
      <c r="BY19">
        <f t="shared" si="45"/>
        <v>0</v>
      </c>
      <c r="BZ19">
        <f t="shared" si="46"/>
        <v>0</v>
      </c>
      <c r="CA19">
        <f t="shared" si="47"/>
        <v>0</v>
      </c>
      <c r="CB19">
        <f t="shared" si="48"/>
        <v>0</v>
      </c>
      <c r="CC19">
        <f t="shared" si="49"/>
        <v>6767.29</v>
      </c>
      <c r="CD19">
        <f t="shared" si="50"/>
        <v>230.7</v>
      </c>
      <c r="CJ19" s="11" t="s">
        <v>17</v>
      </c>
      <c r="CK19" s="12">
        <f t="shared" si="15"/>
        <v>65988.487844173404</v>
      </c>
      <c r="CL19" s="12">
        <f t="shared" si="16"/>
        <v>8949.7083565058056</v>
      </c>
      <c r="CM19" s="12">
        <f t="shared" si="17"/>
        <v>2619.8138544293411</v>
      </c>
      <c r="CN19" s="12">
        <f t="shared" si="18"/>
        <v>2619.8138544293411</v>
      </c>
      <c r="CO19" s="12">
        <f t="shared" si="19"/>
        <v>3</v>
      </c>
      <c r="CQ19" s="1" t="s">
        <v>22</v>
      </c>
      <c r="CR19">
        <f t="shared" si="51"/>
        <v>0</v>
      </c>
      <c r="CS19">
        <f t="shared" si="52"/>
        <v>0</v>
      </c>
      <c r="CT19">
        <f t="shared" si="53"/>
        <v>0</v>
      </c>
      <c r="CU19">
        <f t="shared" si="54"/>
        <v>0</v>
      </c>
      <c r="CV19">
        <f t="shared" si="55"/>
        <v>6767.29</v>
      </c>
      <c r="CW19">
        <f t="shared" si="56"/>
        <v>230.7</v>
      </c>
      <c r="DC19" s="1" t="s">
        <v>17</v>
      </c>
      <c r="DD19" s="12">
        <f t="shared" si="57"/>
        <v>65988.487844173404</v>
      </c>
      <c r="DE19" s="12">
        <f t="shared" si="20"/>
        <v>9681.045844410517</v>
      </c>
      <c r="DF19" s="12">
        <f t="shared" si="21"/>
        <v>2472.2568595975285</v>
      </c>
      <c r="DG19">
        <f t="shared" si="22"/>
        <v>2472.2568595975285</v>
      </c>
      <c r="DH19">
        <f t="shared" si="23"/>
        <v>3</v>
      </c>
    </row>
    <row r="20" spans="1:112" ht="16" thickBot="1" x14ac:dyDescent="0.4">
      <c r="A20" s="1" t="s">
        <v>7</v>
      </c>
      <c r="B20" s="3">
        <v>5570.94</v>
      </c>
      <c r="C20" s="3">
        <v>996.35</v>
      </c>
      <c r="J20" s="1" t="s">
        <v>7</v>
      </c>
      <c r="K20">
        <f t="shared" si="0"/>
        <v>89802.412740525513</v>
      </c>
      <c r="L20">
        <f t="shared" si="1"/>
        <v>938.93517137766298</v>
      </c>
      <c r="M20">
        <f t="shared" si="2"/>
        <v>5032.3973293451299</v>
      </c>
      <c r="N20">
        <f t="shared" si="3"/>
        <v>938.93517137766298</v>
      </c>
      <c r="O20">
        <f t="shared" si="24"/>
        <v>2</v>
      </c>
      <c r="Q20" s="1" t="s">
        <v>17</v>
      </c>
      <c r="R20">
        <f t="shared" si="58"/>
        <v>0</v>
      </c>
      <c r="S20">
        <f t="shared" si="25"/>
        <v>0</v>
      </c>
      <c r="T20">
        <f t="shared" si="26"/>
        <v>5999.5</v>
      </c>
      <c r="U20">
        <f t="shared" si="27"/>
        <v>2375.4</v>
      </c>
      <c r="V20">
        <f t="shared" si="28"/>
        <v>0</v>
      </c>
      <c r="W20">
        <f t="shared" si="29"/>
        <v>0</v>
      </c>
      <c r="AC20" s="1" t="s">
        <v>7</v>
      </c>
      <c r="AD20">
        <f t="shared" si="4"/>
        <v>66638.543568018664</v>
      </c>
      <c r="AE20">
        <f t="shared" si="5"/>
        <v>3817.5921894479343</v>
      </c>
      <c r="AF20">
        <f t="shared" si="6"/>
        <v>3703.8938936729342</v>
      </c>
      <c r="AG20">
        <f t="shared" si="7"/>
        <v>3703.8938936729342</v>
      </c>
      <c r="AH20">
        <f t="shared" si="8"/>
        <v>3</v>
      </c>
      <c r="AJ20" s="1" t="s">
        <v>17</v>
      </c>
      <c r="AK20">
        <f t="shared" si="59"/>
        <v>0</v>
      </c>
      <c r="AL20">
        <f t="shared" si="30"/>
        <v>0</v>
      </c>
      <c r="AM20">
        <f t="shared" si="31"/>
        <v>5999.5</v>
      </c>
      <c r="AN20">
        <f t="shared" si="32"/>
        <v>2375.4</v>
      </c>
      <c r="AO20">
        <f t="shared" si="33"/>
        <v>0</v>
      </c>
      <c r="AP20">
        <f t="shared" si="34"/>
        <v>0</v>
      </c>
      <c r="AW20" s="1" t="s">
        <v>7</v>
      </c>
      <c r="AX20">
        <f t="shared" si="35"/>
        <v>66638.543568018664</v>
      </c>
      <c r="AY20">
        <f t="shared" si="36"/>
        <v>6222.0136000187449</v>
      </c>
      <c r="AZ20">
        <f t="shared" si="9"/>
        <v>2689.1567232993343</v>
      </c>
      <c r="BA20">
        <f t="shared" si="10"/>
        <v>2689.1567232993343</v>
      </c>
      <c r="BB20">
        <f t="shared" si="11"/>
        <v>3</v>
      </c>
      <c r="BD20" s="1" t="s">
        <v>17</v>
      </c>
      <c r="BE20">
        <f t="shared" si="37"/>
        <v>0</v>
      </c>
      <c r="BF20">
        <f t="shared" si="38"/>
        <v>0</v>
      </c>
      <c r="BG20">
        <f t="shared" si="39"/>
        <v>0</v>
      </c>
      <c r="BH20">
        <f t="shared" si="40"/>
        <v>0</v>
      </c>
      <c r="BI20">
        <f t="shared" si="41"/>
        <v>5999.5</v>
      </c>
      <c r="BJ20">
        <f t="shared" si="42"/>
        <v>2375.4</v>
      </c>
      <c r="BQ20" s="1" t="s">
        <v>7</v>
      </c>
      <c r="BR20">
        <f t="shared" si="43"/>
        <v>66638.543568018664</v>
      </c>
      <c r="BS20">
        <f t="shared" si="44"/>
        <v>7052.7517989865246</v>
      </c>
      <c r="BT20">
        <f t="shared" si="12"/>
        <v>2294.5535377971205</v>
      </c>
      <c r="BU20">
        <f t="shared" si="13"/>
        <v>2294.5535377971205</v>
      </c>
      <c r="BV20">
        <f t="shared" si="14"/>
        <v>3</v>
      </c>
      <c r="BX20" s="1" t="s">
        <v>17</v>
      </c>
      <c r="BY20">
        <f t="shared" si="45"/>
        <v>0</v>
      </c>
      <c r="BZ20">
        <f t="shared" si="46"/>
        <v>0</v>
      </c>
      <c r="CA20">
        <f t="shared" si="47"/>
        <v>0</v>
      </c>
      <c r="CB20">
        <f t="shared" si="48"/>
        <v>0</v>
      </c>
      <c r="CC20">
        <f t="shared" si="49"/>
        <v>5999.5</v>
      </c>
      <c r="CD20">
        <f t="shared" si="50"/>
        <v>2375.4</v>
      </c>
      <c r="CJ20" s="11" t="s">
        <v>7</v>
      </c>
      <c r="CK20" s="12">
        <f t="shared" si="15"/>
        <v>66638.543568018664</v>
      </c>
      <c r="CL20" s="12">
        <f t="shared" si="16"/>
        <v>9313.2809248399499</v>
      </c>
      <c r="CM20" s="12">
        <f t="shared" si="17"/>
        <v>1528.2303788862553</v>
      </c>
      <c r="CN20" s="12">
        <f t="shared" si="18"/>
        <v>1528.2303788862553</v>
      </c>
      <c r="CO20" s="12">
        <f t="shared" si="19"/>
        <v>3</v>
      </c>
      <c r="CQ20" s="1" t="s">
        <v>17</v>
      </c>
      <c r="CR20">
        <f t="shared" si="51"/>
        <v>0</v>
      </c>
      <c r="CS20">
        <f t="shared" si="52"/>
        <v>0</v>
      </c>
      <c r="CT20">
        <f t="shared" si="53"/>
        <v>0</v>
      </c>
      <c r="CU20">
        <f t="shared" si="54"/>
        <v>0</v>
      </c>
      <c r="CV20">
        <f t="shared" si="55"/>
        <v>5999.5</v>
      </c>
      <c r="CW20">
        <f t="shared" si="56"/>
        <v>2375.4</v>
      </c>
      <c r="DC20" s="1" t="s">
        <v>7</v>
      </c>
      <c r="DD20" s="12">
        <f t="shared" si="57"/>
        <v>66638.543568018664</v>
      </c>
      <c r="DE20" s="12">
        <f t="shared" si="20"/>
        <v>10061.675471751867</v>
      </c>
      <c r="DF20" s="12">
        <f t="shared" si="21"/>
        <v>1328.6903922434587</v>
      </c>
      <c r="DG20">
        <f t="shared" si="22"/>
        <v>1328.6903922434587</v>
      </c>
      <c r="DH20">
        <f t="shared" si="23"/>
        <v>3</v>
      </c>
    </row>
    <row r="21" spans="1:112" ht="31.5" thickBot="1" x14ac:dyDescent="0.4">
      <c r="A21" s="1" t="s">
        <v>20</v>
      </c>
      <c r="B21" s="3">
        <v>4837.49</v>
      </c>
      <c r="C21" s="3">
        <v>391.12</v>
      </c>
      <c r="J21" s="1" t="s">
        <v>20</v>
      </c>
      <c r="K21">
        <f t="shared" si="0"/>
        <v>90649.195940127887</v>
      </c>
      <c r="L21">
        <f t="shared" si="1"/>
        <v>1551.7514941671564</v>
      </c>
      <c r="M21">
        <f t="shared" si="2"/>
        <v>4223.9978651746496</v>
      </c>
      <c r="N21">
        <f t="shared" si="3"/>
        <v>1551.7514941671564</v>
      </c>
      <c r="O21">
        <f t="shared" si="24"/>
        <v>2</v>
      </c>
      <c r="Q21" s="1" t="s">
        <v>7</v>
      </c>
      <c r="R21">
        <f t="shared" si="58"/>
        <v>0</v>
      </c>
      <c r="S21">
        <f t="shared" si="25"/>
        <v>0</v>
      </c>
      <c r="T21">
        <f t="shared" si="26"/>
        <v>5570.94</v>
      </c>
      <c r="U21">
        <f t="shared" si="27"/>
        <v>996.35</v>
      </c>
      <c r="V21">
        <f t="shared" si="28"/>
        <v>0</v>
      </c>
      <c r="W21">
        <f t="shared" si="29"/>
        <v>0</v>
      </c>
      <c r="AC21" s="1" t="s">
        <v>20</v>
      </c>
      <c r="AD21">
        <f t="shared" si="4"/>
        <v>67467.941175182772</v>
      </c>
      <c r="AE21">
        <f t="shared" si="5"/>
        <v>4594.3613007099411</v>
      </c>
      <c r="AF21">
        <f t="shared" si="6"/>
        <v>2883.4023542199216</v>
      </c>
      <c r="AG21">
        <f t="shared" si="7"/>
        <v>2883.4023542199216</v>
      </c>
      <c r="AH21">
        <f t="shared" si="8"/>
        <v>3</v>
      </c>
      <c r="AJ21" s="1" t="s">
        <v>7</v>
      </c>
      <c r="AK21">
        <f t="shared" si="59"/>
        <v>0</v>
      </c>
      <c r="AL21">
        <f t="shared" si="30"/>
        <v>0</v>
      </c>
      <c r="AM21">
        <f t="shared" si="31"/>
        <v>0</v>
      </c>
      <c r="AN21">
        <f t="shared" si="32"/>
        <v>0</v>
      </c>
      <c r="AO21">
        <f t="shared" si="33"/>
        <v>5570.94</v>
      </c>
      <c r="AP21">
        <f t="shared" si="34"/>
        <v>996.35</v>
      </c>
      <c r="AW21" s="1" t="s">
        <v>20</v>
      </c>
      <c r="AX21">
        <f t="shared" si="35"/>
        <v>67467.941175182772</v>
      </c>
      <c r="AY21">
        <f t="shared" si="36"/>
        <v>7000.8672124238683</v>
      </c>
      <c r="AZ21">
        <f t="shared" si="9"/>
        <v>1876.3746837661488</v>
      </c>
      <c r="BA21">
        <f t="shared" si="10"/>
        <v>1876.3746837661488</v>
      </c>
      <c r="BB21">
        <f t="shared" si="11"/>
        <v>3</v>
      </c>
      <c r="BD21" s="1" t="s">
        <v>7</v>
      </c>
      <c r="BE21">
        <f t="shared" si="37"/>
        <v>0</v>
      </c>
      <c r="BF21">
        <f t="shared" si="38"/>
        <v>0</v>
      </c>
      <c r="BG21">
        <f t="shared" si="39"/>
        <v>0</v>
      </c>
      <c r="BH21">
        <f t="shared" si="40"/>
        <v>0</v>
      </c>
      <c r="BI21">
        <f t="shared" si="41"/>
        <v>5570.94</v>
      </c>
      <c r="BJ21">
        <f t="shared" si="42"/>
        <v>996.35</v>
      </c>
      <c r="BQ21" s="1" t="s">
        <v>20</v>
      </c>
      <c r="BR21">
        <f t="shared" si="43"/>
        <v>67467.941175182772</v>
      </c>
      <c r="BS21">
        <f t="shared" si="44"/>
        <v>7825.9074153107222</v>
      </c>
      <c r="BT21">
        <f t="shared" si="12"/>
        <v>1496.8789229057588</v>
      </c>
      <c r="BU21">
        <f t="shared" si="13"/>
        <v>1496.8789229057588</v>
      </c>
      <c r="BV21">
        <f t="shared" si="14"/>
        <v>3</v>
      </c>
      <c r="BX21" s="1" t="s">
        <v>7</v>
      </c>
      <c r="BY21">
        <f t="shared" si="45"/>
        <v>0</v>
      </c>
      <c r="BZ21">
        <f t="shared" si="46"/>
        <v>0</v>
      </c>
      <c r="CA21">
        <f t="shared" si="47"/>
        <v>0</v>
      </c>
      <c r="CB21">
        <f t="shared" si="48"/>
        <v>0</v>
      </c>
      <c r="CC21">
        <f t="shared" si="49"/>
        <v>5570.94</v>
      </c>
      <c r="CD21">
        <f t="shared" si="50"/>
        <v>996.35</v>
      </c>
      <c r="CJ21" s="11" t="s">
        <v>20</v>
      </c>
      <c r="CK21" s="12">
        <f t="shared" si="15"/>
        <v>67467.941175182772</v>
      </c>
      <c r="CL21" s="12">
        <f t="shared" si="16"/>
        <v>10080.912657309294</v>
      </c>
      <c r="CM21" s="12">
        <f t="shared" si="17"/>
        <v>753.78344723975295</v>
      </c>
      <c r="CN21" s="12">
        <f t="shared" si="18"/>
        <v>753.78344723975295</v>
      </c>
      <c r="CO21" s="12">
        <f t="shared" si="19"/>
        <v>3</v>
      </c>
      <c r="CQ21" s="1" t="s">
        <v>7</v>
      </c>
      <c r="CR21">
        <f t="shared" si="51"/>
        <v>0</v>
      </c>
      <c r="CS21">
        <f t="shared" si="52"/>
        <v>0</v>
      </c>
      <c r="CT21">
        <f t="shared" si="53"/>
        <v>0</v>
      </c>
      <c r="CU21">
        <f t="shared" si="54"/>
        <v>0</v>
      </c>
      <c r="CV21">
        <f t="shared" si="55"/>
        <v>5570.94</v>
      </c>
      <c r="CW21">
        <f t="shared" si="56"/>
        <v>996.35</v>
      </c>
      <c r="DC21" s="1" t="s">
        <v>20</v>
      </c>
      <c r="DD21" s="12">
        <f t="shared" si="57"/>
        <v>67467.941175182772</v>
      </c>
      <c r="DE21" s="12">
        <f t="shared" si="20"/>
        <v>10831.552653391995</v>
      </c>
      <c r="DF21" s="12">
        <f t="shared" si="21"/>
        <v>552.88482248631874</v>
      </c>
      <c r="DG21">
        <f t="shared" si="22"/>
        <v>552.88482248631874</v>
      </c>
      <c r="DH21">
        <f t="shared" si="23"/>
        <v>3</v>
      </c>
    </row>
    <row r="22" spans="1:112" ht="31.5" thickBot="1" x14ac:dyDescent="0.4">
      <c r="A22" s="1" t="s">
        <v>26</v>
      </c>
      <c r="B22" s="3">
        <v>4315.16</v>
      </c>
      <c r="C22" s="3">
        <v>1748.69</v>
      </c>
      <c r="J22" s="1" t="s">
        <v>26</v>
      </c>
      <c r="K22">
        <f t="shared" si="0"/>
        <v>90874.183575663003</v>
      </c>
      <c r="L22">
        <f t="shared" si="1"/>
        <v>2402.7718962169511</v>
      </c>
      <c r="M22">
        <f t="shared" si="2"/>
        <v>4057.057994014875</v>
      </c>
      <c r="N22">
        <f t="shared" si="3"/>
        <v>2402.7718962169511</v>
      </c>
      <c r="O22">
        <f t="shared" si="24"/>
        <v>2</v>
      </c>
      <c r="Q22" s="1" t="s">
        <v>20</v>
      </c>
      <c r="R22">
        <f t="shared" si="58"/>
        <v>0</v>
      </c>
      <c r="S22">
        <f t="shared" si="25"/>
        <v>0</v>
      </c>
      <c r="T22">
        <f t="shared" si="26"/>
        <v>4837.49</v>
      </c>
      <c r="U22">
        <f t="shared" si="27"/>
        <v>391.12</v>
      </c>
      <c r="V22">
        <f t="shared" si="28"/>
        <v>0</v>
      </c>
      <c r="W22">
        <f t="shared" si="29"/>
        <v>0</v>
      </c>
      <c r="AC22" s="1" t="s">
        <v>26</v>
      </c>
      <c r="AD22">
        <f t="shared" si="4"/>
        <v>67750.644724331505</v>
      </c>
      <c r="AE22">
        <f t="shared" si="5"/>
        <v>5125.197101734213</v>
      </c>
      <c r="AF22">
        <f t="shared" si="6"/>
        <v>2840.2586926367753</v>
      </c>
      <c r="AG22">
        <f t="shared" si="7"/>
        <v>2840.2586926367753</v>
      </c>
      <c r="AH22">
        <f t="shared" si="8"/>
        <v>3</v>
      </c>
      <c r="AJ22" s="1" t="s">
        <v>20</v>
      </c>
      <c r="AK22">
        <f t="shared" si="59"/>
        <v>0</v>
      </c>
      <c r="AL22">
        <f t="shared" si="30"/>
        <v>0</v>
      </c>
      <c r="AM22">
        <f t="shared" si="31"/>
        <v>0</v>
      </c>
      <c r="AN22">
        <f t="shared" si="32"/>
        <v>0</v>
      </c>
      <c r="AO22">
        <f t="shared" si="33"/>
        <v>4837.49</v>
      </c>
      <c r="AP22">
        <f t="shared" si="34"/>
        <v>391.12</v>
      </c>
      <c r="AW22" s="1" t="s">
        <v>26</v>
      </c>
      <c r="AX22">
        <f t="shared" si="35"/>
        <v>67750.644724331505</v>
      </c>
      <c r="AY22">
        <f t="shared" si="36"/>
        <v>7492.215064236002</v>
      </c>
      <c r="AZ22">
        <f t="shared" si="9"/>
        <v>1949.3853503581624</v>
      </c>
      <c r="BA22">
        <f t="shared" si="10"/>
        <v>1949.3853503581624</v>
      </c>
      <c r="BB22">
        <f t="shared" si="11"/>
        <v>3</v>
      </c>
      <c r="BD22" s="1" t="s">
        <v>20</v>
      </c>
      <c r="BE22">
        <f t="shared" si="37"/>
        <v>0</v>
      </c>
      <c r="BF22">
        <f t="shared" si="38"/>
        <v>0</v>
      </c>
      <c r="BG22">
        <f t="shared" si="39"/>
        <v>0</v>
      </c>
      <c r="BH22">
        <f t="shared" si="40"/>
        <v>0</v>
      </c>
      <c r="BI22">
        <f t="shared" si="41"/>
        <v>4837.49</v>
      </c>
      <c r="BJ22">
        <f t="shared" si="42"/>
        <v>391.12</v>
      </c>
      <c r="BQ22" s="1" t="s">
        <v>26</v>
      </c>
      <c r="BR22">
        <f t="shared" si="43"/>
        <v>67750.644724331505</v>
      </c>
      <c r="BS22">
        <f t="shared" si="44"/>
        <v>8322.7695886229867</v>
      </c>
      <c r="BT22">
        <f t="shared" si="12"/>
        <v>1621.2183807232946</v>
      </c>
      <c r="BU22">
        <f t="shared" si="13"/>
        <v>1621.2183807232946</v>
      </c>
      <c r="BV22">
        <f t="shared" si="14"/>
        <v>3</v>
      </c>
      <c r="BX22" s="1" t="s">
        <v>20</v>
      </c>
      <c r="BY22">
        <f t="shared" si="45"/>
        <v>0</v>
      </c>
      <c r="BZ22">
        <f t="shared" si="46"/>
        <v>0</v>
      </c>
      <c r="CA22">
        <f t="shared" si="47"/>
        <v>0</v>
      </c>
      <c r="CB22">
        <f t="shared" si="48"/>
        <v>0</v>
      </c>
      <c r="CC22">
        <f t="shared" si="49"/>
        <v>4837.49</v>
      </c>
      <c r="CD22">
        <f t="shared" si="50"/>
        <v>391.12</v>
      </c>
      <c r="CJ22" s="11" t="s">
        <v>26</v>
      </c>
      <c r="CK22" s="12">
        <f t="shared" si="15"/>
        <v>67750.644724331505</v>
      </c>
      <c r="CL22" s="12">
        <f t="shared" si="16"/>
        <v>10576.111838693045</v>
      </c>
      <c r="CM22" s="12">
        <f t="shared" si="17"/>
        <v>1200.8029015037887</v>
      </c>
      <c r="CN22" s="12">
        <f t="shared" si="18"/>
        <v>1200.8029015037887</v>
      </c>
      <c r="CO22" s="12">
        <f t="shared" si="19"/>
        <v>3</v>
      </c>
      <c r="CQ22" s="1" t="s">
        <v>20</v>
      </c>
      <c r="CR22">
        <f t="shared" si="51"/>
        <v>0</v>
      </c>
      <c r="CS22">
        <f t="shared" si="52"/>
        <v>0</v>
      </c>
      <c r="CT22">
        <f t="shared" si="53"/>
        <v>0</v>
      </c>
      <c r="CU22">
        <f t="shared" si="54"/>
        <v>0</v>
      </c>
      <c r="CV22">
        <f t="shared" si="55"/>
        <v>4837.49</v>
      </c>
      <c r="CW22">
        <f t="shared" si="56"/>
        <v>391.12</v>
      </c>
      <c r="DC22" s="1" t="s">
        <v>26</v>
      </c>
      <c r="DD22" s="12">
        <f t="shared" si="57"/>
        <v>67750.644724331505</v>
      </c>
      <c r="DE22" s="12">
        <f t="shared" si="20"/>
        <v>11318.10859042946</v>
      </c>
      <c r="DF22" s="12">
        <f t="shared" si="21"/>
        <v>1181.3882263956091</v>
      </c>
      <c r="DG22">
        <f t="shared" si="22"/>
        <v>1181.3882263956091</v>
      </c>
      <c r="DH22">
        <f t="shared" si="23"/>
        <v>3</v>
      </c>
    </row>
    <row r="23" spans="1:112" ht="31.5" thickBot="1" x14ac:dyDescent="0.4">
      <c r="A23" s="1" t="s">
        <v>21</v>
      </c>
      <c r="B23" s="3">
        <v>3800.34</v>
      </c>
      <c r="C23" s="3">
        <v>234.89</v>
      </c>
      <c r="J23" s="1" t="s">
        <v>21</v>
      </c>
      <c r="K23">
        <f t="shared" si="0"/>
        <v>91695.477731949795</v>
      </c>
      <c r="L23">
        <f t="shared" si="1"/>
        <v>2599.3731323244074</v>
      </c>
      <c r="M23">
        <f t="shared" si="2"/>
        <v>3178.649667767746</v>
      </c>
      <c r="N23">
        <f t="shared" si="3"/>
        <v>2599.3731323244074</v>
      </c>
      <c r="O23">
        <f t="shared" si="24"/>
        <v>2</v>
      </c>
      <c r="Q23" s="1" t="s">
        <v>26</v>
      </c>
      <c r="R23">
        <f t="shared" si="58"/>
        <v>0</v>
      </c>
      <c r="S23">
        <f t="shared" si="25"/>
        <v>0</v>
      </c>
      <c r="T23">
        <f t="shared" si="26"/>
        <v>4315.16</v>
      </c>
      <c r="U23">
        <f t="shared" si="27"/>
        <v>1748.69</v>
      </c>
      <c r="V23">
        <f t="shared" si="28"/>
        <v>0</v>
      </c>
      <c r="W23">
        <f t="shared" si="29"/>
        <v>0</v>
      </c>
      <c r="AC23" s="1" t="s">
        <v>21</v>
      </c>
      <c r="AD23">
        <f t="shared" si="4"/>
        <v>68516.238125672971</v>
      </c>
      <c r="AE23">
        <f t="shared" si="5"/>
        <v>5643.1510846711144</v>
      </c>
      <c r="AF23">
        <f t="shared" si="6"/>
        <v>1838.3299387907277</v>
      </c>
      <c r="AG23">
        <f t="shared" si="7"/>
        <v>1838.3299387907277</v>
      </c>
      <c r="AH23">
        <f t="shared" si="8"/>
        <v>3</v>
      </c>
      <c r="AJ23" s="1" t="s">
        <v>26</v>
      </c>
      <c r="AK23">
        <f t="shared" si="59"/>
        <v>0</v>
      </c>
      <c r="AL23">
        <f t="shared" si="30"/>
        <v>0</v>
      </c>
      <c r="AM23">
        <f t="shared" si="31"/>
        <v>0</v>
      </c>
      <c r="AN23">
        <f t="shared" si="32"/>
        <v>0</v>
      </c>
      <c r="AO23">
        <f t="shared" si="33"/>
        <v>4315.16</v>
      </c>
      <c r="AP23">
        <f t="shared" si="34"/>
        <v>1748.69</v>
      </c>
      <c r="AW23" s="1" t="s">
        <v>21</v>
      </c>
      <c r="AX23">
        <f t="shared" si="35"/>
        <v>68516.238125672971</v>
      </c>
      <c r="AY23">
        <f t="shared" si="36"/>
        <v>8049.293201722634</v>
      </c>
      <c r="AZ23">
        <f t="shared" si="9"/>
        <v>845.97638691397037</v>
      </c>
      <c r="BA23">
        <f t="shared" si="10"/>
        <v>845.97638691397037</v>
      </c>
      <c r="BB23">
        <f t="shared" si="11"/>
        <v>3</v>
      </c>
      <c r="BD23" s="1" t="s">
        <v>26</v>
      </c>
      <c r="BE23">
        <f t="shared" si="37"/>
        <v>0</v>
      </c>
      <c r="BF23">
        <f t="shared" si="38"/>
        <v>0</v>
      </c>
      <c r="BG23">
        <f t="shared" si="39"/>
        <v>0</v>
      </c>
      <c r="BH23">
        <f t="shared" si="40"/>
        <v>0</v>
      </c>
      <c r="BI23">
        <f t="shared" si="41"/>
        <v>4315.16</v>
      </c>
      <c r="BJ23">
        <f t="shared" si="42"/>
        <v>1748.69</v>
      </c>
      <c r="BQ23" s="1" t="s">
        <v>21</v>
      </c>
      <c r="BR23">
        <f t="shared" si="43"/>
        <v>68516.238125672971</v>
      </c>
      <c r="BS23">
        <f t="shared" si="44"/>
        <v>8873.8337847828661</v>
      </c>
      <c r="BT23">
        <f t="shared" si="12"/>
        <v>507.35388262758357</v>
      </c>
      <c r="BU23">
        <f t="shared" si="13"/>
        <v>507.35388262758357</v>
      </c>
      <c r="BV23">
        <f t="shared" si="14"/>
        <v>3</v>
      </c>
      <c r="BX23" s="1" t="s">
        <v>26</v>
      </c>
      <c r="BY23">
        <f t="shared" si="45"/>
        <v>0</v>
      </c>
      <c r="BZ23">
        <f t="shared" si="46"/>
        <v>0</v>
      </c>
      <c r="CA23">
        <f t="shared" si="47"/>
        <v>0</v>
      </c>
      <c r="CB23">
        <f t="shared" si="48"/>
        <v>0</v>
      </c>
      <c r="CC23">
        <f t="shared" si="49"/>
        <v>4315.16</v>
      </c>
      <c r="CD23">
        <f t="shared" si="50"/>
        <v>1748.69</v>
      </c>
      <c r="CJ23" s="11" t="s">
        <v>21</v>
      </c>
      <c r="CK23" s="12">
        <f t="shared" si="15"/>
        <v>68516.238125672971</v>
      </c>
      <c r="CL23" s="12">
        <f t="shared" si="16"/>
        <v>11127.906744675192</v>
      </c>
      <c r="CM23" s="12">
        <f t="shared" si="17"/>
        <v>449.92864915744605</v>
      </c>
      <c r="CN23" s="12">
        <f t="shared" si="18"/>
        <v>449.92864915744605</v>
      </c>
      <c r="CO23" s="12">
        <f t="shared" si="19"/>
        <v>3</v>
      </c>
      <c r="CQ23" s="1" t="s">
        <v>26</v>
      </c>
      <c r="CR23">
        <f t="shared" si="51"/>
        <v>0</v>
      </c>
      <c r="CS23">
        <f t="shared" si="52"/>
        <v>0</v>
      </c>
      <c r="CT23">
        <f t="shared" si="53"/>
        <v>0</v>
      </c>
      <c r="CU23">
        <f t="shared" si="54"/>
        <v>0</v>
      </c>
      <c r="CV23">
        <f t="shared" si="55"/>
        <v>4315.16</v>
      </c>
      <c r="CW23">
        <f t="shared" si="56"/>
        <v>1748.69</v>
      </c>
      <c r="DC23" s="1" t="s">
        <v>21</v>
      </c>
      <c r="DD23" s="12">
        <f t="shared" si="57"/>
        <v>68516.238125672971</v>
      </c>
      <c r="DE23" s="12">
        <f t="shared" si="20"/>
        <v>11878.644241751799</v>
      </c>
      <c r="DF23" s="12">
        <f t="shared" si="21"/>
        <v>611.35713683011704</v>
      </c>
      <c r="DG23">
        <f t="shared" si="22"/>
        <v>611.35713683011704</v>
      </c>
      <c r="DH23">
        <f t="shared" si="23"/>
        <v>3</v>
      </c>
    </row>
    <row r="24" spans="1:112" ht="31.5" thickBot="1" x14ac:dyDescent="0.4">
      <c r="A24" s="1" t="s">
        <v>28</v>
      </c>
      <c r="B24" s="3">
        <v>3787.5</v>
      </c>
      <c r="C24" s="3">
        <v>323.08999999999997</v>
      </c>
      <c r="J24" s="1" t="s">
        <v>28</v>
      </c>
      <c r="K24">
        <f t="shared" si="0"/>
        <v>91688.882287326953</v>
      </c>
      <c r="L24">
        <f t="shared" si="1"/>
        <v>2603.789476330604</v>
      </c>
      <c r="M24">
        <f t="shared" si="2"/>
        <v>3171.9420486509521</v>
      </c>
      <c r="N24">
        <f t="shared" si="3"/>
        <v>2603.789476330604</v>
      </c>
      <c r="O24">
        <f t="shared" si="24"/>
        <v>2</v>
      </c>
      <c r="Q24" s="1" t="s">
        <v>21</v>
      </c>
      <c r="R24">
        <f t="shared" si="58"/>
        <v>0</v>
      </c>
      <c r="S24">
        <f t="shared" si="25"/>
        <v>0</v>
      </c>
      <c r="T24">
        <f t="shared" si="26"/>
        <v>3800.34</v>
      </c>
      <c r="U24">
        <f t="shared" si="27"/>
        <v>234.89</v>
      </c>
      <c r="V24">
        <f t="shared" si="28"/>
        <v>0</v>
      </c>
      <c r="W24">
        <f t="shared" si="29"/>
        <v>0</v>
      </c>
      <c r="AC24" s="1" t="s">
        <v>28</v>
      </c>
      <c r="AD24">
        <f t="shared" si="4"/>
        <v>68512.981529344659</v>
      </c>
      <c r="AE24">
        <f t="shared" si="5"/>
        <v>5644.2811489850865</v>
      </c>
      <c r="AF24">
        <f t="shared" si="6"/>
        <v>1831.4517616691373</v>
      </c>
      <c r="AG24">
        <f t="shared" si="7"/>
        <v>1831.4517616691373</v>
      </c>
      <c r="AH24">
        <f t="shared" si="8"/>
        <v>3</v>
      </c>
      <c r="AJ24" s="1" t="s">
        <v>21</v>
      </c>
      <c r="AK24">
        <f t="shared" si="59"/>
        <v>0</v>
      </c>
      <c r="AL24">
        <f t="shared" si="30"/>
        <v>0</v>
      </c>
      <c r="AM24">
        <f t="shared" si="31"/>
        <v>0</v>
      </c>
      <c r="AN24">
        <f t="shared" si="32"/>
        <v>0</v>
      </c>
      <c r="AO24">
        <f t="shared" si="33"/>
        <v>3800.34</v>
      </c>
      <c r="AP24">
        <f t="shared" si="34"/>
        <v>234.89</v>
      </c>
      <c r="AW24" s="1" t="s">
        <v>28</v>
      </c>
      <c r="AX24">
        <f t="shared" si="35"/>
        <v>68512.981529344659</v>
      </c>
      <c r="AY24">
        <f t="shared" si="36"/>
        <v>8051.7109462336148</v>
      </c>
      <c r="AZ24">
        <f t="shared" si="9"/>
        <v>826.1485905489493</v>
      </c>
      <c r="BA24">
        <f t="shared" si="10"/>
        <v>826.1485905489493</v>
      </c>
      <c r="BB24">
        <f t="shared" si="11"/>
        <v>3</v>
      </c>
      <c r="BD24" s="1" t="s">
        <v>21</v>
      </c>
      <c r="BE24">
        <f t="shared" si="37"/>
        <v>0</v>
      </c>
      <c r="BF24">
        <f t="shared" si="38"/>
        <v>0</v>
      </c>
      <c r="BG24">
        <f t="shared" si="39"/>
        <v>0</v>
      </c>
      <c r="BH24">
        <f t="shared" si="40"/>
        <v>0</v>
      </c>
      <c r="BI24">
        <f t="shared" si="41"/>
        <v>3800.34</v>
      </c>
      <c r="BJ24">
        <f t="shared" si="42"/>
        <v>234.89</v>
      </c>
      <c r="BQ24" s="1" t="s">
        <v>28</v>
      </c>
      <c r="BR24">
        <f t="shared" si="43"/>
        <v>68512.981529344659</v>
      </c>
      <c r="BS24">
        <f t="shared" si="44"/>
        <v>8877.3534394998569</v>
      </c>
      <c r="BT24">
        <f t="shared" si="12"/>
        <v>463.95507032896018</v>
      </c>
      <c r="BU24">
        <f t="shared" si="13"/>
        <v>463.95507032896018</v>
      </c>
      <c r="BV24">
        <f t="shared" si="14"/>
        <v>3</v>
      </c>
      <c r="BX24" s="1" t="s">
        <v>21</v>
      </c>
      <c r="BY24">
        <f t="shared" si="45"/>
        <v>0</v>
      </c>
      <c r="BZ24">
        <f t="shared" si="46"/>
        <v>0</v>
      </c>
      <c r="CA24">
        <f t="shared" si="47"/>
        <v>0</v>
      </c>
      <c r="CB24">
        <f t="shared" si="48"/>
        <v>0</v>
      </c>
      <c r="CC24">
        <f t="shared" si="49"/>
        <v>3800.34</v>
      </c>
      <c r="CD24">
        <f t="shared" si="50"/>
        <v>234.89</v>
      </c>
      <c r="CJ24" s="11" t="s">
        <v>28</v>
      </c>
      <c r="CK24" s="12">
        <f t="shared" si="15"/>
        <v>68512.981529344659</v>
      </c>
      <c r="CL24" s="12">
        <f t="shared" si="16"/>
        <v>11132.867721855</v>
      </c>
      <c r="CM24" s="12">
        <f t="shared" si="17"/>
        <v>399.60886998289698</v>
      </c>
      <c r="CN24" s="12">
        <f t="shared" si="18"/>
        <v>399.60886998289698</v>
      </c>
      <c r="CO24" s="12">
        <f t="shared" si="19"/>
        <v>3</v>
      </c>
      <c r="CQ24" s="1" t="s">
        <v>21</v>
      </c>
      <c r="CR24">
        <f t="shared" si="51"/>
        <v>0</v>
      </c>
      <c r="CS24">
        <f t="shared" si="52"/>
        <v>0</v>
      </c>
      <c r="CT24">
        <f t="shared" si="53"/>
        <v>0</v>
      </c>
      <c r="CU24">
        <f t="shared" si="54"/>
        <v>0</v>
      </c>
      <c r="CV24">
        <f t="shared" si="55"/>
        <v>3800.34</v>
      </c>
      <c r="CW24">
        <f t="shared" si="56"/>
        <v>234.89</v>
      </c>
      <c r="DC24" s="1" t="s">
        <v>28</v>
      </c>
      <c r="DD24" s="12">
        <f t="shared" si="57"/>
        <v>68512.981529344659</v>
      </c>
      <c r="DE24" s="12">
        <f t="shared" si="20"/>
        <v>11883.464681089567</v>
      </c>
      <c r="DF24" s="12">
        <f t="shared" si="21"/>
        <v>579.8621291802616</v>
      </c>
      <c r="DG24">
        <f t="shared" si="22"/>
        <v>579.8621291802616</v>
      </c>
      <c r="DH24">
        <f t="shared" si="23"/>
        <v>3</v>
      </c>
    </row>
    <row r="25" spans="1:112" ht="31.5" thickBot="1" x14ac:dyDescent="0.4">
      <c r="A25" s="1" t="s">
        <v>25</v>
      </c>
      <c r="B25" s="3">
        <v>3702.21</v>
      </c>
      <c r="C25" s="3">
        <v>175.91</v>
      </c>
      <c r="J25" s="1" t="s">
        <v>25</v>
      </c>
      <c r="K25">
        <f t="shared" si="0"/>
        <v>91804.088795534582</v>
      </c>
      <c r="L25">
        <f t="shared" si="1"/>
        <v>2703.9050557388296</v>
      </c>
      <c r="M25">
        <f t="shared" si="2"/>
        <v>3077.8771126378651</v>
      </c>
      <c r="N25">
        <f t="shared" si="3"/>
        <v>2703.9050557388296</v>
      </c>
      <c r="O25">
        <f t="shared" si="24"/>
        <v>2</v>
      </c>
      <c r="Q25" s="1" t="s">
        <v>28</v>
      </c>
      <c r="R25">
        <f t="shared" si="58"/>
        <v>0</v>
      </c>
      <c r="S25">
        <f t="shared" si="25"/>
        <v>0</v>
      </c>
      <c r="T25">
        <f t="shared" si="26"/>
        <v>3787.5</v>
      </c>
      <c r="U25">
        <f t="shared" si="27"/>
        <v>323.08999999999997</v>
      </c>
      <c r="V25">
        <f t="shared" si="28"/>
        <v>0</v>
      </c>
      <c r="W25">
        <f t="shared" si="29"/>
        <v>0</v>
      </c>
      <c r="AC25" s="1" t="s">
        <v>25</v>
      </c>
      <c r="AD25">
        <f t="shared" si="4"/>
        <v>68623.42467107877</v>
      </c>
      <c r="AE25">
        <f t="shared" si="5"/>
        <v>5748.7154245478068</v>
      </c>
      <c r="AF25">
        <f t="shared" si="6"/>
        <v>1738.6092246834307</v>
      </c>
      <c r="AG25">
        <f t="shared" si="7"/>
        <v>1738.6092246834307</v>
      </c>
      <c r="AH25">
        <f t="shared" si="8"/>
        <v>3</v>
      </c>
      <c r="AJ25" s="1" t="s">
        <v>28</v>
      </c>
      <c r="AK25">
        <f t="shared" si="59"/>
        <v>0</v>
      </c>
      <c r="AL25">
        <f t="shared" si="30"/>
        <v>0</v>
      </c>
      <c r="AM25">
        <f t="shared" si="31"/>
        <v>0</v>
      </c>
      <c r="AN25">
        <f t="shared" si="32"/>
        <v>0</v>
      </c>
      <c r="AO25">
        <f t="shared" si="33"/>
        <v>3787.5</v>
      </c>
      <c r="AP25">
        <f t="shared" si="34"/>
        <v>323.08999999999997</v>
      </c>
      <c r="AW25" s="1" t="s">
        <v>25</v>
      </c>
      <c r="AX25">
        <f t="shared" si="35"/>
        <v>68623.42467107877</v>
      </c>
      <c r="AY25">
        <f t="shared" si="36"/>
        <v>8154.049152687161</v>
      </c>
      <c r="AZ25">
        <f t="shared" si="9"/>
        <v>759.78045534780347</v>
      </c>
      <c r="BA25">
        <f t="shared" si="10"/>
        <v>759.78045534780347</v>
      </c>
      <c r="BB25">
        <f t="shared" si="11"/>
        <v>3</v>
      </c>
      <c r="BD25" s="1" t="s">
        <v>28</v>
      </c>
      <c r="BE25">
        <f t="shared" si="37"/>
        <v>0</v>
      </c>
      <c r="BF25">
        <f t="shared" si="38"/>
        <v>0</v>
      </c>
      <c r="BG25">
        <f t="shared" si="39"/>
        <v>0</v>
      </c>
      <c r="BH25">
        <f t="shared" si="40"/>
        <v>0</v>
      </c>
      <c r="BI25">
        <f t="shared" si="41"/>
        <v>3787.5</v>
      </c>
      <c r="BJ25">
        <f t="shared" si="42"/>
        <v>323.08999999999997</v>
      </c>
      <c r="BQ25" s="1" t="s">
        <v>25</v>
      </c>
      <c r="BR25">
        <f t="shared" si="43"/>
        <v>68623.42467107877</v>
      </c>
      <c r="BS25">
        <f t="shared" si="44"/>
        <v>8977.9767690212138</v>
      </c>
      <c r="BT25">
        <f t="shared" si="12"/>
        <v>454.05000581868785</v>
      </c>
      <c r="BU25">
        <f t="shared" si="13"/>
        <v>454.05000581868785</v>
      </c>
      <c r="BV25">
        <f t="shared" si="14"/>
        <v>3</v>
      </c>
      <c r="BX25" s="1" t="s">
        <v>28</v>
      </c>
      <c r="BY25">
        <f t="shared" si="45"/>
        <v>0</v>
      </c>
      <c r="BZ25">
        <f t="shared" si="46"/>
        <v>0</v>
      </c>
      <c r="CA25">
        <f t="shared" si="47"/>
        <v>0</v>
      </c>
      <c r="CB25">
        <f t="shared" si="48"/>
        <v>0</v>
      </c>
      <c r="CC25">
        <f t="shared" si="49"/>
        <v>3787.5</v>
      </c>
      <c r="CD25">
        <f t="shared" si="50"/>
        <v>323.08999999999997</v>
      </c>
      <c r="CJ25" s="11" t="s">
        <v>25</v>
      </c>
      <c r="CK25" s="12">
        <f t="shared" si="15"/>
        <v>68623.42467107877</v>
      </c>
      <c r="CL25" s="12">
        <f t="shared" si="16"/>
        <v>11231.193202221257</v>
      </c>
      <c r="CM25" s="12">
        <f t="shared" si="17"/>
        <v>560.65911152200511</v>
      </c>
      <c r="CN25" s="12">
        <f t="shared" si="18"/>
        <v>560.65911152200511</v>
      </c>
      <c r="CO25" s="12">
        <f t="shared" si="19"/>
        <v>3</v>
      </c>
      <c r="CQ25" s="1" t="s">
        <v>28</v>
      </c>
      <c r="CR25">
        <f t="shared" si="51"/>
        <v>0</v>
      </c>
      <c r="CS25">
        <f t="shared" si="52"/>
        <v>0</v>
      </c>
      <c r="CT25">
        <f t="shared" si="53"/>
        <v>0</v>
      </c>
      <c r="CU25">
        <f t="shared" si="54"/>
        <v>0</v>
      </c>
      <c r="CV25">
        <f t="shared" si="55"/>
        <v>3787.5</v>
      </c>
      <c r="CW25">
        <f t="shared" si="56"/>
        <v>323.08999999999997</v>
      </c>
      <c r="DC25" s="1" t="s">
        <v>25</v>
      </c>
      <c r="DD25" s="12">
        <f t="shared" si="57"/>
        <v>68623.42467107877</v>
      </c>
      <c r="DE25" s="12">
        <f t="shared" si="20"/>
        <v>11981.989016856851</v>
      </c>
      <c r="DF25" s="12">
        <f t="shared" si="21"/>
        <v>725.79318363404343</v>
      </c>
      <c r="DG25">
        <f t="shared" si="22"/>
        <v>725.79318363404343</v>
      </c>
      <c r="DH25">
        <f t="shared" si="23"/>
        <v>3</v>
      </c>
    </row>
    <row r="26" spans="1:112" ht="31.5" thickBot="1" x14ac:dyDescent="0.4">
      <c r="A26" s="1" t="s">
        <v>34</v>
      </c>
      <c r="B26" s="3">
        <v>3699.5</v>
      </c>
      <c r="C26" s="3">
        <v>261.67</v>
      </c>
      <c r="J26" s="1" t="s">
        <v>34</v>
      </c>
      <c r="K26">
        <f t="shared" si="0"/>
        <v>91788.098270181508</v>
      </c>
      <c r="L26">
        <f t="shared" si="1"/>
        <v>2696.8503057548451</v>
      </c>
      <c r="M26">
        <f t="shared" si="2"/>
        <v>3079.6117371512919</v>
      </c>
      <c r="N26">
        <f t="shared" si="3"/>
        <v>2696.8503057548451</v>
      </c>
      <c r="O26">
        <f t="shared" si="24"/>
        <v>2</v>
      </c>
      <c r="Q26" s="1" t="s">
        <v>25</v>
      </c>
      <c r="R26">
        <f t="shared" si="58"/>
        <v>0</v>
      </c>
      <c r="S26">
        <f t="shared" si="25"/>
        <v>0</v>
      </c>
      <c r="T26">
        <f t="shared" si="26"/>
        <v>3702.21</v>
      </c>
      <c r="U26">
        <f t="shared" si="27"/>
        <v>175.91</v>
      </c>
      <c r="V26">
        <f t="shared" si="28"/>
        <v>0</v>
      </c>
      <c r="W26">
        <f t="shared" si="29"/>
        <v>0</v>
      </c>
      <c r="AC26" s="1" t="s">
        <v>34</v>
      </c>
      <c r="AD26">
        <f t="shared" si="4"/>
        <v>68610.590759097264</v>
      </c>
      <c r="AE26">
        <f t="shared" si="5"/>
        <v>5739.4198185647529</v>
      </c>
      <c r="AF26">
        <f t="shared" si="6"/>
        <v>1739.0162403269808</v>
      </c>
      <c r="AG26">
        <f t="shared" si="7"/>
        <v>1739.0162403269808</v>
      </c>
      <c r="AH26">
        <f t="shared" si="8"/>
        <v>3</v>
      </c>
      <c r="AJ26" s="1" t="s">
        <v>25</v>
      </c>
      <c r="AK26">
        <f t="shared" si="59"/>
        <v>0</v>
      </c>
      <c r="AL26">
        <f t="shared" si="30"/>
        <v>0</v>
      </c>
      <c r="AM26">
        <f t="shared" si="31"/>
        <v>0</v>
      </c>
      <c r="AN26">
        <f t="shared" si="32"/>
        <v>0</v>
      </c>
      <c r="AO26">
        <f t="shared" si="33"/>
        <v>3702.21</v>
      </c>
      <c r="AP26">
        <f t="shared" si="34"/>
        <v>175.91</v>
      </c>
      <c r="AW26" s="1" t="s">
        <v>34</v>
      </c>
      <c r="AX26">
        <f t="shared" si="35"/>
        <v>68610.590759097264</v>
      </c>
      <c r="AY26">
        <f t="shared" si="36"/>
        <v>8146.1800931228827</v>
      </c>
      <c r="AZ26">
        <f t="shared" si="9"/>
        <v>742.61575984220497</v>
      </c>
      <c r="BA26">
        <f t="shared" si="10"/>
        <v>742.61575984220497</v>
      </c>
      <c r="BB26">
        <f t="shared" si="11"/>
        <v>3</v>
      </c>
      <c r="BD26" s="1" t="s">
        <v>25</v>
      </c>
      <c r="BE26">
        <f t="shared" si="37"/>
        <v>0</v>
      </c>
      <c r="BF26">
        <f t="shared" si="38"/>
        <v>0</v>
      </c>
      <c r="BG26">
        <f t="shared" si="39"/>
        <v>0</v>
      </c>
      <c r="BH26">
        <f t="shared" si="40"/>
        <v>0</v>
      </c>
      <c r="BI26">
        <f t="shared" si="41"/>
        <v>3702.21</v>
      </c>
      <c r="BJ26">
        <f t="shared" si="42"/>
        <v>175.91</v>
      </c>
      <c r="BQ26" s="1" t="s">
        <v>34</v>
      </c>
      <c r="BR26">
        <f t="shared" si="43"/>
        <v>68610.590759097264</v>
      </c>
      <c r="BS26">
        <f t="shared" si="44"/>
        <v>8971.2006011552985</v>
      </c>
      <c r="BT26">
        <f t="shared" si="12"/>
        <v>405.20425208303607</v>
      </c>
      <c r="BU26">
        <f t="shared" si="13"/>
        <v>405.20425208303607</v>
      </c>
      <c r="BV26">
        <f t="shared" si="14"/>
        <v>3</v>
      </c>
      <c r="BX26" s="1" t="s">
        <v>25</v>
      </c>
      <c r="BY26">
        <f t="shared" si="45"/>
        <v>0</v>
      </c>
      <c r="BZ26">
        <f t="shared" si="46"/>
        <v>0</v>
      </c>
      <c r="CA26">
        <f t="shared" si="47"/>
        <v>0</v>
      </c>
      <c r="CB26">
        <f t="shared" si="48"/>
        <v>0</v>
      </c>
      <c r="CC26">
        <f t="shared" si="49"/>
        <v>3702.21</v>
      </c>
      <c r="CD26">
        <f t="shared" si="50"/>
        <v>175.91</v>
      </c>
      <c r="CJ26" s="11" t="s">
        <v>34</v>
      </c>
      <c r="CK26" s="12">
        <f t="shared" si="15"/>
        <v>68610.590759097264</v>
      </c>
      <c r="CL26" s="12">
        <f t="shared" si="16"/>
        <v>11225.886416913012</v>
      </c>
      <c r="CM26" s="12">
        <f t="shared" si="17"/>
        <v>506.83515642385106</v>
      </c>
      <c r="CN26" s="12">
        <f t="shared" si="18"/>
        <v>506.83515642385106</v>
      </c>
      <c r="CO26" s="12">
        <f t="shared" si="19"/>
        <v>3</v>
      </c>
      <c r="CQ26" s="1" t="s">
        <v>25</v>
      </c>
      <c r="CR26">
        <f t="shared" si="51"/>
        <v>0</v>
      </c>
      <c r="CS26">
        <f t="shared" si="52"/>
        <v>0</v>
      </c>
      <c r="CT26">
        <f t="shared" si="53"/>
        <v>0</v>
      </c>
      <c r="CU26">
        <f t="shared" si="54"/>
        <v>0</v>
      </c>
      <c r="CV26">
        <f t="shared" si="55"/>
        <v>3702.21</v>
      </c>
      <c r="CW26">
        <f t="shared" si="56"/>
        <v>175.91</v>
      </c>
      <c r="DC26" s="1" t="s">
        <v>34</v>
      </c>
      <c r="DD26" s="12">
        <f t="shared" si="57"/>
        <v>68610.590759097264</v>
      </c>
      <c r="DE26" s="12">
        <f t="shared" si="20"/>
        <v>11976.572810013437</v>
      </c>
      <c r="DF26" s="12">
        <f t="shared" si="21"/>
        <v>685.79802632381507</v>
      </c>
      <c r="DG26">
        <f t="shared" si="22"/>
        <v>685.79802632381507</v>
      </c>
      <c r="DH26">
        <f t="shared" si="23"/>
        <v>3</v>
      </c>
    </row>
    <row r="27" spans="1:112" ht="31.5" thickBot="1" x14ac:dyDescent="0.4">
      <c r="A27" s="1" t="s">
        <v>35</v>
      </c>
      <c r="B27" s="3">
        <v>2994.98</v>
      </c>
      <c r="C27" s="3">
        <v>95.83</v>
      </c>
      <c r="J27" s="1" t="s">
        <v>35</v>
      </c>
      <c r="K27">
        <f t="shared" si="0"/>
        <v>92511.817054616855</v>
      </c>
      <c r="L27">
        <f t="shared" si="1"/>
        <v>3415.5731774403548</v>
      </c>
      <c r="M27">
        <f t="shared" si="2"/>
        <v>2368.7206178019392</v>
      </c>
      <c r="N27">
        <f t="shared" si="3"/>
        <v>2368.7206178019392</v>
      </c>
      <c r="O27">
        <f t="shared" si="24"/>
        <v>3</v>
      </c>
      <c r="Q27" s="1" t="s">
        <v>34</v>
      </c>
      <c r="R27">
        <f t="shared" si="58"/>
        <v>0</v>
      </c>
      <c r="S27">
        <f t="shared" si="25"/>
        <v>0</v>
      </c>
      <c r="T27">
        <f t="shared" si="26"/>
        <v>3699.5</v>
      </c>
      <c r="U27">
        <f t="shared" si="27"/>
        <v>261.67</v>
      </c>
      <c r="V27">
        <f t="shared" si="28"/>
        <v>0</v>
      </c>
      <c r="W27">
        <f t="shared" si="29"/>
        <v>0</v>
      </c>
      <c r="AC27" s="1" t="s">
        <v>35</v>
      </c>
      <c r="AD27">
        <f t="shared" si="4"/>
        <v>69333.468669821523</v>
      </c>
      <c r="AE27">
        <f t="shared" si="5"/>
        <v>6460.0810241574627</v>
      </c>
      <c r="AF27">
        <f t="shared" si="6"/>
        <v>1032.9943112400574</v>
      </c>
      <c r="AG27">
        <f t="shared" si="7"/>
        <v>1032.9943112400574</v>
      </c>
      <c r="AH27">
        <f t="shared" si="8"/>
        <v>3</v>
      </c>
      <c r="AJ27" s="1" t="s">
        <v>34</v>
      </c>
      <c r="AK27">
        <f t="shared" si="59"/>
        <v>0</v>
      </c>
      <c r="AL27">
        <f t="shared" si="30"/>
        <v>0</v>
      </c>
      <c r="AM27">
        <f t="shared" si="31"/>
        <v>0</v>
      </c>
      <c r="AN27">
        <f t="shared" si="32"/>
        <v>0</v>
      </c>
      <c r="AO27">
        <f t="shared" si="33"/>
        <v>3699.5</v>
      </c>
      <c r="AP27">
        <f t="shared" si="34"/>
        <v>261.67</v>
      </c>
      <c r="AW27" s="1" t="s">
        <v>35</v>
      </c>
      <c r="AX27">
        <f t="shared" si="35"/>
        <v>69333.468669821523</v>
      </c>
      <c r="AY27">
        <f t="shared" si="36"/>
        <v>8865.7155138382113</v>
      </c>
      <c r="AZ27">
        <f t="shared" si="9"/>
        <v>252.16317418690539</v>
      </c>
      <c r="BA27">
        <f t="shared" si="10"/>
        <v>252.16317418690539</v>
      </c>
      <c r="BB27">
        <f t="shared" si="11"/>
        <v>3</v>
      </c>
      <c r="BD27" s="1" t="s">
        <v>34</v>
      </c>
      <c r="BE27">
        <f t="shared" si="37"/>
        <v>0</v>
      </c>
      <c r="BF27">
        <f t="shared" si="38"/>
        <v>0</v>
      </c>
      <c r="BG27">
        <f t="shared" si="39"/>
        <v>0</v>
      </c>
      <c r="BH27">
        <f t="shared" si="40"/>
        <v>0</v>
      </c>
      <c r="BI27">
        <f t="shared" si="41"/>
        <v>3699.5</v>
      </c>
      <c r="BJ27">
        <f t="shared" si="42"/>
        <v>261.67</v>
      </c>
      <c r="BQ27" s="1" t="s">
        <v>35</v>
      </c>
      <c r="BR27">
        <f t="shared" si="43"/>
        <v>69333.468669821523</v>
      </c>
      <c r="BS27">
        <f t="shared" si="44"/>
        <v>9689.7237459652606</v>
      </c>
      <c r="BT27">
        <f t="shared" si="12"/>
        <v>497.27600602968943</v>
      </c>
      <c r="BU27">
        <f t="shared" si="13"/>
        <v>497.27600602968943</v>
      </c>
      <c r="BV27">
        <f t="shared" si="14"/>
        <v>3</v>
      </c>
      <c r="BX27" s="1" t="s">
        <v>34</v>
      </c>
      <c r="BY27">
        <f t="shared" si="45"/>
        <v>0</v>
      </c>
      <c r="BZ27">
        <f t="shared" si="46"/>
        <v>0</v>
      </c>
      <c r="CA27">
        <f t="shared" si="47"/>
        <v>0</v>
      </c>
      <c r="CB27">
        <f t="shared" si="48"/>
        <v>0</v>
      </c>
      <c r="CC27">
        <f t="shared" si="49"/>
        <v>3699.5</v>
      </c>
      <c r="CD27">
        <f t="shared" si="50"/>
        <v>261.67</v>
      </c>
      <c r="CJ27" s="11" t="s">
        <v>35</v>
      </c>
      <c r="CK27" s="12">
        <f t="shared" si="15"/>
        <v>69333.468669821523</v>
      </c>
      <c r="CL27" s="12">
        <f t="shared" si="16"/>
        <v>11942.86252532304</v>
      </c>
      <c r="CM27" s="12">
        <f t="shared" si="17"/>
        <v>1205.1423477317023</v>
      </c>
      <c r="CN27" s="12">
        <f t="shared" si="18"/>
        <v>1205.1423477317023</v>
      </c>
      <c r="CO27" s="12">
        <f t="shared" si="19"/>
        <v>3</v>
      </c>
      <c r="CQ27" s="1" t="s">
        <v>34</v>
      </c>
      <c r="CR27">
        <f t="shared" si="51"/>
        <v>0</v>
      </c>
      <c r="CS27">
        <f t="shared" si="52"/>
        <v>0</v>
      </c>
      <c r="CT27">
        <f t="shared" si="53"/>
        <v>0</v>
      </c>
      <c r="CU27">
        <f t="shared" si="54"/>
        <v>0</v>
      </c>
      <c r="CV27">
        <f t="shared" si="55"/>
        <v>3699.5</v>
      </c>
      <c r="CW27">
        <f t="shared" si="56"/>
        <v>261.67</v>
      </c>
      <c r="DC27" s="1" t="s">
        <v>35</v>
      </c>
      <c r="DD27" s="12">
        <f t="shared" si="57"/>
        <v>69333.468669821523</v>
      </c>
      <c r="DE27" s="12">
        <f t="shared" si="20"/>
        <v>12693.668464342889</v>
      </c>
      <c r="DF27" s="12">
        <f t="shared" si="21"/>
        <v>1400.2112343643278</v>
      </c>
      <c r="DG27">
        <f t="shared" si="22"/>
        <v>1400.2112343643278</v>
      </c>
      <c r="DH27">
        <f t="shared" si="23"/>
        <v>3</v>
      </c>
    </row>
    <row r="28" spans="1:112" ht="47" thickBot="1" x14ac:dyDescent="0.4">
      <c r="A28" s="1" t="s">
        <v>9</v>
      </c>
      <c r="B28" s="3">
        <v>2752.62</v>
      </c>
      <c r="C28" s="3">
        <v>101.95</v>
      </c>
      <c r="J28" s="1" t="s">
        <v>9</v>
      </c>
      <c r="K28">
        <f t="shared" si="0"/>
        <v>92747.095485539045</v>
      </c>
      <c r="L28">
        <f t="shared" si="1"/>
        <v>3655.4188440792941</v>
      </c>
      <c r="M28">
        <f t="shared" si="2"/>
        <v>2126.5063420549677</v>
      </c>
      <c r="N28">
        <f t="shared" si="3"/>
        <v>2126.5063420549677</v>
      </c>
      <c r="O28">
        <f t="shared" si="24"/>
        <v>3</v>
      </c>
      <c r="Q28" s="1" t="s">
        <v>35</v>
      </c>
      <c r="R28">
        <f t="shared" si="58"/>
        <v>0</v>
      </c>
      <c r="S28">
        <f t="shared" si="25"/>
        <v>0</v>
      </c>
      <c r="T28">
        <f t="shared" si="26"/>
        <v>0</v>
      </c>
      <c r="U28">
        <f t="shared" si="27"/>
        <v>0</v>
      </c>
      <c r="V28">
        <f t="shared" si="28"/>
        <v>2994.98</v>
      </c>
      <c r="W28">
        <f t="shared" si="29"/>
        <v>95.83</v>
      </c>
      <c r="AC28" s="1" t="s">
        <v>9</v>
      </c>
      <c r="AD28">
        <f t="shared" si="4"/>
        <v>69570.754257725683</v>
      </c>
      <c r="AE28">
        <f t="shared" si="5"/>
        <v>6699.1895592328083</v>
      </c>
      <c r="AF28">
        <f t="shared" si="6"/>
        <v>790.72628416952398</v>
      </c>
      <c r="AG28">
        <f t="shared" si="7"/>
        <v>790.72628416952398</v>
      </c>
      <c r="AH28">
        <f t="shared" si="8"/>
        <v>3</v>
      </c>
      <c r="AJ28" s="1" t="s">
        <v>35</v>
      </c>
      <c r="AK28">
        <f t="shared" si="59"/>
        <v>0</v>
      </c>
      <c r="AL28">
        <f t="shared" si="30"/>
        <v>0</v>
      </c>
      <c r="AM28">
        <f t="shared" si="31"/>
        <v>0</v>
      </c>
      <c r="AN28">
        <f t="shared" si="32"/>
        <v>0</v>
      </c>
      <c r="AO28">
        <f t="shared" si="33"/>
        <v>2994.98</v>
      </c>
      <c r="AP28">
        <f t="shared" si="34"/>
        <v>95.83</v>
      </c>
      <c r="AW28" s="1" t="s">
        <v>9</v>
      </c>
      <c r="AX28">
        <f t="shared" si="35"/>
        <v>69570.754257725683</v>
      </c>
      <c r="AY28">
        <f t="shared" si="36"/>
        <v>9105.4086642107886</v>
      </c>
      <c r="AZ28">
        <f t="shared" si="9"/>
        <v>321.17489965128914</v>
      </c>
      <c r="BA28">
        <f t="shared" si="10"/>
        <v>321.17489965128914</v>
      </c>
      <c r="BB28">
        <f t="shared" si="11"/>
        <v>3</v>
      </c>
      <c r="BD28" s="1" t="s">
        <v>35</v>
      </c>
      <c r="BE28">
        <f t="shared" si="37"/>
        <v>0</v>
      </c>
      <c r="BF28">
        <f t="shared" si="38"/>
        <v>0</v>
      </c>
      <c r="BG28">
        <f t="shared" si="39"/>
        <v>0</v>
      </c>
      <c r="BH28">
        <f t="shared" si="40"/>
        <v>0</v>
      </c>
      <c r="BI28">
        <f t="shared" si="41"/>
        <v>2994.98</v>
      </c>
      <c r="BJ28">
        <f t="shared" si="42"/>
        <v>95.83</v>
      </c>
      <c r="BQ28" s="1" t="s">
        <v>9</v>
      </c>
      <c r="BR28">
        <f t="shared" si="43"/>
        <v>69570.754257725683</v>
      </c>
      <c r="BS28">
        <f t="shared" si="44"/>
        <v>9929.8313881424201</v>
      </c>
      <c r="BT28">
        <f t="shared" si="12"/>
        <v>685.44545155813012</v>
      </c>
      <c r="BU28">
        <f t="shared" si="13"/>
        <v>685.44545155813012</v>
      </c>
      <c r="BV28">
        <f t="shared" si="14"/>
        <v>3</v>
      </c>
      <c r="BX28" s="1" t="s">
        <v>35</v>
      </c>
      <c r="BY28">
        <f t="shared" si="45"/>
        <v>0</v>
      </c>
      <c r="BZ28">
        <f t="shared" si="46"/>
        <v>0</v>
      </c>
      <c r="CA28">
        <f t="shared" si="47"/>
        <v>0</v>
      </c>
      <c r="CB28">
        <f t="shared" si="48"/>
        <v>0</v>
      </c>
      <c r="CC28">
        <f t="shared" si="49"/>
        <v>2994.98</v>
      </c>
      <c r="CD28">
        <f t="shared" si="50"/>
        <v>95.83</v>
      </c>
      <c r="CJ28" s="11" t="s">
        <v>9</v>
      </c>
      <c r="CK28" s="12">
        <f t="shared" si="15"/>
        <v>69570.754257725683</v>
      </c>
      <c r="CL28" s="12">
        <f t="shared" si="16"/>
        <v>12183.491106433459</v>
      </c>
      <c r="CM28" s="12">
        <f t="shared" si="17"/>
        <v>1429.3846243006774</v>
      </c>
      <c r="CN28" s="12">
        <f t="shared" si="18"/>
        <v>1429.3846243006774</v>
      </c>
      <c r="CO28" s="12">
        <f t="shared" si="19"/>
        <v>3</v>
      </c>
      <c r="CQ28" s="1" t="s">
        <v>35</v>
      </c>
      <c r="CR28">
        <f t="shared" si="51"/>
        <v>0</v>
      </c>
      <c r="CS28">
        <f t="shared" si="52"/>
        <v>0</v>
      </c>
      <c r="CT28">
        <f t="shared" si="53"/>
        <v>0</v>
      </c>
      <c r="CU28">
        <f t="shared" si="54"/>
        <v>0</v>
      </c>
      <c r="CV28">
        <f t="shared" si="55"/>
        <v>2994.98</v>
      </c>
      <c r="CW28">
        <f t="shared" si="56"/>
        <v>95.83</v>
      </c>
      <c r="DC28" s="1" t="s">
        <v>9</v>
      </c>
      <c r="DD28" s="12">
        <f t="shared" si="57"/>
        <v>69570.754257725683</v>
      </c>
      <c r="DE28" s="12">
        <f t="shared" si="20"/>
        <v>12934.267695012855</v>
      </c>
      <c r="DF28" s="12">
        <f t="shared" si="21"/>
        <v>1628.7033262840628</v>
      </c>
      <c r="DG28">
        <f t="shared" si="22"/>
        <v>1628.7033262840628</v>
      </c>
      <c r="DH28">
        <f t="shared" si="23"/>
        <v>3</v>
      </c>
    </row>
    <row r="29" spans="1:112" ht="16" thickBot="1" x14ac:dyDescent="0.4">
      <c r="A29" s="1" t="s">
        <v>29</v>
      </c>
      <c r="B29" s="3">
        <v>2672.97</v>
      </c>
      <c r="C29" s="3">
        <v>276.88</v>
      </c>
      <c r="J29" s="1" t="s">
        <v>29</v>
      </c>
      <c r="K29">
        <f t="shared" si="0"/>
        <v>92787.206702543321</v>
      </c>
      <c r="L29">
        <f t="shared" si="1"/>
        <v>3718.7582046766638</v>
      </c>
      <c r="M29">
        <f t="shared" si="2"/>
        <v>2057.9568374968412</v>
      </c>
      <c r="N29">
        <f t="shared" si="3"/>
        <v>2057.9568374968412</v>
      </c>
      <c r="O29">
        <f t="shared" si="24"/>
        <v>3</v>
      </c>
      <c r="Q29" s="1" t="s">
        <v>9</v>
      </c>
      <c r="R29">
        <f t="shared" si="58"/>
        <v>0</v>
      </c>
      <c r="S29">
        <f t="shared" si="25"/>
        <v>0</v>
      </c>
      <c r="T29">
        <f t="shared" si="26"/>
        <v>0</v>
      </c>
      <c r="U29">
        <f t="shared" si="27"/>
        <v>0</v>
      </c>
      <c r="V29">
        <f t="shared" si="28"/>
        <v>2752.62</v>
      </c>
      <c r="W29">
        <f t="shared" si="29"/>
        <v>101.95</v>
      </c>
      <c r="AC29" s="1" t="s">
        <v>29</v>
      </c>
      <c r="AD29">
        <f t="shared" si="4"/>
        <v>69617.878642647935</v>
      </c>
      <c r="AE29">
        <f t="shared" si="5"/>
        <v>6756.5961796056117</v>
      </c>
      <c r="AF29">
        <f t="shared" si="6"/>
        <v>719.53818421485414</v>
      </c>
      <c r="AG29">
        <f t="shared" si="7"/>
        <v>719.53818421485414</v>
      </c>
      <c r="AH29">
        <f t="shared" si="8"/>
        <v>3</v>
      </c>
      <c r="AJ29" s="1" t="s">
        <v>9</v>
      </c>
      <c r="AK29">
        <f t="shared" si="59"/>
        <v>0</v>
      </c>
      <c r="AL29">
        <f t="shared" si="30"/>
        <v>0</v>
      </c>
      <c r="AM29">
        <f t="shared" si="31"/>
        <v>0</v>
      </c>
      <c r="AN29">
        <f t="shared" si="32"/>
        <v>0</v>
      </c>
      <c r="AO29">
        <f t="shared" si="33"/>
        <v>2752.62</v>
      </c>
      <c r="AP29">
        <f t="shared" si="34"/>
        <v>101.95</v>
      </c>
      <c r="AW29" s="1" t="s">
        <v>29</v>
      </c>
      <c r="AX29">
        <f t="shared" si="35"/>
        <v>69617.878642647935</v>
      </c>
      <c r="AY29">
        <f t="shared" si="36"/>
        <v>9164.7669805426522</v>
      </c>
      <c r="AZ29">
        <f t="shared" si="9"/>
        <v>296.80174347283702</v>
      </c>
      <c r="BA29">
        <f t="shared" si="10"/>
        <v>296.80174347283702</v>
      </c>
      <c r="BB29">
        <f t="shared" si="11"/>
        <v>3</v>
      </c>
      <c r="BD29" s="1" t="s">
        <v>9</v>
      </c>
      <c r="BE29">
        <f t="shared" si="37"/>
        <v>0</v>
      </c>
      <c r="BF29">
        <f t="shared" si="38"/>
        <v>0</v>
      </c>
      <c r="BG29">
        <f t="shared" si="39"/>
        <v>0</v>
      </c>
      <c r="BH29">
        <f t="shared" si="40"/>
        <v>0</v>
      </c>
      <c r="BI29">
        <f t="shared" si="41"/>
        <v>2752.62</v>
      </c>
      <c r="BJ29">
        <f t="shared" si="42"/>
        <v>101.95</v>
      </c>
      <c r="BQ29" s="1" t="s">
        <v>29</v>
      </c>
      <c r="BR29">
        <f t="shared" si="43"/>
        <v>69617.878642647935</v>
      </c>
      <c r="BS29">
        <f t="shared" si="44"/>
        <v>9991.1393462207288</v>
      </c>
      <c r="BT29">
        <f t="shared" si="12"/>
        <v>691.46648609680449</v>
      </c>
      <c r="BU29">
        <f t="shared" si="13"/>
        <v>691.46648609680449</v>
      </c>
      <c r="BV29">
        <f t="shared" si="14"/>
        <v>3</v>
      </c>
      <c r="BX29" s="1" t="s">
        <v>9</v>
      </c>
      <c r="BY29">
        <f t="shared" si="45"/>
        <v>0</v>
      </c>
      <c r="BZ29">
        <f t="shared" si="46"/>
        <v>0</v>
      </c>
      <c r="CA29">
        <f t="shared" si="47"/>
        <v>0</v>
      </c>
      <c r="CB29">
        <f t="shared" si="48"/>
        <v>0</v>
      </c>
      <c r="CC29">
        <f t="shared" si="49"/>
        <v>2752.62</v>
      </c>
      <c r="CD29">
        <f t="shared" si="50"/>
        <v>101.95</v>
      </c>
      <c r="CJ29" s="11" t="s">
        <v>29</v>
      </c>
      <c r="CK29" s="12">
        <f t="shared" si="15"/>
        <v>69617.878642647935</v>
      </c>
      <c r="CL29" s="12">
        <f t="shared" si="16"/>
        <v>12247.398814026179</v>
      </c>
      <c r="CM29" s="12">
        <f t="shared" si="17"/>
        <v>1460.4404642142936</v>
      </c>
      <c r="CN29" s="12">
        <f t="shared" si="18"/>
        <v>1460.4404642142936</v>
      </c>
      <c r="CO29" s="12">
        <f t="shared" si="19"/>
        <v>3</v>
      </c>
      <c r="CQ29" s="1" t="s">
        <v>9</v>
      </c>
      <c r="CR29">
        <f t="shared" si="51"/>
        <v>0</v>
      </c>
      <c r="CS29">
        <f t="shared" si="52"/>
        <v>0</v>
      </c>
      <c r="CT29">
        <f t="shared" si="53"/>
        <v>0</v>
      </c>
      <c r="CU29">
        <f t="shared" si="54"/>
        <v>0</v>
      </c>
      <c r="CV29">
        <f t="shared" si="55"/>
        <v>2752.62</v>
      </c>
      <c r="CW29">
        <f t="shared" si="56"/>
        <v>101.95</v>
      </c>
      <c r="DC29" s="1" t="s">
        <v>29</v>
      </c>
      <c r="DD29" s="12">
        <f t="shared" si="57"/>
        <v>69617.878642647935</v>
      </c>
      <c r="DE29" s="12">
        <f t="shared" si="20"/>
        <v>12997.907428263334</v>
      </c>
      <c r="DF29" s="12">
        <f t="shared" si="21"/>
        <v>1665.9674136528356</v>
      </c>
      <c r="DG29">
        <f t="shared" si="22"/>
        <v>1665.9674136528356</v>
      </c>
      <c r="DH29">
        <f t="shared" si="23"/>
        <v>3</v>
      </c>
    </row>
    <row r="30" spans="1:112" ht="31.5" thickBot="1" x14ac:dyDescent="0.4">
      <c r="A30" s="1" t="s">
        <v>36</v>
      </c>
      <c r="B30" s="3">
        <v>2321.91</v>
      </c>
      <c r="C30" s="3">
        <v>292.91000000000003</v>
      </c>
      <c r="J30" s="1" t="s">
        <v>36</v>
      </c>
      <c r="K30">
        <f t="shared" si="0"/>
        <v>93126.714934010204</v>
      </c>
      <c r="L30">
        <f t="shared" si="1"/>
        <v>4068.1505947358937</v>
      </c>
      <c r="M30">
        <f t="shared" si="2"/>
        <v>1711.3796681332872</v>
      </c>
      <c r="N30">
        <f t="shared" si="3"/>
        <v>1711.3796681332872</v>
      </c>
      <c r="O30">
        <f t="shared" si="24"/>
        <v>3</v>
      </c>
      <c r="Q30" s="1" t="s">
        <v>29</v>
      </c>
      <c r="R30">
        <f t="shared" si="58"/>
        <v>0</v>
      </c>
      <c r="S30">
        <f t="shared" si="25"/>
        <v>0</v>
      </c>
      <c r="T30">
        <f t="shared" si="26"/>
        <v>0</v>
      </c>
      <c r="U30">
        <f t="shared" si="27"/>
        <v>0</v>
      </c>
      <c r="V30">
        <f t="shared" si="28"/>
        <v>2672.97</v>
      </c>
      <c r="W30">
        <f t="shared" si="29"/>
        <v>276.88</v>
      </c>
      <c r="AC30" s="1" t="s">
        <v>36</v>
      </c>
      <c r="AD30">
        <f t="shared" si="4"/>
        <v>69960.578451948357</v>
      </c>
      <c r="AE30">
        <f t="shared" si="5"/>
        <v>7103.9640849494763</v>
      </c>
      <c r="AF30">
        <f t="shared" si="6"/>
        <v>383.59184665603544</v>
      </c>
      <c r="AG30">
        <f t="shared" si="7"/>
        <v>383.59184665603544</v>
      </c>
      <c r="AH30">
        <f t="shared" si="8"/>
        <v>3</v>
      </c>
      <c r="AJ30" s="1" t="s">
        <v>29</v>
      </c>
      <c r="AK30">
        <f t="shared" si="59"/>
        <v>0</v>
      </c>
      <c r="AL30">
        <f t="shared" si="30"/>
        <v>0</v>
      </c>
      <c r="AM30">
        <f t="shared" si="31"/>
        <v>0</v>
      </c>
      <c r="AN30">
        <f t="shared" si="32"/>
        <v>0</v>
      </c>
      <c r="AO30">
        <f t="shared" si="33"/>
        <v>2672.97</v>
      </c>
      <c r="AP30">
        <f t="shared" si="34"/>
        <v>276.88</v>
      </c>
      <c r="AW30" s="1" t="s">
        <v>36</v>
      </c>
      <c r="AX30">
        <f t="shared" si="35"/>
        <v>69960.578451948357</v>
      </c>
      <c r="AY30">
        <f t="shared" si="36"/>
        <v>9512.4440090041116</v>
      </c>
      <c r="AZ30">
        <f t="shared" si="9"/>
        <v>641.93423510786204</v>
      </c>
      <c r="BA30">
        <f t="shared" si="10"/>
        <v>641.93423510786204</v>
      </c>
      <c r="BB30">
        <f t="shared" si="11"/>
        <v>3</v>
      </c>
      <c r="BD30" s="1" t="s">
        <v>29</v>
      </c>
      <c r="BE30">
        <f t="shared" si="37"/>
        <v>0</v>
      </c>
      <c r="BF30">
        <f t="shared" si="38"/>
        <v>0</v>
      </c>
      <c r="BG30">
        <f t="shared" si="39"/>
        <v>0</v>
      </c>
      <c r="BH30">
        <f t="shared" si="40"/>
        <v>0</v>
      </c>
      <c r="BI30">
        <f t="shared" si="41"/>
        <v>2672.97</v>
      </c>
      <c r="BJ30">
        <f t="shared" si="42"/>
        <v>276.88</v>
      </c>
      <c r="BQ30" s="1" t="s">
        <v>36</v>
      </c>
      <c r="BR30">
        <f t="shared" si="43"/>
        <v>69960.578451948357</v>
      </c>
      <c r="BS30">
        <f t="shared" si="44"/>
        <v>10339.283859905383</v>
      </c>
      <c r="BT30">
        <f t="shared" si="12"/>
        <v>1032.3007790613249</v>
      </c>
      <c r="BU30">
        <f t="shared" si="13"/>
        <v>1032.3007790613249</v>
      </c>
      <c r="BV30">
        <f t="shared" si="14"/>
        <v>3</v>
      </c>
      <c r="BX30" s="1" t="s">
        <v>29</v>
      </c>
      <c r="BY30">
        <f t="shared" si="45"/>
        <v>0</v>
      </c>
      <c r="BZ30">
        <f t="shared" si="46"/>
        <v>0</v>
      </c>
      <c r="CA30">
        <f t="shared" si="47"/>
        <v>0</v>
      </c>
      <c r="CB30">
        <f t="shared" si="48"/>
        <v>0</v>
      </c>
      <c r="CC30">
        <f t="shared" si="49"/>
        <v>2672.97</v>
      </c>
      <c r="CD30">
        <f t="shared" si="50"/>
        <v>276.88</v>
      </c>
      <c r="CJ30" s="11" t="s">
        <v>36</v>
      </c>
      <c r="CK30" s="12">
        <f t="shared" si="15"/>
        <v>69960.578451948357</v>
      </c>
      <c r="CL30" s="12">
        <f t="shared" si="16"/>
        <v>12596.092365132701</v>
      </c>
      <c r="CM30" s="12">
        <f t="shared" si="17"/>
        <v>1803.3678605133903</v>
      </c>
      <c r="CN30" s="12">
        <f t="shared" si="18"/>
        <v>1803.3678605133903</v>
      </c>
      <c r="CO30" s="12">
        <f t="shared" si="19"/>
        <v>3</v>
      </c>
      <c r="CQ30" s="1" t="s">
        <v>29</v>
      </c>
      <c r="CR30">
        <f t="shared" si="51"/>
        <v>0</v>
      </c>
      <c r="CS30">
        <f t="shared" si="52"/>
        <v>0</v>
      </c>
      <c r="CT30">
        <f t="shared" si="53"/>
        <v>0</v>
      </c>
      <c r="CU30">
        <f t="shared" si="54"/>
        <v>0</v>
      </c>
      <c r="CV30">
        <f t="shared" si="55"/>
        <v>2672.97</v>
      </c>
      <c r="CW30">
        <f t="shared" si="56"/>
        <v>276.88</v>
      </c>
      <c r="DC30" s="1" t="s">
        <v>36</v>
      </c>
      <c r="DD30" s="12">
        <f t="shared" si="57"/>
        <v>69960.578451948357</v>
      </c>
      <c r="DE30" s="12">
        <f t="shared" si="20"/>
        <v>13346.513783731247</v>
      </c>
      <c r="DF30" s="12">
        <f t="shared" si="21"/>
        <v>2010.3320108706866</v>
      </c>
      <c r="DG30">
        <f t="shared" si="22"/>
        <v>2010.3320108706866</v>
      </c>
      <c r="DH30">
        <f t="shared" si="23"/>
        <v>3</v>
      </c>
    </row>
    <row r="31" spans="1:112" ht="16" thickBot="1" x14ac:dyDescent="0.4">
      <c r="A31" s="1" t="s">
        <v>31</v>
      </c>
      <c r="B31" s="3">
        <v>2086</v>
      </c>
      <c r="C31" s="3">
        <v>211.07</v>
      </c>
      <c r="J31" s="1" t="s">
        <v>31</v>
      </c>
      <c r="K31">
        <f t="shared" si="0"/>
        <v>93374.660096969019</v>
      </c>
      <c r="L31">
        <f t="shared" si="1"/>
        <v>4308.8969210982532</v>
      </c>
      <c r="M31">
        <f t="shared" si="2"/>
        <v>1467.3228620859147</v>
      </c>
      <c r="N31">
        <f t="shared" si="3"/>
        <v>1467.3228620859147</v>
      </c>
      <c r="O31">
        <f t="shared" si="24"/>
        <v>3</v>
      </c>
      <c r="Q31" s="1" t="s">
        <v>36</v>
      </c>
      <c r="R31">
        <f t="shared" si="58"/>
        <v>0</v>
      </c>
      <c r="S31">
        <f t="shared" si="25"/>
        <v>0</v>
      </c>
      <c r="T31">
        <f t="shared" si="26"/>
        <v>0</v>
      </c>
      <c r="U31">
        <f t="shared" si="27"/>
        <v>0</v>
      </c>
      <c r="V31">
        <f t="shared" si="28"/>
        <v>2321.91</v>
      </c>
      <c r="W31">
        <f t="shared" si="29"/>
        <v>292.91000000000003</v>
      </c>
      <c r="AC31" s="1" t="s">
        <v>31</v>
      </c>
      <c r="AD31">
        <f t="shared" si="4"/>
        <v>70207.228465220411</v>
      </c>
      <c r="AE31">
        <f t="shared" si="5"/>
        <v>7347.2434630279258</v>
      </c>
      <c r="AF31">
        <f t="shared" si="6"/>
        <v>134.25595831548719</v>
      </c>
      <c r="AG31">
        <f t="shared" si="7"/>
        <v>134.25595831548719</v>
      </c>
      <c r="AH31">
        <f t="shared" si="8"/>
        <v>3</v>
      </c>
      <c r="AJ31" s="1" t="s">
        <v>36</v>
      </c>
      <c r="AK31">
        <f t="shared" si="59"/>
        <v>0</v>
      </c>
      <c r="AL31">
        <f t="shared" si="30"/>
        <v>0</v>
      </c>
      <c r="AM31">
        <f t="shared" si="31"/>
        <v>0</v>
      </c>
      <c r="AN31">
        <f t="shared" si="32"/>
        <v>0</v>
      </c>
      <c r="AO31">
        <f t="shared" si="33"/>
        <v>2321.91</v>
      </c>
      <c r="AP31">
        <f t="shared" si="34"/>
        <v>292.91000000000003</v>
      </c>
      <c r="AW31" s="1" t="s">
        <v>31</v>
      </c>
      <c r="AX31">
        <f t="shared" si="35"/>
        <v>70207.228465220411</v>
      </c>
      <c r="AY31">
        <f t="shared" si="36"/>
        <v>9755.3954964620243</v>
      </c>
      <c r="AZ31">
        <f t="shared" si="9"/>
        <v>885.96465287336139</v>
      </c>
      <c r="BA31">
        <f t="shared" si="10"/>
        <v>885.96465287336139</v>
      </c>
      <c r="BB31">
        <f t="shared" si="11"/>
        <v>3</v>
      </c>
      <c r="BD31" s="1" t="s">
        <v>36</v>
      </c>
      <c r="BE31">
        <f t="shared" si="37"/>
        <v>0</v>
      </c>
      <c r="BF31">
        <f t="shared" si="38"/>
        <v>0</v>
      </c>
      <c r="BG31">
        <f t="shared" si="39"/>
        <v>0</v>
      </c>
      <c r="BH31">
        <f t="shared" si="40"/>
        <v>0</v>
      </c>
      <c r="BI31">
        <f t="shared" si="41"/>
        <v>2321.91</v>
      </c>
      <c r="BJ31">
        <f t="shared" si="42"/>
        <v>292.91000000000003</v>
      </c>
      <c r="BQ31" s="1" t="s">
        <v>31</v>
      </c>
      <c r="BR31">
        <f t="shared" si="43"/>
        <v>70207.228465220411</v>
      </c>
      <c r="BS31">
        <f t="shared" si="44"/>
        <v>10581.69526850022</v>
      </c>
      <c r="BT31">
        <f t="shared" si="12"/>
        <v>1278.7848137611634</v>
      </c>
      <c r="BU31">
        <f t="shared" si="13"/>
        <v>1278.7848137611634</v>
      </c>
      <c r="BV31">
        <f t="shared" si="14"/>
        <v>3</v>
      </c>
      <c r="BX31" s="1" t="s">
        <v>36</v>
      </c>
      <c r="BY31">
        <f t="shared" si="45"/>
        <v>0</v>
      </c>
      <c r="BZ31">
        <f t="shared" si="46"/>
        <v>0</v>
      </c>
      <c r="CA31">
        <f t="shared" si="47"/>
        <v>0</v>
      </c>
      <c r="CB31">
        <f t="shared" si="48"/>
        <v>0</v>
      </c>
      <c r="CC31">
        <f t="shared" si="49"/>
        <v>2321.91</v>
      </c>
      <c r="CD31">
        <f t="shared" si="50"/>
        <v>292.91000000000003</v>
      </c>
      <c r="CJ31" s="11" t="s">
        <v>31</v>
      </c>
      <c r="CK31" s="12">
        <f t="shared" si="15"/>
        <v>70207.228465220411</v>
      </c>
      <c r="CL31" s="12">
        <f t="shared" si="16"/>
        <v>12837.780495894351</v>
      </c>
      <c r="CM31" s="12">
        <f t="shared" si="17"/>
        <v>2049.4601535450756</v>
      </c>
      <c r="CN31" s="12">
        <f t="shared" si="18"/>
        <v>2049.4601535450756</v>
      </c>
      <c r="CO31" s="12">
        <f t="shared" si="19"/>
        <v>3</v>
      </c>
      <c r="CQ31" s="1" t="s">
        <v>36</v>
      </c>
      <c r="CR31">
        <f t="shared" si="51"/>
        <v>0</v>
      </c>
      <c r="CS31">
        <f t="shared" si="52"/>
        <v>0</v>
      </c>
      <c r="CT31">
        <f t="shared" si="53"/>
        <v>0</v>
      </c>
      <c r="CU31">
        <f t="shared" si="54"/>
        <v>0</v>
      </c>
      <c r="CV31">
        <f t="shared" si="55"/>
        <v>2321.91</v>
      </c>
      <c r="CW31">
        <f t="shared" si="56"/>
        <v>292.91000000000003</v>
      </c>
      <c r="DC31" s="1" t="s">
        <v>31</v>
      </c>
      <c r="DD31" s="12">
        <f t="shared" si="57"/>
        <v>70207.228465220411</v>
      </c>
      <c r="DE31" s="12">
        <f t="shared" si="20"/>
        <v>13588.320409631322</v>
      </c>
      <c r="DF31" s="12">
        <f t="shared" si="21"/>
        <v>2255.7341824098526</v>
      </c>
      <c r="DG31">
        <f t="shared" si="22"/>
        <v>2255.7341824098526</v>
      </c>
      <c r="DH31">
        <f t="shared" si="23"/>
        <v>3</v>
      </c>
    </row>
    <row r="32" spans="1:112" ht="16" thickBot="1" x14ac:dyDescent="0.4">
      <c r="A32" s="1" t="s">
        <v>33</v>
      </c>
      <c r="B32" s="3">
        <v>1762.86</v>
      </c>
      <c r="C32" s="3">
        <v>59.37</v>
      </c>
      <c r="J32" s="1" t="s">
        <v>33</v>
      </c>
      <c r="K32">
        <f t="shared" si="0"/>
        <v>93722.787894462992</v>
      </c>
      <c r="L32">
        <f t="shared" si="1"/>
        <v>4644.0071804261897</v>
      </c>
      <c r="M32">
        <f t="shared" si="2"/>
        <v>1136.32</v>
      </c>
      <c r="N32">
        <f t="shared" si="3"/>
        <v>1136.32</v>
      </c>
      <c r="O32">
        <f t="shared" si="24"/>
        <v>3</v>
      </c>
      <c r="Q32" s="1" t="s">
        <v>31</v>
      </c>
      <c r="R32">
        <f t="shared" si="58"/>
        <v>0</v>
      </c>
      <c r="S32">
        <f t="shared" si="25"/>
        <v>0</v>
      </c>
      <c r="T32">
        <f t="shared" si="26"/>
        <v>0</v>
      </c>
      <c r="U32">
        <f t="shared" si="27"/>
        <v>0</v>
      </c>
      <c r="V32">
        <f t="shared" si="28"/>
        <v>2086</v>
      </c>
      <c r="W32">
        <f t="shared" si="29"/>
        <v>211.07</v>
      </c>
      <c r="AC32" s="1" t="s">
        <v>33</v>
      </c>
      <c r="AD32">
        <f t="shared" si="4"/>
        <v>70552.153627175605</v>
      </c>
      <c r="AE32">
        <f t="shared" si="5"/>
        <v>7686.0013750517564</v>
      </c>
      <c r="AF32">
        <f t="shared" si="6"/>
        <v>222.73989741123063</v>
      </c>
      <c r="AG32">
        <f t="shared" si="7"/>
        <v>222.73989741123063</v>
      </c>
      <c r="AH32">
        <f t="shared" si="8"/>
        <v>3</v>
      </c>
      <c r="AJ32" s="1" t="s">
        <v>31</v>
      </c>
      <c r="AK32">
        <f t="shared" si="59"/>
        <v>0</v>
      </c>
      <c r="AL32">
        <f t="shared" si="30"/>
        <v>0</v>
      </c>
      <c r="AM32">
        <f t="shared" si="31"/>
        <v>0</v>
      </c>
      <c r="AN32">
        <f t="shared" si="32"/>
        <v>0</v>
      </c>
      <c r="AO32">
        <f t="shared" si="33"/>
        <v>2086</v>
      </c>
      <c r="AP32">
        <f t="shared" si="34"/>
        <v>211.07</v>
      </c>
      <c r="AW32" s="1" t="s">
        <v>33</v>
      </c>
      <c r="AX32">
        <f t="shared" si="35"/>
        <v>70552.153627175605</v>
      </c>
      <c r="AY32">
        <f t="shared" si="36"/>
        <v>10093.201163515543</v>
      </c>
      <c r="AZ32">
        <f t="shared" si="9"/>
        <v>1232.5425155612345</v>
      </c>
      <c r="BA32">
        <f t="shared" si="10"/>
        <v>1232.5425155612345</v>
      </c>
      <c r="BB32">
        <f t="shared" si="11"/>
        <v>3</v>
      </c>
      <c r="BD32" s="1" t="s">
        <v>31</v>
      </c>
      <c r="BE32">
        <f t="shared" si="37"/>
        <v>0</v>
      </c>
      <c r="BF32">
        <f t="shared" si="38"/>
        <v>0</v>
      </c>
      <c r="BG32">
        <f t="shared" si="39"/>
        <v>0</v>
      </c>
      <c r="BH32">
        <f t="shared" si="40"/>
        <v>0</v>
      </c>
      <c r="BI32">
        <f t="shared" si="41"/>
        <v>2086</v>
      </c>
      <c r="BJ32">
        <f t="shared" si="42"/>
        <v>211.07</v>
      </c>
      <c r="BQ32" s="1" t="s">
        <v>33</v>
      </c>
      <c r="BR32">
        <f t="shared" si="43"/>
        <v>70552.153627175605</v>
      </c>
      <c r="BS32">
        <f t="shared" si="44"/>
        <v>10918.375404997123</v>
      </c>
      <c r="BT32">
        <f t="shared" si="12"/>
        <v>1627.1138870731127</v>
      </c>
      <c r="BU32">
        <f t="shared" si="13"/>
        <v>1627.1138870731127</v>
      </c>
      <c r="BV32">
        <f t="shared" si="14"/>
        <v>3</v>
      </c>
      <c r="BX32" s="1" t="s">
        <v>31</v>
      </c>
      <c r="BY32">
        <f t="shared" si="45"/>
        <v>0</v>
      </c>
      <c r="BZ32">
        <f t="shared" si="46"/>
        <v>0</v>
      </c>
      <c r="CA32">
        <f t="shared" si="47"/>
        <v>0</v>
      </c>
      <c r="CB32">
        <f t="shared" si="48"/>
        <v>0</v>
      </c>
      <c r="CC32">
        <f t="shared" si="49"/>
        <v>2086</v>
      </c>
      <c r="CD32">
        <f t="shared" si="50"/>
        <v>211.07</v>
      </c>
      <c r="CJ32" s="11" t="s">
        <v>33</v>
      </c>
      <c r="CK32" s="12">
        <f t="shared" si="15"/>
        <v>70552.153627175605</v>
      </c>
      <c r="CL32" s="12">
        <f t="shared" si="16"/>
        <v>13172.891327954494</v>
      </c>
      <c r="CM32" s="12">
        <f t="shared" si="17"/>
        <v>2395.833133433945</v>
      </c>
      <c r="CN32" s="12">
        <f t="shared" si="18"/>
        <v>2395.833133433945</v>
      </c>
      <c r="CO32" s="12">
        <f t="shared" si="19"/>
        <v>3</v>
      </c>
      <c r="CQ32" s="1" t="s">
        <v>31</v>
      </c>
      <c r="CR32">
        <f t="shared" si="51"/>
        <v>0</v>
      </c>
      <c r="CS32">
        <f t="shared" si="52"/>
        <v>0</v>
      </c>
      <c r="CT32">
        <f t="shared" si="53"/>
        <v>0</v>
      </c>
      <c r="CU32">
        <f t="shared" si="54"/>
        <v>0</v>
      </c>
      <c r="CV32">
        <f t="shared" si="55"/>
        <v>2086</v>
      </c>
      <c r="CW32">
        <f t="shared" si="56"/>
        <v>211.07</v>
      </c>
      <c r="DC32" s="1" t="s">
        <v>33</v>
      </c>
      <c r="DD32" s="12">
        <f t="shared" si="57"/>
        <v>70552.153627175605</v>
      </c>
      <c r="DE32" s="12">
        <f t="shared" si="20"/>
        <v>13923.610815826589</v>
      </c>
      <c r="DF32" s="12">
        <f t="shared" si="21"/>
        <v>2600.6522666683122</v>
      </c>
      <c r="DG32">
        <f t="shared" si="22"/>
        <v>2600.6522666683122</v>
      </c>
      <c r="DH32">
        <f t="shared" si="23"/>
        <v>3</v>
      </c>
    </row>
    <row r="33" spans="1:112" ht="31.5" thickBot="1" x14ac:dyDescent="0.4">
      <c r="A33" s="1" t="s">
        <v>30</v>
      </c>
      <c r="B33" s="3">
        <v>1748.11</v>
      </c>
      <c r="C33" s="3">
        <v>158.86000000000001</v>
      </c>
      <c r="J33" s="1" t="s">
        <v>30</v>
      </c>
      <c r="K33">
        <f t="shared" si="0"/>
        <v>93715.904062890506</v>
      </c>
      <c r="L33">
        <f t="shared" si="1"/>
        <v>4649.7779461443106</v>
      </c>
      <c r="M33">
        <f t="shared" si="2"/>
        <v>1125.9740338924339</v>
      </c>
      <c r="N33">
        <f t="shared" si="3"/>
        <v>1125.9740338924339</v>
      </c>
      <c r="O33">
        <f t="shared" si="24"/>
        <v>3</v>
      </c>
      <c r="Q33" s="1" t="s">
        <v>33</v>
      </c>
      <c r="R33">
        <f t="shared" si="58"/>
        <v>0</v>
      </c>
      <c r="S33">
        <f t="shared" si="25"/>
        <v>0</v>
      </c>
      <c r="T33">
        <f t="shared" si="26"/>
        <v>0</v>
      </c>
      <c r="U33">
        <f t="shared" si="27"/>
        <v>0</v>
      </c>
      <c r="V33">
        <f t="shared" si="28"/>
        <v>1762.86</v>
      </c>
      <c r="W33">
        <f t="shared" si="29"/>
        <v>59.37</v>
      </c>
      <c r="AC33" s="1" t="s">
        <v>30</v>
      </c>
      <c r="AD33">
        <f t="shared" si="4"/>
        <v>70549.027302092465</v>
      </c>
      <c r="AE33">
        <f t="shared" si="5"/>
        <v>7688.8437714491274</v>
      </c>
      <c r="AF33">
        <f t="shared" si="6"/>
        <v>215.63286568942178</v>
      </c>
      <c r="AG33">
        <f t="shared" si="7"/>
        <v>215.63286568942178</v>
      </c>
      <c r="AH33">
        <f t="shared" si="8"/>
        <v>3</v>
      </c>
      <c r="AJ33" s="1" t="s">
        <v>33</v>
      </c>
      <c r="AK33">
        <f t="shared" si="59"/>
        <v>0</v>
      </c>
      <c r="AL33">
        <f t="shared" si="30"/>
        <v>0</v>
      </c>
      <c r="AM33">
        <f t="shared" si="31"/>
        <v>0</v>
      </c>
      <c r="AN33">
        <f t="shared" si="32"/>
        <v>0</v>
      </c>
      <c r="AO33">
        <f t="shared" si="33"/>
        <v>1762.86</v>
      </c>
      <c r="AP33">
        <f t="shared" si="34"/>
        <v>59.37</v>
      </c>
      <c r="AW33" s="1" t="s">
        <v>30</v>
      </c>
      <c r="AX33">
        <f t="shared" si="35"/>
        <v>70549.027302092465</v>
      </c>
      <c r="AY33">
        <f t="shared" si="36"/>
        <v>10096.891252773707</v>
      </c>
      <c r="AZ33">
        <f t="shared" si="9"/>
        <v>1227.8644909775328</v>
      </c>
      <c r="BA33">
        <f t="shared" si="10"/>
        <v>1227.8644909775328</v>
      </c>
      <c r="BB33">
        <f t="shared" si="11"/>
        <v>3</v>
      </c>
      <c r="BD33" s="1" t="s">
        <v>33</v>
      </c>
      <c r="BE33">
        <f t="shared" si="37"/>
        <v>0</v>
      </c>
      <c r="BF33">
        <f t="shared" si="38"/>
        <v>0</v>
      </c>
      <c r="BG33">
        <f t="shared" si="39"/>
        <v>0</v>
      </c>
      <c r="BH33">
        <f t="shared" si="40"/>
        <v>0</v>
      </c>
      <c r="BI33">
        <f t="shared" si="41"/>
        <v>1762.86</v>
      </c>
      <c r="BJ33">
        <f t="shared" si="42"/>
        <v>59.37</v>
      </c>
      <c r="BQ33" s="1" t="s">
        <v>30</v>
      </c>
      <c r="BR33">
        <f t="shared" si="43"/>
        <v>70549.027302092465</v>
      </c>
      <c r="BS33">
        <f t="shared" si="44"/>
        <v>10923.023037559065</v>
      </c>
      <c r="BT33">
        <f t="shared" si="12"/>
        <v>1620.5064988918182</v>
      </c>
      <c r="BU33">
        <f t="shared" si="13"/>
        <v>1620.5064988918182</v>
      </c>
      <c r="BV33">
        <f t="shared" si="14"/>
        <v>3</v>
      </c>
      <c r="BX33" s="1" t="s">
        <v>33</v>
      </c>
      <c r="BY33">
        <f t="shared" si="45"/>
        <v>0</v>
      </c>
      <c r="BZ33">
        <f t="shared" si="46"/>
        <v>0</v>
      </c>
      <c r="CA33">
        <f t="shared" si="47"/>
        <v>0</v>
      </c>
      <c r="CB33">
        <f t="shared" si="48"/>
        <v>0</v>
      </c>
      <c r="CC33">
        <f t="shared" si="49"/>
        <v>1762.86</v>
      </c>
      <c r="CD33">
        <f t="shared" si="50"/>
        <v>59.37</v>
      </c>
      <c r="CJ33" s="11" t="s">
        <v>30</v>
      </c>
      <c r="CK33" s="12">
        <f t="shared" si="15"/>
        <v>70549.027302092465</v>
      </c>
      <c r="CL33" s="12">
        <f t="shared" si="16"/>
        <v>13178.842010742861</v>
      </c>
      <c r="CM33" s="12">
        <f t="shared" si="17"/>
        <v>2391.2953389069485</v>
      </c>
      <c r="CN33" s="12">
        <f t="shared" si="18"/>
        <v>2391.2953389069485</v>
      </c>
      <c r="CO33" s="12">
        <f t="shared" si="19"/>
        <v>3</v>
      </c>
      <c r="CQ33" s="1" t="s">
        <v>33</v>
      </c>
      <c r="CR33">
        <f t="shared" si="51"/>
        <v>0</v>
      </c>
      <c r="CS33">
        <f t="shared" si="52"/>
        <v>0</v>
      </c>
      <c r="CT33">
        <f t="shared" si="53"/>
        <v>0</v>
      </c>
      <c r="CU33">
        <f t="shared" si="54"/>
        <v>0</v>
      </c>
      <c r="CV33">
        <f t="shared" si="55"/>
        <v>1762.86</v>
      </c>
      <c r="CW33">
        <f t="shared" si="56"/>
        <v>59.37</v>
      </c>
      <c r="DC33" s="1" t="s">
        <v>30</v>
      </c>
      <c r="DD33" s="12">
        <f t="shared" si="57"/>
        <v>70549.027302092465</v>
      </c>
      <c r="DE33" s="12">
        <f t="shared" si="20"/>
        <v>13929.421416742445</v>
      </c>
      <c r="DF33" s="12">
        <f t="shared" si="21"/>
        <v>2597.629932959137</v>
      </c>
      <c r="DG33">
        <f t="shared" si="22"/>
        <v>2597.629932959137</v>
      </c>
      <c r="DH33">
        <f t="shared" si="23"/>
        <v>3</v>
      </c>
    </row>
    <row r="34" spans="1:112" ht="31.5" thickBot="1" x14ac:dyDescent="0.4">
      <c r="A34" s="1" t="s">
        <v>24</v>
      </c>
      <c r="B34" s="3">
        <v>707.48</v>
      </c>
      <c r="C34" s="3">
        <v>100.04</v>
      </c>
      <c r="J34" s="1" t="s">
        <v>24</v>
      </c>
      <c r="K34">
        <f t="shared" si="0"/>
        <v>94745.243336388128</v>
      </c>
      <c r="L34">
        <f t="shared" si="1"/>
        <v>5691.8532365346528</v>
      </c>
      <c r="M34">
        <f t="shared" si="2"/>
        <v>90.583290401707146</v>
      </c>
      <c r="N34">
        <f t="shared" si="3"/>
        <v>90.583290401707146</v>
      </c>
      <c r="O34">
        <f t="shared" si="24"/>
        <v>3</v>
      </c>
      <c r="Q34" s="1" t="s">
        <v>30</v>
      </c>
      <c r="R34">
        <f t="shared" si="58"/>
        <v>0</v>
      </c>
      <c r="S34">
        <f t="shared" si="25"/>
        <v>0</v>
      </c>
      <c r="T34">
        <f t="shared" si="26"/>
        <v>0</v>
      </c>
      <c r="U34">
        <f t="shared" si="27"/>
        <v>0</v>
      </c>
      <c r="V34">
        <f t="shared" si="28"/>
        <v>1748.11</v>
      </c>
      <c r="W34">
        <f t="shared" si="29"/>
        <v>158.86000000000001</v>
      </c>
      <c r="AC34" s="1" t="s">
        <v>24</v>
      </c>
      <c r="AD34">
        <f t="shared" si="4"/>
        <v>71583.796078741798</v>
      </c>
      <c r="AE34">
        <f t="shared" si="5"/>
        <v>8729.7000763973592</v>
      </c>
      <c r="AF34">
        <f t="shared" si="6"/>
        <v>1257.4688863740391</v>
      </c>
      <c r="AG34">
        <f t="shared" si="7"/>
        <v>1257.4688863740391</v>
      </c>
      <c r="AH34">
        <f t="shared" si="8"/>
        <v>3</v>
      </c>
      <c r="AJ34" s="1" t="s">
        <v>30</v>
      </c>
      <c r="AK34">
        <f t="shared" si="59"/>
        <v>0</v>
      </c>
      <c r="AL34">
        <f t="shared" si="30"/>
        <v>0</v>
      </c>
      <c r="AM34">
        <f t="shared" si="31"/>
        <v>0</v>
      </c>
      <c r="AN34">
        <f t="shared" si="32"/>
        <v>0</v>
      </c>
      <c r="AO34">
        <f t="shared" si="33"/>
        <v>1748.11</v>
      </c>
      <c r="AP34">
        <f t="shared" si="34"/>
        <v>158.86000000000001</v>
      </c>
      <c r="AW34" s="1" t="s">
        <v>24</v>
      </c>
      <c r="AX34">
        <f t="shared" si="35"/>
        <v>71583.796078741798</v>
      </c>
      <c r="AY34">
        <f t="shared" si="36"/>
        <v>11138.046149727737</v>
      </c>
      <c r="AZ34">
        <f t="shared" si="9"/>
        <v>2267.5385194834103</v>
      </c>
      <c r="BA34">
        <f t="shared" si="10"/>
        <v>2267.5385194834103</v>
      </c>
      <c r="BB34">
        <f t="shared" si="11"/>
        <v>3</v>
      </c>
      <c r="BD34" s="1" t="s">
        <v>30</v>
      </c>
      <c r="BE34">
        <f t="shared" si="37"/>
        <v>0</v>
      </c>
      <c r="BF34">
        <f t="shared" si="38"/>
        <v>0</v>
      </c>
      <c r="BG34">
        <f t="shared" si="39"/>
        <v>0</v>
      </c>
      <c r="BH34">
        <f t="shared" si="40"/>
        <v>0</v>
      </c>
      <c r="BI34">
        <f t="shared" si="41"/>
        <v>1748.11</v>
      </c>
      <c r="BJ34">
        <f t="shared" si="42"/>
        <v>158.86000000000001</v>
      </c>
      <c r="BQ34" s="1" t="s">
        <v>24</v>
      </c>
      <c r="BR34">
        <f t="shared" si="43"/>
        <v>71583.796078741798</v>
      </c>
      <c r="BS34">
        <f t="shared" si="44"/>
        <v>11964.556929835269</v>
      </c>
      <c r="BT34">
        <f t="shared" si="12"/>
        <v>2657.8022669043175</v>
      </c>
      <c r="BU34">
        <f t="shared" si="13"/>
        <v>2657.8022669043175</v>
      </c>
      <c r="BV34">
        <f t="shared" si="14"/>
        <v>3</v>
      </c>
      <c r="BX34" s="1" t="s">
        <v>30</v>
      </c>
      <c r="BY34">
        <f t="shared" si="45"/>
        <v>0</v>
      </c>
      <c r="BZ34">
        <f t="shared" si="46"/>
        <v>0</v>
      </c>
      <c r="CA34">
        <f t="shared" si="47"/>
        <v>0</v>
      </c>
      <c r="CB34">
        <f t="shared" si="48"/>
        <v>0</v>
      </c>
      <c r="CC34">
        <f t="shared" si="49"/>
        <v>1748.11</v>
      </c>
      <c r="CD34">
        <f t="shared" si="50"/>
        <v>158.86000000000001</v>
      </c>
      <c r="CJ34" s="11" t="s">
        <v>24</v>
      </c>
      <c r="CK34" s="12">
        <f t="shared" si="15"/>
        <v>71583.796078741798</v>
      </c>
      <c r="CL34" s="12">
        <f t="shared" si="16"/>
        <v>14220.762195184072</v>
      </c>
      <c r="CM34" s="12">
        <f t="shared" si="17"/>
        <v>3428.8005480032207</v>
      </c>
      <c r="CN34" s="12">
        <f t="shared" si="18"/>
        <v>3428.8005480032207</v>
      </c>
      <c r="CO34" s="12">
        <f t="shared" si="19"/>
        <v>3</v>
      </c>
      <c r="CQ34" s="1" t="s">
        <v>30</v>
      </c>
      <c r="CR34">
        <f t="shared" si="51"/>
        <v>0</v>
      </c>
      <c r="CS34">
        <f t="shared" si="52"/>
        <v>0</v>
      </c>
      <c r="CT34">
        <f t="shared" si="53"/>
        <v>0</v>
      </c>
      <c r="CU34">
        <f t="shared" si="54"/>
        <v>0</v>
      </c>
      <c r="CV34">
        <f t="shared" si="55"/>
        <v>1748.11</v>
      </c>
      <c r="CW34">
        <f t="shared" si="56"/>
        <v>158.86000000000001</v>
      </c>
      <c r="DC34" s="1" t="s">
        <v>24</v>
      </c>
      <c r="DD34" s="12">
        <f t="shared" si="57"/>
        <v>71583.796078741798</v>
      </c>
      <c r="DE34" s="12">
        <f t="shared" si="20"/>
        <v>14971.295893636869</v>
      </c>
      <c r="DF34" s="12">
        <f t="shared" si="21"/>
        <v>3636.0960488223923</v>
      </c>
      <c r="DG34">
        <f t="shared" si="22"/>
        <v>3636.0960488223923</v>
      </c>
      <c r="DH34">
        <f t="shared" si="23"/>
        <v>3</v>
      </c>
    </row>
    <row r="35" spans="1:112" ht="31.5" thickBot="1" x14ac:dyDescent="0.4">
      <c r="A35" s="1" t="s">
        <v>32</v>
      </c>
      <c r="B35" s="3">
        <v>626.54</v>
      </c>
      <c r="C35" s="3">
        <v>103.89</v>
      </c>
      <c r="J35" s="1" t="s">
        <v>32</v>
      </c>
      <c r="K35">
        <f>SQRT(POWER(B35-$G$3,2)+POWER(C35-$H$3,2))</f>
        <v>94823.534124469865</v>
      </c>
      <c r="L35">
        <f>SQRT(POWER(B35-$G$4,2)+POWER(C35-$H$4,2))</f>
        <v>5772.2871506059018</v>
      </c>
      <c r="M35">
        <f>SQRT(POWER(B35-$G$5,2)+POWER(C35-$H$5,2))</f>
        <v>44.52</v>
      </c>
      <c r="N35">
        <f t="shared" si="3"/>
        <v>44.52</v>
      </c>
      <c r="O35">
        <f t="shared" si="24"/>
        <v>3</v>
      </c>
      <c r="Q35" s="1" t="s">
        <v>24</v>
      </c>
      <c r="R35">
        <f t="shared" si="58"/>
        <v>0</v>
      </c>
      <c r="S35">
        <f t="shared" si="25"/>
        <v>0</v>
      </c>
      <c r="T35">
        <f t="shared" si="26"/>
        <v>0</v>
      </c>
      <c r="U35">
        <f t="shared" si="27"/>
        <v>0</v>
      </c>
      <c r="V35">
        <f t="shared" si="28"/>
        <v>707.48</v>
      </c>
      <c r="W35">
        <f t="shared" si="29"/>
        <v>100.04</v>
      </c>
      <c r="AC35" s="1" t="s">
        <v>32</v>
      </c>
      <c r="AD35">
        <f>SQRT(POWER(B35-$Z$4,2)+POWER(C35-$AA$4,2))</f>
        <v>71662.817418960418</v>
      </c>
      <c r="AE35">
        <f t="shared" si="5"/>
        <v>8809.7907420028605</v>
      </c>
      <c r="AF35">
        <f>SQRT(POWER(B35-$Z$6,2)+POWER(C35-$AA$6,2))</f>
        <v>1338.1800713692746</v>
      </c>
      <c r="AG35">
        <f t="shared" si="7"/>
        <v>1338.1800713692746</v>
      </c>
      <c r="AH35">
        <f t="shared" si="8"/>
        <v>3</v>
      </c>
      <c r="AJ35" s="1" t="s">
        <v>24</v>
      </c>
      <c r="AK35">
        <f t="shared" si="59"/>
        <v>0</v>
      </c>
      <c r="AL35">
        <f t="shared" si="30"/>
        <v>0</v>
      </c>
      <c r="AM35">
        <f t="shared" si="31"/>
        <v>0</v>
      </c>
      <c r="AN35">
        <f t="shared" si="32"/>
        <v>0</v>
      </c>
      <c r="AO35">
        <f t="shared" si="33"/>
        <v>707.48</v>
      </c>
      <c r="AP35">
        <f t="shared" si="34"/>
        <v>100.04</v>
      </c>
      <c r="AW35" s="1" t="s">
        <v>32</v>
      </c>
      <c r="AX35">
        <f t="shared" si="35"/>
        <v>71662.817418960418</v>
      </c>
      <c r="AY35">
        <f t="shared" si="36"/>
        <v>11218.192824305446</v>
      </c>
      <c r="AZ35">
        <f t="shared" si="9"/>
        <v>2347.6183655922473</v>
      </c>
      <c r="BA35">
        <f t="shared" si="10"/>
        <v>2347.6183655922473</v>
      </c>
      <c r="BB35">
        <f t="shared" si="11"/>
        <v>3</v>
      </c>
      <c r="BD35" s="1" t="s">
        <v>24</v>
      </c>
      <c r="BE35">
        <f t="shared" si="37"/>
        <v>0</v>
      </c>
      <c r="BF35">
        <f t="shared" si="38"/>
        <v>0</v>
      </c>
      <c r="BG35">
        <f t="shared" si="39"/>
        <v>0</v>
      </c>
      <c r="BH35">
        <f t="shared" si="40"/>
        <v>0</v>
      </c>
      <c r="BI35">
        <f t="shared" si="41"/>
        <v>707.48</v>
      </c>
      <c r="BJ35">
        <f t="shared" si="42"/>
        <v>100.04</v>
      </c>
      <c r="BQ35" s="1" t="s">
        <v>32</v>
      </c>
      <c r="BR35">
        <f t="shared" si="43"/>
        <v>71662.817418960418</v>
      </c>
      <c r="BS35">
        <f t="shared" si="44"/>
        <v>12044.796277944453</v>
      </c>
      <c r="BT35">
        <f t="shared" si="12"/>
        <v>2737.5573963329584</v>
      </c>
      <c r="BU35">
        <f t="shared" si="13"/>
        <v>2737.5573963329584</v>
      </c>
      <c r="BV35">
        <f t="shared" si="14"/>
        <v>3</v>
      </c>
      <c r="BX35" s="1" t="s">
        <v>24</v>
      </c>
      <c r="BY35">
        <f t="shared" si="45"/>
        <v>0</v>
      </c>
      <c r="BZ35">
        <f t="shared" si="46"/>
        <v>0</v>
      </c>
      <c r="CA35">
        <f t="shared" si="47"/>
        <v>0</v>
      </c>
      <c r="CB35">
        <f t="shared" si="48"/>
        <v>0</v>
      </c>
      <c r="CC35">
        <f t="shared" si="49"/>
        <v>707.48</v>
      </c>
      <c r="CD35">
        <f t="shared" si="50"/>
        <v>100.04</v>
      </c>
      <c r="CJ35" s="11" t="s">
        <v>32</v>
      </c>
      <c r="CK35" s="12">
        <f t="shared" si="15"/>
        <v>71662.817418960418</v>
      </c>
      <c r="CL35" s="12">
        <f t="shared" si="16"/>
        <v>14301.117213543876</v>
      </c>
      <c r="CM35" s="12">
        <f t="shared" si="17"/>
        <v>3508.4955015797536</v>
      </c>
      <c r="CN35" s="12">
        <f t="shared" si="18"/>
        <v>3508.4955015797536</v>
      </c>
      <c r="CO35" s="12">
        <f t="shared" si="19"/>
        <v>3</v>
      </c>
      <c r="CQ35" s="1" t="s">
        <v>24</v>
      </c>
      <c r="CR35">
        <f t="shared" si="51"/>
        <v>0</v>
      </c>
      <c r="CS35">
        <f t="shared" si="52"/>
        <v>0</v>
      </c>
      <c r="CT35">
        <f t="shared" si="53"/>
        <v>0</v>
      </c>
      <c r="CU35">
        <f t="shared" si="54"/>
        <v>0</v>
      </c>
      <c r="CV35">
        <f t="shared" si="55"/>
        <v>707.48</v>
      </c>
      <c r="CW35">
        <f t="shared" si="56"/>
        <v>100.04</v>
      </c>
      <c r="DC35" s="1" t="s">
        <v>32</v>
      </c>
      <c r="DD35" s="12">
        <f t="shared" si="57"/>
        <v>71662.817418960418</v>
      </c>
      <c r="DE35" s="12">
        <f t="shared" si="20"/>
        <v>15051.634041428961</v>
      </c>
      <c r="DF35" s="12">
        <f t="shared" si="21"/>
        <v>3715.8974004961419</v>
      </c>
      <c r="DG35">
        <f t="shared" si="22"/>
        <v>3715.8974004961419</v>
      </c>
      <c r="DH35">
        <f t="shared" si="23"/>
        <v>3</v>
      </c>
    </row>
    <row r="36" spans="1:112" ht="31.5" thickBot="1" x14ac:dyDescent="0.4">
      <c r="Q36" s="1" t="s">
        <v>32</v>
      </c>
      <c r="R36">
        <f t="shared" si="58"/>
        <v>0</v>
      </c>
      <c r="S36">
        <f t="shared" si="25"/>
        <v>0</v>
      </c>
      <c r="T36">
        <f t="shared" si="26"/>
        <v>0</v>
      </c>
      <c r="U36">
        <f t="shared" si="27"/>
        <v>0</v>
      </c>
      <c r="V36">
        <f t="shared" si="28"/>
        <v>626.54</v>
      </c>
      <c r="W36">
        <f t="shared" si="29"/>
        <v>103.89</v>
      </c>
      <c r="AJ36" s="1" t="s">
        <v>32</v>
      </c>
      <c r="AK36">
        <f t="shared" si="59"/>
        <v>0</v>
      </c>
      <c r="AL36">
        <f t="shared" si="30"/>
        <v>0</v>
      </c>
      <c r="AM36">
        <f t="shared" si="31"/>
        <v>0</v>
      </c>
      <c r="AN36">
        <f t="shared" si="32"/>
        <v>0</v>
      </c>
      <c r="AO36">
        <f t="shared" si="33"/>
        <v>626.54</v>
      </c>
      <c r="AP36">
        <f t="shared" si="34"/>
        <v>103.89</v>
      </c>
      <c r="BD36" s="1" t="s">
        <v>32</v>
      </c>
      <c r="BE36">
        <f t="shared" si="37"/>
        <v>0</v>
      </c>
      <c r="BF36">
        <f t="shared" si="38"/>
        <v>0</v>
      </c>
      <c r="BG36">
        <f t="shared" si="39"/>
        <v>0</v>
      </c>
      <c r="BH36">
        <f t="shared" si="40"/>
        <v>0</v>
      </c>
      <c r="BI36">
        <f t="shared" si="41"/>
        <v>626.54</v>
      </c>
      <c r="BJ36">
        <f t="shared" si="42"/>
        <v>103.89</v>
      </c>
      <c r="BX36" s="1" t="s">
        <v>32</v>
      </c>
      <c r="BY36">
        <f t="shared" si="45"/>
        <v>0</v>
      </c>
      <c r="BZ36">
        <f t="shared" si="46"/>
        <v>0</v>
      </c>
      <c r="CA36">
        <f t="shared" si="47"/>
        <v>0</v>
      </c>
      <c r="CB36">
        <f t="shared" si="48"/>
        <v>0</v>
      </c>
      <c r="CC36">
        <f t="shared" si="49"/>
        <v>626.54</v>
      </c>
      <c r="CD36">
        <f t="shared" si="50"/>
        <v>103.89</v>
      </c>
      <c r="CQ36" s="1" t="s">
        <v>32</v>
      </c>
      <c r="CR36">
        <f t="shared" si="51"/>
        <v>0</v>
      </c>
      <c r="CS36">
        <f t="shared" si="52"/>
        <v>0</v>
      </c>
      <c r="CT36">
        <f t="shared" si="53"/>
        <v>0</v>
      </c>
      <c r="CU36">
        <f t="shared" si="54"/>
        <v>0</v>
      </c>
      <c r="CV36">
        <f t="shared" si="55"/>
        <v>626.54</v>
      </c>
      <c r="CW36">
        <f t="shared" si="56"/>
        <v>103.89</v>
      </c>
    </row>
    <row r="37" spans="1:112" ht="15.5" x14ac:dyDescent="0.35">
      <c r="Q37" s="5" t="s">
        <v>52</v>
      </c>
      <c r="R37">
        <f>SUM(R3:R36)</f>
        <v>213563.8</v>
      </c>
      <c r="S37">
        <f>SUM(S3:S36)</f>
        <v>37859.539999999994</v>
      </c>
      <c r="T37">
        <f t="shared" ref="T37:W37" si="60">SUM(T3:T36)</f>
        <v>206545.93999999997</v>
      </c>
      <c r="U37">
        <f t="shared" si="60"/>
        <v>22464.679999999997</v>
      </c>
      <c r="V37">
        <f t="shared" si="60"/>
        <v>17673.47</v>
      </c>
      <c r="W37">
        <f t="shared" si="60"/>
        <v>1400.8</v>
      </c>
      <c r="AJ37" s="5" t="s">
        <v>52</v>
      </c>
      <c r="AK37">
        <f>SUM(AK3:AK36)</f>
        <v>213563.8</v>
      </c>
      <c r="AL37">
        <f>SUM(AL3:AL36)</f>
        <v>37859.539999999994</v>
      </c>
      <c r="AM37">
        <f t="shared" ref="AM37:AP37" si="61">SUM(AM3:AM36)</f>
        <v>176832.8</v>
      </c>
      <c r="AN37">
        <f t="shared" si="61"/>
        <v>18332.960000000003</v>
      </c>
      <c r="AO37">
        <f t="shared" si="61"/>
        <v>47386.61</v>
      </c>
      <c r="AP37">
        <f t="shared" si="61"/>
        <v>5532.5199999999986</v>
      </c>
      <c r="BD37" s="5" t="s">
        <v>52</v>
      </c>
      <c r="BE37">
        <f>SUM(BE3:BE36)</f>
        <v>213563.8</v>
      </c>
      <c r="BF37">
        <f>SUM(BF3:BF36)</f>
        <v>37859.539999999994</v>
      </c>
      <c r="BG37">
        <f t="shared" ref="BG37" si="62">SUM(BG3:BG36)</f>
        <v>164066.00999999998</v>
      </c>
      <c r="BH37">
        <f t="shared" ref="BH37" si="63">SUM(BH3:BH36)</f>
        <v>15726.86</v>
      </c>
      <c r="BI37">
        <f t="shared" ref="BI37" si="64">SUM(BI3:BI36)</f>
        <v>60153.400000000009</v>
      </c>
      <c r="BJ37">
        <f t="shared" ref="BJ37" si="65">SUM(BJ3:BJ36)</f>
        <v>8138.62</v>
      </c>
      <c r="BX37" s="5" t="s">
        <v>52</v>
      </c>
      <c r="BY37">
        <f>SUM(BY3:BY36)</f>
        <v>213563.8</v>
      </c>
      <c r="BZ37">
        <f>SUM(BZ3:BZ36)</f>
        <v>37859.539999999994</v>
      </c>
      <c r="CA37">
        <f t="shared" ref="CA37" si="66">SUM(CA3:CA36)</f>
        <v>133922.62</v>
      </c>
      <c r="CB37">
        <f t="shared" ref="CB37" si="67">SUM(CB3:CB36)</f>
        <v>11401.87</v>
      </c>
      <c r="CC37">
        <f t="shared" ref="CC37" si="68">SUM(CC3:CC36)</f>
        <v>90296.79</v>
      </c>
      <c r="CD37">
        <f t="shared" ref="CD37" si="69">SUM(CD3:CD36)</f>
        <v>12463.610000000002</v>
      </c>
      <c r="CQ37" s="5" t="s">
        <v>52</v>
      </c>
      <c r="CR37">
        <f>SUM(CR3:CR36)</f>
        <v>213563.8</v>
      </c>
      <c r="CS37">
        <f>SUM(CS3:CS36)</f>
        <v>37859.539999999994</v>
      </c>
      <c r="CT37">
        <f t="shared" ref="CT37" si="70">SUM(CT3:CT36)</f>
        <v>125010.57</v>
      </c>
      <c r="CU37">
        <f t="shared" ref="CU37" si="71">SUM(CU3:CU36)</f>
        <v>10817.51</v>
      </c>
      <c r="CV37">
        <f t="shared" ref="CV37:CW37" si="72">SUM(CV3:CV36)</f>
        <v>99208.839999999982</v>
      </c>
      <c r="CW37">
        <f t="shared" si="72"/>
        <v>13047.970000000003</v>
      </c>
    </row>
    <row r="38" spans="1:112" ht="15.5" x14ac:dyDescent="0.35">
      <c r="Q38" s="4" t="s">
        <v>53</v>
      </c>
      <c r="R38">
        <f>COUNTIF(R3:R36,"&lt;&gt;0")</f>
        <v>3</v>
      </c>
      <c r="S38">
        <f t="shared" ref="S38:W38" si="73">COUNTIF(S3:S36,"&lt;&gt;0")</f>
        <v>3</v>
      </c>
      <c r="T38">
        <f t="shared" si="73"/>
        <v>22</v>
      </c>
      <c r="U38">
        <f t="shared" si="73"/>
        <v>22</v>
      </c>
      <c r="V38">
        <f t="shared" si="73"/>
        <v>9</v>
      </c>
      <c r="W38">
        <f t="shared" si="73"/>
        <v>9</v>
      </c>
      <c r="AJ38" s="4" t="s">
        <v>53</v>
      </c>
      <c r="AK38">
        <f>COUNTIF(AK3:AK36,"&lt;&gt;0")</f>
        <v>3</v>
      </c>
      <c r="AL38">
        <f t="shared" ref="AL38:AP38" si="74">COUNTIF(AL3:AL36,"&lt;&gt;0")</f>
        <v>3</v>
      </c>
      <c r="AM38">
        <f t="shared" si="74"/>
        <v>15</v>
      </c>
      <c r="AN38">
        <f t="shared" si="74"/>
        <v>15</v>
      </c>
      <c r="AO38">
        <f t="shared" si="74"/>
        <v>16</v>
      </c>
      <c r="AP38">
        <f t="shared" si="74"/>
        <v>16</v>
      </c>
      <c r="BD38" s="4" t="s">
        <v>53</v>
      </c>
      <c r="BE38">
        <f>COUNTIF(BE3:BE36,"&lt;&gt;0")</f>
        <v>3</v>
      </c>
      <c r="BF38">
        <f t="shared" ref="BF38:BJ38" si="75">COUNTIF(BF3:BF36,"&lt;&gt;0")</f>
        <v>3</v>
      </c>
      <c r="BG38">
        <f t="shared" si="75"/>
        <v>13</v>
      </c>
      <c r="BH38">
        <f t="shared" si="75"/>
        <v>13</v>
      </c>
      <c r="BI38">
        <f t="shared" si="75"/>
        <v>18</v>
      </c>
      <c r="BJ38">
        <f t="shared" si="75"/>
        <v>18</v>
      </c>
      <c r="BX38" s="4" t="s">
        <v>53</v>
      </c>
      <c r="BY38">
        <f>COUNTIF(BY3:BY36,"&lt;&gt;0")</f>
        <v>3</v>
      </c>
      <c r="BZ38">
        <f t="shared" ref="BZ38:CD38" si="76">COUNTIF(BZ3:BZ36,"&lt;&gt;0")</f>
        <v>3</v>
      </c>
      <c r="CA38">
        <f t="shared" si="76"/>
        <v>9</v>
      </c>
      <c r="CB38">
        <f t="shared" si="76"/>
        <v>9</v>
      </c>
      <c r="CC38">
        <f t="shared" si="76"/>
        <v>22</v>
      </c>
      <c r="CD38">
        <f t="shared" si="76"/>
        <v>22</v>
      </c>
      <c r="CQ38" s="4" t="s">
        <v>53</v>
      </c>
      <c r="CR38">
        <f>COUNTIF(CR3:CR36,"&lt;&gt;0")</f>
        <v>3</v>
      </c>
      <c r="CS38">
        <f t="shared" ref="CS38:CV38" si="77">COUNTIF(CS3:CS36,"&lt;&gt;0")</f>
        <v>3</v>
      </c>
      <c r="CT38">
        <f t="shared" si="77"/>
        <v>8</v>
      </c>
      <c r="CU38">
        <f t="shared" si="77"/>
        <v>8</v>
      </c>
      <c r="CV38">
        <f t="shared" si="77"/>
        <v>23</v>
      </c>
      <c r="CW38">
        <f t="shared" ref="CW38" si="78">COUNTIF(CW3:CW36,"&lt;&gt;0")</f>
        <v>23</v>
      </c>
    </row>
    <row r="39" spans="1:112" ht="15.5" x14ac:dyDescent="0.35">
      <c r="Q39" s="4" t="s">
        <v>54</v>
      </c>
      <c r="R39">
        <f>R37/R38</f>
        <v>71187.933333333334</v>
      </c>
      <c r="S39">
        <f t="shared" ref="S39:W39" si="79">S37/S38</f>
        <v>12619.846666666665</v>
      </c>
      <c r="T39">
        <f t="shared" si="79"/>
        <v>9388.4518181818166</v>
      </c>
      <c r="U39">
        <f t="shared" si="79"/>
        <v>1021.1218181818181</v>
      </c>
      <c r="V39">
        <f t="shared" si="79"/>
        <v>1963.7188888888891</v>
      </c>
      <c r="W39">
        <f t="shared" si="79"/>
        <v>155.64444444444445</v>
      </c>
      <c r="AJ39" s="4" t="s">
        <v>54</v>
      </c>
      <c r="AK39">
        <f>AK37/AK38</f>
        <v>71187.933333333334</v>
      </c>
      <c r="AL39">
        <f t="shared" ref="AL39:AP39" si="80">AL37/AL38</f>
        <v>12619.846666666665</v>
      </c>
      <c r="AM39">
        <f t="shared" si="80"/>
        <v>11788.853333333333</v>
      </c>
      <c r="AN39">
        <f t="shared" si="80"/>
        <v>1222.1973333333335</v>
      </c>
      <c r="AO39">
        <f t="shared" si="80"/>
        <v>2961.663125</v>
      </c>
      <c r="AP39">
        <f t="shared" si="80"/>
        <v>345.78249999999991</v>
      </c>
      <c r="BD39" s="4" t="s">
        <v>54</v>
      </c>
      <c r="BE39">
        <f>BE37/BE38</f>
        <v>71187.933333333334</v>
      </c>
      <c r="BF39">
        <f t="shared" ref="BF39" si="81">BF37/BF38</f>
        <v>12619.846666666665</v>
      </c>
      <c r="BG39">
        <f t="shared" ref="BG39" si="82">BG37/BG38</f>
        <v>12620.462307692305</v>
      </c>
      <c r="BH39">
        <f t="shared" ref="BH39" si="83">BH37/BH38</f>
        <v>1209.7584615384617</v>
      </c>
      <c r="BI39">
        <f t="shared" ref="BI39" si="84">BI37/BI38</f>
        <v>3341.8555555555558</v>
      </c>
      <c r="BJ39">
        <f t="shared" ref="BJ39" si="85">BJ37/BJ38</f>
        <v>452.14555555555557</v>
      </c>
      <c r="BX39" s="4" t="s">
        <v>54</v>
      </c>
      <c r="BY39">
        <f>BY37/BY38</f>
        <v>71187.933333333334</v>
      </c>
      <c r="BZ39">
        <f t="shared" ref="BZ39" si="86">BZ37/BZ38</f>
        <v>12619.846666666665</v>
      </c>
      <c r="CA39">
        <f t="shared" ref="CA39" si="87">CA37/CA38</f>
        <v>14880.29111111111</v>
      </c>
      <c r="CB39">
        <f t="shared" ref="CB39" si="88">CB37/CB38</f>
        <v>1266.8744444444446</v>
      </c>
      <c r="CC39">
        <f t="shared" ref="CC39" si="89">CC37/CC38</f>
        <v>4104.3995454545448</v>
      </c>
      <c r="CD39">
        <f t="shared" ref="CD39" si="90">CD37/CD38</f>
        <v>566.52772727272736</v>
      </c>
      <c r="CQ39" s="4" t="s">
        <v>54</v>
      </c>
      <c r="CR39">
        <f>CR37/CR38</f>
        <v>71187.933333333334</v>
      </c>
      <c r="CS39">
        <f t="shared" ref="CS39" si="91">CS37/CS38</f>
        <v>12619.846666666665</v>
      </c>
      <c r="CT39">
        <f t="shared" ref="CT39" si="92">CT37/CT38</f>
        <v>15626.321250000001</v>
      </c>
      <c r="CU39">
        <f t="shared" ref="CU39" si="93">CU37/CU38</f>
        <v>1352.18875</v>
      </c>
      <c r="CV39">
        <f t="shared" ref="CV39:CW39" si="94">CV37/CV38</f>
        <v>4313.427826086956</v>
      </c>
      <c r="CW39">
        <f t="shared" si="94"/>
        <v>567.30304347826097</v>
      </c>
    </row>
  </sheetData>
  <autoFilter ref="A1:C1" xr:uid="{00000000-0001-0000-0000-000000000000}">
    <sortState xmlns:xlrd2="http://schemas.microsoft.com/office/spreadsheetml/2017/richdata2" ref="A2:C35">
      <sortCondition descending="1" ref="B1"/>
    </sortState>
  </autoFilter>
  <mergeCells count="15">
    <mergeCell ref="R1:S1"/>
    <mergeCell ref="T1:U1"/>
    <mergeCell ref="V1:W1"/>
    <mergeCell ref="AK1:AL1"/>
    <mergeCell ref="AM1:AN1"/>
    <mergeCell ref="AO1:AP1"/>
    <mergeCell ref="BE1:BF1"/>
    <mergeCell ref="BG1:BH1"/>
    <mergeCell ref="BI1:BJ1"/>
    <mergeCell ref="BY1:BZ1"/>
    <mergeCell ref="CA1:CB1"/>
    <mergeCell ref="CC1:CD1"/>
    <mergeCell ref="CR1:CS1"/>
    <mergeCell ref="CT1:CU1"/>
    <mergeCell ref="CV1:CW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7313-F288-41E8-916B-A79892459D9E}">
  <dimension ref="A1:B3"/>
  <sheetViews>
    <sheetView tabSelected="1" workbookViewId="0">
      <selection activeCell="E11" sqref="E11"/>
    </sheetView>
  </sheetViews>
  <sheetFormatPr defaultRowHeight="14.5" x14ac:dyDescent="0.35"/>
  <cols>
    <col min="1" max="1" width="31.453125" customWidth="1"/>
  </cols>
  <sheetData>
    <row r="1" spans="1:2" x14ac:dyDescent="0.35">
      <c r="A1" t="s">
        <v>65</v>
      </c>
    </row>
    <row r="2" spans="1:2" x14ac:dyDescent="0.35">
      <c r="A2" t="s">
        <v>67</v>
      </c>
      <c r="B2" s="15" t="s">
        <v>66</v>
      </c>
    </row>
    <row r="3" spans="1:2" x14ac:dyDescent="0.35">
      <c r="A3" t="s">
        <v>68</v>
      </c>
      <c r="B3" s="15" t="s">
        <v>66</v>
      </c>
    </row>
  </sheetData>
  <hyperlinks>
    <hyperlink ref="B2" r:id="rId1" display="https://www.bps.go.id/indicator/24/480/1/produksi-daging-sapi-menurut-provinsi.html" xr:uid="{034E9766-F877-4BDE-BE7F-E600D1E7A4DF}"/>
    <hyperlink ref="B3" r:id="rId2" display="https://www.bps.go.id/indicator/24/482/1/produksi-daging-kambing-menurut-provinsi.html" xr:uid="{585170F6-ECE6-4F97-B77B-4D077FCD25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Pengolahan</vt:lpstr>
      <vt:lpstr>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Arya Septa Kovitra</dc:creator>
  <cp:lastModifiedBy>M Arya Septa Kovitra</cp:lastModifiedBy>
  <dcterms:created xsi:type="dcterms:W3CDTF">2015-06-05T18:17:20Z</dcterms:created>
  <dcterms:modified xsi:type="dcterms:W3CDTF">2022-11-27T04:07:40Z</dcterms:modified>
</cp:coreProperties>
</file>