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omplement_Assay_Plots/"/>
    </mc:Choice>
  </mc:AlternateContent>
  <xr:revisionPtr revIDLastSave="0" documentId="13_ncr:1_{36B2D0B3-F7FA-384F-9E39-FF9B10B1D954}" xr6:coauthVersionLast="47" xr6:coauthVersionMax="47" xr10:uidLastSave="{00000000-0000-0000-0000-000000000000}"/>
  <bookViews>
    <workbookView xWindow="15660" yWindow="3680" windowWidth="27160" windowHeight="12120" activeTab="2" xr2:uid="{00000000-000D-0000-FFFF-FFFF00000000}"/>
  </bookViews>
  <sheets>
    <sheet name="Plate 1 - Sheet1" sheetId="1" r:id="rId1"/>
    <sheet name="Calculation " sheetId="2" r:id="rId2"/>
    <sheet name="Sheet1" sheetId="3" r:id="rId3"/>
  </sheets>
  <externalReferences>
    <externalReference r:id="rId4"/>
  </externalReferences>
  <definedNames>
    <definedName name="MethodPointer1">338179584</definedName>
    <definedName name="MethodPointer2">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7" i="2" l="1"/>
  <c r="T97" i="2"/>
  <c r="U96" i="2"/>
  <c r="T96" i="2"/>
  <c r="U95" i="2"/>
  <c r="T95" i="2"/>
  <c r="U94" i="2"/>
  <c r="T94" i="2"/>
  <c r="U92" i="2"/>
  <c r="T92" i="2"/>
  <c r="U89" i="2"/>
  <c r="T89" i="2"/>
  <c r="U88" i="2"/>
  <c r="T88" i="2"/>
  <c r="U87" i="2"/>
  <c r="T87" i="2"/>
  <c r="U86" i="2"/>
  <c r="T86" i="2"/>
  <c r="U85" i="2"/>
  <c r="T85" i="2"/>
  <c r="U81" i="2"/>
  <c r="T81" i="2"/>
  <c r="U80" i="2"/>
  <c r="T80" i="2"/>
  <c r="U79" i="2"/>
  <c r="T79" i="2"/>
  <c r="U78" i="2"/>
  <c r="T78" i="2"/>
  <c r="U77" i="2"/>
  <c r="T77" i="2"/>
  <c r="U73" i="2"/>
  <c r="T73" i="2"/>
  <c r="U72" i="2"/>
  <c r="T72" i="2"/>
  <c r="U71" i="2"/>
  <c r="T71" i="2"/>
  <c r="U70" i="2"/>
  <c r="T70" i="2"/>
  <c r="U69" i="2"/>
  <c r="T69" i="2"/>
  <c r="Y61" i="2"/>
  <c r="V61" i="2"/>
  <c r="O61" i="2"/>
  <c r="R61" i="2" s="1"/>
  <c r="I61" i="2"/>
  <c r="H61" i="2"/>
  <c r="V60" i="2"/>
  <c r="Y60" i="2" s="1"/>
  <c r="R60" i="2"/>
  <c r="O60" i="2"/>
  <c r="H60" i="2"/>
  <c r="I60" i="2" s="1"/>
  <c r="Y59" i="2"/>
  <c r="V59" i="2"/>
  <c r="O59" i="2"/>
  <c r="R59" i="2" s="1"/>
  <c r="I59" i="2"/>
  <c r="H59" i="2"/>
  <c r="V58" i="2"/>
  <c r="Y58" i="2" s="1"/>
  <c r="R58" i="2"/>
  <c r="O58" i="2"/>
  <c r="H58" i="2"/>
  <c r="I58" i="2" s="1"/>
  <c r="Y56" i="2"/>
  <c r="V56" i="2"/>
  <c r="O56" i="2"/>
  <c r="R56" i="2" s="1"/>
  <c r="I56" i="2"/>
  <c r="H56" i="2"/>
  <c r="V53" i="2"/>
  <c r="Y53" i="2" s="1"/>
  <c r="R53" i="2"/>
  <c r="O53" i="2"/>
  <c r="H53" i="2"/>
  <c r="I53" i="2" s="1"/>
  <c r="Y52" i="2"/>
  <c r="V52" i="2"/>
  <c r="O52" i="2"/>
  <c r="R52" i="2" s="1"/>
  <c r="I52" i="2"/>
  <c r="H52" i="2"/>
  <c r="V51" i="2"/>
  <c r="Y51" i="2" s="1"/>
  <c r="R51" i="2"/>
  <c r="O51" i="2"/>
  <c r="H51" i="2"/>
  <c r="I51" i="2" s="1"/>
  <c r="Y50" i="2"/>
  <c r="V50" i="2"/>
  <c r="O50" i="2"/>
  <c r="R50" i="2" s="1"/>
  <c r="I50" i="2"/>
  <c r="H50" i="2"/>
  <c r="V49" i="2"/>
  <c r="Y49" i="2" s="1"/>
  <c r="R49" i="2"/>
  <c r="O49" i="2"/>
  <c r="H49" i="2"/>
  <c r="I49" i="2" s="1"/>
  <c r="Y45" i="2"/>
  <c r="V45" i="2"/>
  <c r="O45" i="2"/>
  <c r="R45" i="2" s="1"/>
  <c r="I45" i="2"/>
  <c r="H45" i="2"/>
  <c r="V44" i="2"/>
  <c r="Y44" i="2" s="1"/>
  <c r="R44" i="2"/>
  <c r="O44" i="2"/>
  <c r="H44" i="2"/>
  <c r="I44" i="2" s="1"/>
  <c r="Y43" i="2"/>
  <c r="V43" i="2"/>
  <c r="O43" i="2"/>
  <c r="R43" i="2" s="1"/>
  <c r="I43" i="2"/>
  <c r="H43" i="2"/>
  <c r="V42" i="2"/>
  <c r="Y42" i="2" s="1"/>
  <c r="R42" i="2"/>
  <c r="O42" i="2"/>
  <c r="H42" i="2"/>
  <c r="I42" i="2" s="1"/>
  <c r="Y41" i="2"/>
  <c r="V41" i="2"/>
  <c r="O41" i="2"/>
  <c r="R41" i="2" s="1"/>
  <c r="I41" i="2"/>
  <c r="H41" i="2"/>
  <c r="V37" i="2"/>
  <c r="Y37" i="2" s="1"/>
  <c r="R37" i="2"/>
  <c r="O37" i="2"/>
  <c r="H37" i="2"/>
  <c r="I37" i="2" s="1"/>
  <c r="Y36" i="2"/>
  <c r="V36" i="2"/>
  <c r="O36" i="2"/>
  <c r="R36" i="2" s="1"/>
  <c r="I36" i="2"/>
  <c r="H36" i="2"/>
  <c r="V35" i="2"/>
  <c r="Y35" i="2" s="1"/>
  <c r="R35" i="2"/>
  <c r="O35" i="2"/>
  <c r="H35" i="2"/>
  <c r="I35" i="2" s="1"/>
  <c r="Y34" i="2"/>
  <c r="V34" i="2"/>
  <c r="O34" i="2"/>
  <c r="R34" i="2" s="1"/>
  <c r="I34" i="2"/>
  <c r="H34" i="2"/>
  <c r="V33" i="2"/>
  <c r="Y33" i="2" s="1"/>
  <c r="R33" i="2"/>
  <c r="O33" i="2"/>
  <c r="H33" i="2"/>
  <c r="I33" i="2" s="1"/>
  <c r="Q25" i="2"/>
  <c r="Q23" i="2"/>
  <c r="Q22" i="2"/>
  <c r="I22" i="2"/>
  <c r="H22" i="2"/>
  <c r="H20" i="2"/>
  <c r="I20" i="2" s="1"/>
  <c r="I18" i="2"/>
  <c r="H18" i="2"/>
  <c r="H16" i="2"/>
  <c r="I16" i="2" s="1"/>
  <c r="I14" i="2"/>
  <c r="H14" i="2"/>
  <c r="H13" i="2"/>
  <c r="I13" i="2" s="1"/>
  <c r="I11" i="2"/>
  <c r="H11" i="2"/>
  <c r="H10" i="2"/>
  <c r="I10" i="2" s="1"/>
  <c r="I9" i="2"/>
  <c r="H9" i="2"/>
  <c r="H8" i="2"/>
  <c r="I8" i="2" s="1"/>
  <c r="I7" i="2"/>
  <c r="H7" i="2"/>
  <c r="V44" i="1"/>
  <c r="V45" i="1"/>
  <c r="U44" i="1"/>
  <c r="U45" i="1"/>
  <c r="U46" i="1"/>
  <c r="V19" i="1"/>
  <c r="V20" i="1"/>
  <c r="V21" i="1"/>
  <c r="V22" i="1"/>
  <c r="V26" i="1"/>
  <c r="V27" i="1"/>
  <c r="V28" i="1"/>
  <c r="V29" i="1"/>
  <c r="V30" i="1"/>
  <c r="V34" i="1"/>
  <c r="V35" i="1"/>
  <c r="V36" i="1"/>
  <c r="V37" i="1"/>
  <c r="V38" i="1"/>
  <c r="V41" i="1"/>
  <c r="V43" i="1"/>
  <c r="V46" i="1"/>
  <c r="V18" i="1"/>
  <c r="U19" i="1"/>
  <c r="U20" i="1"/>
  <c r="U21" i="1"/>
  <c r="U22" i="1"/>
  <c r="U26" i="1"/>
  <c r="U27" i="1"/>
  <c r="U28" i="1"/>
  <c r="U29" i="1"/>
  <c r="U30" i="1"/>
  <c r="U34" i="1"/>
  <c r="U35" i="1"/>
  <c r="U36" i="1"/>
  <c r="U37" i="1"/>
  <c r="U38" i="1"/>
  <c r="U41" i="1"/>
  <c r="U43" i="1"/>
  <c r="U18" i="1"/>
</calcChain>
</file>

<file path=xl/sharedStrings.xml><?xml version="1.0" encoding="utf-8"?>
<sst xmlns="http://schemas.openxmlformats.org/spreadsheetml/2006/main" count="249" uniqueCount="98">
  <si>
    <t>Software Version</t>
  </si>
  <si>
    <t>3.11.19</t>
  </si>
  <si>
    <t>Experiment File Path:</t>
  </si>
  <si>
    <t>D:\C4d Main Experiment _03.19.2024\C4D main experiment 1 100 dilution_03.19.2024.xpt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</si>
  <si>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</si>
  <si>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</si>
  <si>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</si>
  <si>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</si>
  <si>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</si>
  <si>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</si>
  <si>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</si>
  <si>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</si>
  <si>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</si>
  <si>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</si>
  <si>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</si>
  <si>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</si>
  <si>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</si>
  <si>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</si>
  <si>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</si>
  <si>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</si>
  <si>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</si>
  <si>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</si>
  <si>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</si>
  <si>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</si>
  <si>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405, 720</t>
  </si>
  <si>
    <t>Read Speed: Normal,  Delay: 100 msec,  Measurements/Data Point: 8</t>
  </si>
  <si>
    <t>Wavelength Switching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</si>
  <si>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</si>
  <si>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</si>
  <si>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</si>
  <si>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</si>
  <si>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</si>
  <si>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</si>
  <si>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</si>
  <si>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</si>
  <si>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</si>
  <si>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</si>
  <si>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</t>
  </si>
  <si>
    <t>G-1</t>
  </si>
  <si>
    <t>G-3</t>
  </si>
  <si>
    <t>G-2</t>
  </si>
  <si>
    <t>NP-5</t>
  </si>
  <si>
    <t>NP-7.5</t>
  </si>
  <si>
    <t>NP-10</t>
  </si>
  <si>
    <t>Zymosan</t>
  </si>
  <si>
    <t>Serum</t>
  </si>
  <si>
    <t>NP-0</t>
  </si>
  <si>
    <t>Replicate 1</t>
  </si>
  <si>
    <t>Replicate 2</t>
  </si>
  <si>
    <t>Blank</t>
  </si>
  <si>
    <t>AVG</t>
  </si>
  <si>
    <t>High Control</t>
  </si>
  <si>
    <t>Std Plot</t>
  </si>
  <si>
    <t xml:space="preserve">Sample </t>
  </si>
  <si>
    <t>R-1</t>
  </si>
  <si>
    <t>R-2</t>
  </si>
  <si>
    <t>Std A</t>
  </si>
  <si>
    <t>Std B</t>
  </si>
  <si>
    <t xml:space="preserve">Sample Name </t>
  </si>
  <si>
    <t>Test-Blank</t>
  </si>
  <si>
    <t>y = 5.0633x - 0.0483</t>
  </si>
  <si>
    <t>Std C</t>
  </si>
  <si>
    <t>R² = 0.9921</t>
  </si>
  <si>
    <t>Std D</t>
  </si>
  <si>
    <t xml:space="preserve"> Std E</t>
  </si>
  <si>
    <t>Y=</t>
  </si>
  <si>
    <t>Absorbance</t>
  </si>
  <si>
    <t>Slope m</t>
  </si>
  <si>
    <t>R</t>
  </si>
  <si>
    <t>Control  Low</t>
  </si>
  <si>
    <t>intercept  c</t>
  </si>
  <si>
    <t>Control High</t>
  </si>
  <si>
    <t>N/P-5</t>
  </si>
  <si>
    <t>Y= mx-c</t>
  </si>
  <si>
    <t>N/P-0</t>
  </si>
  <si>
    <t>x= (y+c)/m</t>
  </si>
  <si>
    <t xml:space="preserve">Serum Control </t>
  </si>
  <si>
    <t>Y</t>
  </si>
  <si>
    <t>m</t>
  </si>
  <si>
    <t>Concentration (μg/mL)</t>
  </si>
  <si>
    <t>Blank  with Diluent</t>
  </si>
  <si>
    <t>19.3.2024</t>
  </si>
  <si>
    <r>
      <t>Concentration  (</t>
    </r>
    <r>
      <rPr>
        <b/>
        <sz val="10"/>
        <rFont val="Calibri"/>
        <family val="2"/>
      </rPr>
      <t>μg</t>
    </r>
    <r>
      <rPr>
        <b/>
        <sz val="10"/>
        <rFont val="Arial"/>
        <family val="2"/>
      </rPr>
      <t>/mL)</t>
    </r>
  </si>
  <si>
    <t>.</t>
  </si>
  <si>
    <t>Sample Name</t>
  </si>
  <si>
    <t>T-Blank</t>
  </si>
  <si>
    <t>STDEV</t>
  </si>
  <si>
    <t>Concentration  (μg/mL)</t>
  </si>
  <si>
    <t>Polymer</t>
  </si>
  <si>
    <t>G1</t>
  </si>
  <si>
    <t>G2</t>
  </si>
  <si>
    <t>G3</t>
  </si>
  <si>
    <t>Concentration</t>
  </si>
  <si>
    <t>Stdev</t>
  </si>
  <si>
    <t>pDNA</t>
  </si>
  <si>
    <t>N/P Ratio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</si>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</sst>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name val="Arial"/>
      <family val="2"/>
    </font>
    <font>
      <sz val="9"/>
      <color rgb="FF595959"/>
      <name val="Calibri"/>
      <family val="2"/>
    </font>
    <font>
      <sz val="10"/>
      <name val="Arial"/>
      <family val="2"/>
    </font>
    <font>
      <b/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/>
    <xf numFmtId="0" fontId="6" fillId="0" borderId="0" xfId="0" applyFont="1" applyAlignment="1">
      <alignment horizontal="center" vertical="center" readingOrder="1"/>
    </xf>
    <xf numFmtId="0" fontId="0" fillId="0" borderId="4" xfId="0" applyBorder="1"/>
    <xf numFmtId="0" fontId="7" fillId="0" borderId="0" xfId="0" applyFont="1"/>
    <xf numFmtId="0" fontId="7" fillId="12" borderId="4" xfId="0" applyFont="1" applyFill="1" applyBorder="1"/>
    <xf numFmtId="0" fontId="0" fillId="12" borderId="4" xfId="0" applyFill="1" applyBorder="1"/>
    <xf numFmtId="0" fontId="7" fillId="13" borderId="4" xfId="0" applyFont="1" applyFill="1" applyBorder="1"/>
    <xf numFmtId="0" fontId="0" fillId="13" borderId="4" xfId="0" applyFill="1" applyBorder="1"/>
    <xf numFmtId="0" fontId="0" fillId="14" borderId="4" xfId="0" applyFill="1" applyBorder="1"/>
    <xf numFmtId="0" fontId="5" fillId="0" borderId="5" xfId="0" applyFont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5" xfId="0" applyBorder="1"/>
    <xf numFmtId="0" fontId="0" fillId="15" borderId="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1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'[1]1 70 Dilution '!$Q$4:$Q$8</c:f>
              <c:numCache>
                <c:formatCode>General</c:formatCode>
                <c:ptCount val="5"/>
                <c:pt idx="0">
                  <c:v>0</c:v>
                </c:pt>
                <c:pt idx="1">
                  <c:v>3.6999999999999998E-2</c:v>
                </c:pt>
                <c:pt idx="2">
                  <c:v>0.11700000000000001</c:v>
                </c:pt>
                <c:pt idx="3">
                  <c:v>0.18</c:v>
                </c:pt>
                <c:pt idx="4">
                  <c:v>0.23</c:v>
                </c:pt>
              </c:numCache>
            </c:numRef>
          </c:xVal>
          <c:yVal>
            <c:numRef>
              <c:f>'[1]1 70 Dilution '!$R$4:$R$8</c:f>
              <c:numCache>
                <c:formatCode>General</c:formatCode>
                <c:ptCount val="5"/>
                <c:pt idx="0">
                  <c:v>-1.5000000000000013E-2</c:v>
                </c:pt>
                <c:pt idx="1">
                  <c:v>0.11749999999999999</c:v>
                </c:pt>
                <c:pt idx="2">
                  <c:v>0.48949999999999999</c:v>
                </c:pt>
                <c:pt idx="3">
                  <c:v>0.91600000000000004</c:v>
                </c:pt>
                <c:pt idx="4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8-4626-87F7-9CE1107F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70632"/>
        <c:axId val="759269192"/>
      </c:scatterChart>
      <c:valAx>
        <c:axId val="759270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69192"/>
        <c:crosses val="autoZero"/>
        <c:crossBetween val="midCat"/>
      </c:valAx>
      <c:valAx>
        <c:axId val="759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7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1</xdr:row>
      <xdr:rowOff>19050</xdr:rowOff>
    </xdr:from>
    <xdr:to>
      <xdr:col>26</xdr:col>
      <xdr:colOff>409575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664B5-CD78-42E9-944C-0680B759C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am%20Prasad.DESKTOP-8AK3T2T/Desktop/Complement%20Activation%20Assay/C4d%20SC5b9%20Comp%20Activ%20Results_02.23.2024/C4d%20Comp%20Activ%20Results_02.23.2024.xlsx" TargetMode="External"/><Relationship Id="rId1" Type="http://schemas.openxmlformats.org/officeDocument/2006/relationships/externalLinkPath" Target="file:///C:/Users/Ram%20Prasad.DESKTOP-8AK3T2T/Desktop/Complement%20Activation%20Assay/C4d%20SC5b9%20Comp%20Activ%20Results_02.23.2024/C4d%20Comp%20Activ%20Results_02.23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 1 - Sheet1"/>
      <sheetName val="1 70 Dilution "/>
      <sheetName val="1 80 Dilution"/>
      <sheetName val="1  100 Dilution"/>
    </sheetNames>
    <sheetDataSet>
      <sheetData sheetId="0"/>
      <sheetData sheetId="1">
        <row r="4">
          <cell r="Q4">
            <v>0</v>
          </cell>
          <cell r="R4">
            <v>-1.5000000000000013E-2</v>
          </cell>
        </row>
        <row r="5">
          <cell r="Q5">
            <v>3.6999999999999998E-2</v>
          </cell>
          <cell r="R5">
            <v>0.11749999999999999</v>
          </cell>
        </row>
        <row r="6">
          <cell r="Q6">
            <v>0.11700000000000001</v>
          </cell>
          <cell r="R6">
            <v>0.48949999999999999</v>
          </cell>
        </row>
        <row r="7">
          <cell r="Q7">
            <v>0.18</v>
          </cell>
          <cell r="R7">
            <v>0.91600000000000004</v>
          </cell>
        </row>
        <row r="8">
          <cell r="Q8">
            <v>0.23</v>
          </cell>
          <cell r="R8">
            <v>1.1060000000000001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6"/>
  <sheetViews>
    <sheetView topLeftCell="A13" workbookViewId="0">
      <selection activeCell="L54" sqref="L54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1" x14ac:dyDescent="0.15">
      <c r="A2" t="s">
        <v>0</v>
      </c>
      <c r="B2" t="s">
        <v>1</v>
      </c>
    </row>
    <row r="4" spans="1:21" x14ac:dyDescent="0.15">
      <c r="A4" t="s">
        <v>2</v>
      </c>
      <c r="B4" t="s">
        <v>3</v>
      </c>
    </row>
    <row r="5" spans="1:21" x14ac:dyDescent="0.15">
      <c r="A5" t="s">
        <v>4</v>
      </c>
    </row>
    <row r="6" spans="1:21" x14ac:dyDescent="0.15">
      <c r="A6" t="s">
        <v>5</v>
      </c>
      <c r="B6" t="s">
        <v>6</v>
      </c>
    </row>
    <row r="7" spans="1:21" x14ac:dyDescent="0.15">
      <c r="A7" t="s">
        <v>7</v>
      </c>
      <c r="B7" s="1">
        <v>45370</v>
      </c>
    </row>
    <row r="8" spans="1:21" x14ac:dyDescent="0.15">
      <c r="A8" t="s">
        <v>8</v>
      </c>
      <c r="B8" s="2">
        <v>0.69113425925925931</v>
      </c>
    </row>
    <row r="9" spans="1:21" x14ac:dyDescent="0.15">
      <c r="A9" t="s">
        <v>9</v>
      </c>
      <c r="B9" t="s">
        <v>10</v>
      </c>
    </row>
    <row r="10" spans="1:21" x14ac:dyDescent="0.15">
      <c r="A10" t="s">
        <v>11</v>
      </c>
      <c r="B10">
        <v>14092513</v>
      </c>
    </row>
    <row r="11" spans="1:21" x14ac:dyDescent="0.15">
      <c r="A11" t="s">
        <v>12</v>
      </c>
      <c r="B11" t="s">
        <v>13</v>
      </c>
    </row>
    <row r="13" spans="1:21" ht="14" x14ac:dyDescent="0.15">
      <c r="A13" s="3" t="s">
        <v>14</v>
      </c>
      <c r="B13" s="4"/>
    </row>
    <row r="14" spans="1:21" x14ac:dyDescent="0.15">
      <c r="A14" t="s">
        <v>15</v>
      </c>
      <c r="B14" t="s">
        <v>16</v>
      </c>
    </row>
    <row r="15" spans="1:21" x14ac:dyDescent="0.15">
      <c r="A15" t="s">
        <v>17</v>
      </c>
    </row>
    <row r="16" spans="1:21" x14ac:dyDescent="0.15">
      <c r="A16" t="s">
        <v>18</v>
      </c>
      <c r="B16" t="s">
        <v>19</v>
      </c>
      <c r="S16" t="s">
        <v>47</v>
      </c>
      <c r="T16" t="s">
        <v>48</v>
      </c>
      <c r="U16" t="s">
        <v>50</v>
      </c>
    </row>
    <row r="17" spans="1:22" x14ac:dyDescent="0.15">
      <c r="B17" t="s">
        <v>20</v>
      </c>
      <c r="R17" t="s">
        <v>41</v>
      </c>
    </row>
    <row r="18" spans="1:22" x14ac:dyDescent="0.15">
      <c r="A18" t="s">
        <v>21</v>
      </c>
      <c r="B18" t="s">
        <v>22</v>
      </c>
      <c r="R18" t="s">
        <v>37</v>
      </c>
      <c r="S18">
        <v>1.127</v>
      </c>
      <c r="T18">
        <v>1.1679999999999999</v>
      </c>
      <c r="U18">
        <f>AVERAGE(S18:T18)</f>
        <v>1.1475</v>
      </c>
      <c r="V18">
        <f>U18-U46</f>
        <v>0.97299999999999998</v>
      </c>
    </row>
    <row r="19" spans="1:22" x14ac:dyDescent="0.15">
      <c r="B19" t="s">
        <v>23</v>
      </c>
      <c r="R19" t="s">
        <v>30</v>
      </c>
      <c r="S19">
        <v>1.1599999999999999</v>
      </c>
      <c r="T19">
        <v>1.1759999999999999</v>
      </c>
      <c r="U19">
        <f t="shared" ref="U19:U46" si="0">AVERAGE(S19:T19)</f>
        <v>1.1679999999999999</v>
      </c>
      <c r="V19">
        <f t="shared" ref="V19:V46" si="1">U19-U47</f>
        <v>1.1679999999999999</v>
      </c>
    </row>
    <row r="20" spans="1:22" x14ac:dyDescent="0.15">
      <c r="B20" t="s">
        <v>24</v>
      </c>
      <c r="R20" t="s">
        <v>38</v>
      </c>
      <c r="S20">
        <v>1.2190000000000001</v>
      </c>
      <c r="T20">
        <v>1.169</v>
      </c>
      <c r="U20">
        <f t="shared" si="0"/>
        <v>1.194</v>
      </c>
      <c r="V20">
        <f t="shared" si="1"/>
        <v>1.194</v>
      </c>
    </row>
    <row r="21" spans="1:22" x14ac:dyDescent="0.15">
      <c r="B21" t="s">
        <v>25</v>
      </c>
      <c r="R21" t="s">
        <v>40</v>
      </c>
      <c r="S21">
        <v>1.1990000000000001</v>
      </c>
      <c r="T21">
        <v>1.26</v>
      </c>
      <c r="U21">
        <f t="shared" si="0"/>
        <v>1.2295</v>
      </c>
      <c r="V21">
        <f t="shared" si="1"/>
        <v>1.2295</v>
      </c>
    </row>
    <row r="22" spans="1:22" x14ac:dyDescent="0.15">
      <c r="B22" t="s">
        <v>26</v>
      </c>
      <c r="R22" t="s">
        <v>39</v>
      </c>
      <c r="S22">
        <v>1.129</v>
      </c>
      <c r="T22">
        <v>1.125</v>
      </c>
      <c r="U22">
        <f t="shared" si="0"/>
        <v>1.127</v>
      </c>
      <c r="V22">
        <f t="shared" si="1"/>
        <v>1.127</v>
      </c>
    </row>
    <row r="24" spans="1:22" ht="14" x14ac:dyDescent="0.15">
      <c r="A24" s="3" t="s">
        <v>27</v>
      </c>
      <c r="B24" s="4"/>
    </row>
    <row r="25" spans="1:22" x14ac:dyDescent="0.15">
      <c r="A25" t="s">
        <v>28</v>
      </c>
      <c r="B25">
        <v>24.4</v>
      </c>
      <c r="R25" t="s">
        <v>42</v>
      </c>
    </row>
    <row r="26" spans="1:22" x14ac:dyDescent="0.15">
      <c r="A26" t="s">
        <v>28</v>
      </c>
      <c r="B26">
        <v>24.4</v>
      </c>
      <c r="R26" t="s">
        <v>37</v>
      </c>
      <c r="S26">
        <v>1.117</v>
      </c>
      <c r="T26">
        <v>1.1000000000000001</v>
      </c>
      <c r="U26">
        <f t="shared" si="0"/>
        <v>1.1085</v>
      </c>
      <c r="V26">
        <f t="shared" si="1"/>
        <v>1.1085</v>
      </c>
    </row>
    <row r="27" spans="1:22" x14ac:dyDescent="0.15">
      <c r="R27" t="s">
        <v>30</v>
      </c>
      <c r="S27">
        <v>1.1100000000000001</v>
      </c>
      <c r="T27">
        <v>1.081</v>
      </c>
      <c r="U27">
        <f t="shared" si="0"/>
        <v>1.0954999999999999</v>
      </c>
      <c r="V27">
        <f t="shared" si="1"/>
        <v>1.0954999999999999</v>
      </c>
    </row>
    <row r="28" spans="1:22" x14ac:dyDescent="0.15">
      <c r="B28" s="5"/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  <c r="K28" s="6">
        <v>9</v>
      </c>
      <c r="L28" s="6">
        <v>10</v>
      </c>
      <c r="M28" s="6">
        <v>11</v>
      </c>
      <c r="N28" s="6">
        <v>12</v>
      </c>
      <c r="R28" t="s">
        <v>38</v>
      </c>
      <c r="S28">
        <v>0.97699999999999998</v>
      </c>
      <c r="T28">
        <v>1.304</v>
      </c>
      <c r="U28">
        <f t="shared" si="0"/>
        <v>1.1405000000000001</v>
      </c>
      <c r="V28">
        <f t="shared" si="1"/>
        <v>1.1405000000000001</v>
      </c>
    </row>
    <row r="29" spans="1:22" x14ac:dyDescent="0.15">
      <c r="B29" s="50" t="s">
        <v>29</v>
      </c>
      <c r="C29" s="7">
        <v>1.127</v>
      </c>
      <c r="D29" s="8">
        <v>0</v>
      </c>
      <c r="E29" s="7">
        <v>1.129</v>
      </c>
      <c r="F29" s="8">
        <v>0</v>
      </c>
      <c r="G29" s="9">
        <v>1.0029999999999999</v>
      </c>
      <c r="H29" s="8">
        <v>0</v>
      </c>
      <c r="I29" s="9">
        <v>0.97799999999999998</v>
      </c>
      <c r="J29" s="8">
        <v>0</v>
      </c>
      <c r="K29" s="9">
        <v>0.97099999999999997</v>
      </c>
      <c r="L29" s="8">
        <v>0</v>
      </c>
      <c r="M29" s="8">
        <v>0</v>
      </c>
      <c r="N29" s="8">
        <v>0</v>
      </c>
      <c r="O29" s="10">
        <v>405</v>
      </c>
      <c r="R29" t="s">
        <v>40</v>
      </c>
      <c r="S29">
        <v>1.0029999999999999</v>
      </c>
      <c r="T29">
        <v>1.0640000000000001</v>
      </c>
      <c r="U29">
        <f t="shared" si="0"/>
        <v>1.0335000000000001</v>
      </c>
      <c r="V29">
        <f t="shared" si="1"/>
        <v>1.0335000000000001</v>
      </c>
    </row>
    <row r="30" spans="1:22" x14ac:dyDescent="0.15">
      <c r="B30" s="51"/>
      <c r="C30" s="11">
        <v>0.53</v>
      </c>
      <c r="D30" s="12">
        <v>0</v>
      </c>
      <c r="E30" s="11">
        <v>0.53300000000000003</v>
      </c>
      <c r="F30" s="12">
        <v>0</v>
      </c>
      <c r="G30" s="13">
        <v>0.47399999999999998</v>
      </c>
      <c r="H30" s="12">
        <v>0</v>
      </c>
      <c r="I30" s="13">
        <v>0.46100000000000002</v>
      </c>
      <c r="J30" s="12">
        <v>0</v>
      </c>
      <c r="K30" s="13">
        <v>0.46400000000000002</v>
      </c>
      <c r="L30" s="12">
        <v>0</v>
      </c>
      <c r="M30" s="12">
        <v>0</v>
      </c>
      <c r="N30" s="12">
        <v>0</v>
      </c>
      <c r="O30" s="10">
        <v>720</v>
      </c>
      <c r="R30" t="s">
        <v>39</v>
      </c>
      <c r="S30">
        <v>0.93200000000000005</v>
      </c>
      <c r="T30">
        <v>0.94299999999999995</v>
      </c>
      <c r="U30">
        <f t="shared" si="0"/>
        <v>0.9375</v>
      </c>
      <c r="V30">
        <f t="shared" si="1"/>
        <v>0.9375</v>
      </c>
    </row>
    <row r="31" spans="1:22" x14ac:dyDescent="0.15">
      <c r="B31" s="50" t="s">
        <v>30</v>
      </c>
      <c r="C31" s="7">
        <v>1.1679999999999999</v>
      </c>
      <c r="D31" s="8">
        <v>0</v>
      </c>
      <c r="E31" s="7">
        <v>1.125</v>
      </c>
      <c r="F31" s="8">
        <v>0</v>
      </c>
      <c r="G31" s="14">
        <v>1.054</v>
      </c>
      <c r="H31" s="8">
        <v>0</v>
      </c>
      <c r="I31" s="9">
        <v>0.94</v>
      </c>
      <c r="J31" s="8">
        <v>0</v>
      </c>
      <c r="K31" s="15">
        <v>0.92</v>
      </c>
      <c r="L31" s="8">
        <v>0</v>
      </c>
      <c r="M31" s="8">
        <v>0</v>
      </c>
      <c r="N31" s="8">
        <v>0</v>
      </c>
      <c r="O31" s="10">
        <v>405</v>
      </c>
    </row>
    <row r="32" spans="1:22" x14ac:dyDescent="0.15">
      <c r="B32" s="51"/>
      <c r="C32" s="11">
        <v>0.54700000000000004</v>
      </c>
      <c r="D32" s="12">
        <v>0</v>
      </c>
      <c r="E32" s="11">
        <v>0.53100000000000003</v>
      </c>
      <c r="F32" s="12">
        <v>0</v>
      </c>
      <c r="G32" s="16">
        <v>0.51200000000000001</v>
      </c>
      <c r="H32" s="12">
        <v>0</v>
      </c>
      <c r="I32" s="13">
        <v>0.443</v>
      </c>
      <c r="J32" s="12">
        <v>0</v>
      </c>
      <c r="K32" s="13">
        <v>0.437</v>
      </c>
      <c r="L32" s="12">
        <v>0</v>
      </c>
      <c r="M32" s="12">
        <v>0</v>
      </c>
      <c r="N32" s="12">
        <v>0</v>
      </c>
      <c r="O32" s="10">
        <v>720</v>
      </c>
    </row>
    <row r="33" spans="2:22" x14ac:dyDescent="0.15">
      <c r="B33" s="50" t="s">
        <v>31</v>
      </c>
      <c r="C33" s="7">
        <v>1.1259999999999999</v>
      </c>
      <c r="D33" s="8">
        <v>0</v>
      </c>
      <c r="E33" s="14">
        <v>1.117</v>
      </c>
      <c r="F33" s="8">
        <v>0</v>
      </c>
      <c r="G33" s="9">
        <v>0.93200000000000005</v>
      </c>
      <c r="H33" s="8">
        <v>0</v>
      </c>
      <c r="I33" s="14">
        <v>1.1040000000000001</v>
      </c>
      <c r="J33" s="8">
        <v>0</v>
      </c>
      <c r="K33" s="9">
        <v>0.98899999999999999</v>
      </c>
      <c r="L33" s="8">
        <v>0</v>
      </c>
      <c r="M33" s="8">
        <v>0</v>
      </c>
      <c r="N33" s="8">
        <v>0</v>
      </c>
      <c r="O33" s="10">
        <v>405</v>
      </c>
      <c r="R33" t="s">
        <v>43</v>
      </c>
    </row>
    <row r="34" spans="2:22" x14ac:dyDescent="0.15">
      <c r="B34" s="51"/>
      <c r="C34" s="11">
        <v>0.53100000000000003</v>
      </c>
      <c r="D34" s="12">
        <v>0</v>
      </c>
      <c r="E34" s="11">
        <v>0.52700000000000002</v>
      </c>
      <c r="F34" s="12">
        <v>0</v>
      </c>
      <c r="G34" s="13">
        <v>0.44600000000000001</v>
      </c>
      <c r="H34" s="12">
        <v>0</v>
      </c>
      <c r="I34" s="11">
        <v>0.52100000000000002</v>
      </c>
      <c r="J34" s="12">
        <v>0</v>
      </c>
      <c r="K34" s="13">
        <v>0.47</v>
      </c>
      <c r="L34" s="12">
        <v>0</v>
      </c>
      <c r="M34" s="12">
        <v>0</v>
      </c>
      <c r="N34" s="12">
        <v>0</v>
      </c>
      <c r="O34" s="10">
        <v>720</v>
      </c>
      <c r="R34" t="s">
        <v>37</v>
      </c>
      <c r="S34">
        <v>0.97799999999999998</v>
      </c>
      <c r="T34">
        <v>1.044</v>
      </c>
      <c r="U34">
        <f t="shared" si="0"/>
        <v>1.0110000000000001</v>
      </c>
      <c r="V34">
        <f t="shared" si="1"/>
        <v>1.0110000000000001</v>
      </c>
    </row>
    <row r="35" spans="2:22" x14ac:dyDescent="0.15">
      <c r="B35" s="50" t="s">
        <v>32</v>
      </c>
      <c r="C35" s="7">
        <v>1.173</v>
      </c>
      <c r="D35" s="8">
        <v>0</v>
      </c>
      <c r="E35" s="14">
        <v>1.1000000000000001</v>
      </c>
      <c r="F35" s="8">
        <v>0</v>
      </c>
      <c r="G35" s="9">
        <v>0.94299999999999995</v>
      </c>
      <c r="H35" s="8">
        <v>0</v>
      </c>
      <c r="I35" s="14">
        <v>1.052</v>
      </c>
      <c r="J35" s="8">
        <v>0</v>
      </c>
      <c r="K35" s="9">
        <v>1.024</v>
      </c>
      <c r="L35" s="8">
        <v>0</v>
      </c>
      <c r="M35" s="8">
        <v>0</v>
      </c>
      <c r="N35" s="8">
        <v>0</v>
      </c>
      <c r="O35" s="10">
        <v>405</v>
      </c>
      <c r="R35" t="s">
        <v>30</v>
      </c>
      <c r="S35">
        <v>0.88900000000000001</v>
      </c>
      <c r="T35">
        <v>0.69799999999999995</v>
      </c>
      <c r="U35">
        <f t="shared" si="0"/>
        <v>0.79349999999999998</v>
      </c>
      <c r="V35">
        <f t="shared" si="1"/>
        <v>0.79349999999999998</v>
      </c>
    </row>
    <row r="36" spans="2:22" x14ac:dyDescent="0.15">
      <c r="B36" s="51"/>
      <c r="C36" s="11">
        <v>0.54800000000000004</v>
      </c>
      <c r="D36" s="12">
        <v>0</v>
      </c>
      <c r="E36" s="16">
        <v>0.51800000000000002</v>
      </c>
      <c r="F36" s="12">
        <v>0</v>
      </c>
      <c r="G36" s="13">
        <v>0.44900000000000001</v>
      </c>
      <c r="H36" s="12">
        <v>0</v>
      </c>
      <c r="I36" s="16">
        <v>0.497</v>
      </c>
      <c r="J36" s="12">
        <v>0</v>
      </c>
      <c r="K36" s="16">
        <v>0.48499999999999999</v>
      </c>
      <c r="L36" s="12">
        <v>0</v>
      </c>
      <c r="M36" s="12">
        <v>0</v>
      </c>
      <c r="N36" s="12">
        <v>0</v>
      </c>
      <c r="O36" s="10">
        <v>720</v>
      </c>
      <c r="R36" t="s">
        <v>38</v>
      </c>
      <c r="S36">
        <v>0.97799999999999998</v>
      </c>
      <c r="T36">
        <v>0.94</v>
      </c>
      <c r="U36">
        <f t="shared" si="0"/>
        <v>0.95899999999999996</v>
      </c>
      <c r="V36">
        <f t="shared" si="1"/>
        <v>0.95899999999999996</v>
      </c>
    </row>
    <row r="37" spans="2:22" x14ac:dyDescent="0.15">
      <c r="B37" s="50" t="s">
        <v>33</v>
      </c>
      <c r="C37" s="17">
        <v>1.2190000000000001</v>
      </c>
      <c r="D37" s="8">
        <v>0</v>
      </c>
      <c r="E37" s="14">
        <v>1.1100000000000001</v>
      </c>
      <c r="F37" s="8">
        <v>0</v>
      </c>
      <c r="G37" s="9">
        <v>0.97799999999999998</v>
      </c>
      <c r="H37" s="8">
        <v>0</v>
      </c>
      <c r="I37" s="14">
        <v>1.073</v>
      </c>
      <c r="J37" s="8">
        <v>0</v>
      </c>
      <c r="K37" s="9">
        <v>0.99299999999999999</v>
      </c>
      <c r="L37" s="8">
        <v>0</v>
      </c>
      <c r="M37" s="8">
        <v>0</v>
      </c>
      <c r="N37" s="8">
        <v>0</v>
      </c>
      <c r="O37" s="10">
        <v>405</v>
      </c>
      <c r="R37" t="s">
        <v>40</v>
      </c>
      <c r="S37">
        <v>1.1040000000000001</v>
      </c>
      <c r="T37">
        <v>1.052</v>
      </c>
      <c r="U37">
        <f t="shared" si="0"/>
        <v>1.0780000000000001</v>
      </c>
      <c r="V37">
        <f t="shared" si="1"/>
        <v>1.0780000000000001</v>
      </c>
    </row>
    <row r="38" spans="2:22" x14ac:dyDescent="0.15">
      <c r="B38" s="51"/>
      <c r="C38" s="18">
        <v>0.56999999999999995</v>
      </c>
      <c r="D38" s="12">
        <v>0</v>
      </c>
      <c r="E38" s="11">
        <v>0.52200000000000002</v>
      </c>
      <c r="F38" s="12">
        <v>0</v>
      </c>
      <c r="G38" s="13">
        <v>0.46700000000000003</v>
      </c>
      <c r="H38" s="12">
        <v>0</v>
      </c>
      <c r="I38" s="16">
        <v>0.51400000000000001</v>
      </c>
      <c r="J38" s="12">
        <v>0</v>
      </c>
      <c r="K38" s="13">
        <v>0.47099999999999997</v>
      </c>
      <c r="L38" s="12">
        <v>0</v>
      </c>
      <c r="M38" s="12">
        <v>0</v>
      </c>
      <c r="N38" s="12">
        <v>0</v>
      </c>
      <c r="O38" s="10">
        <v>720</v>
      </c>
      <c r="R38" t="s">
        <v>39</v>
      </c>
      <c r="S38">
        <v>1.073</v>
      </c>
      <c r="T38">
        <v>1.083</v>
      </c>
      <c r="U38">
        <f t="shared" si="0"/>
        <v>1.0779999999999998</v>
      </c>
      <c r="V38">
        <f t="shared" si="1"/>
        <v>1.0779999999999998</v>
      </c>
    </row>
    <row r="39" spans="2:22" x14ac:dyDescent="0.15">
      <c r="B39" s="50" t="s">
        <v>34</v>
      </c>
      <c r="C39" s="7">
        <v>1.169</v>
      </c>
      <c r="D39" s="8">
        <v>0</v>
      </c>
      <c r="E39" s="14">
        <v>1.081</v>
      </c>
      <c r="F39" s="8">
        <v>0</v>
      </c>
      <c r="G39" s="14">
        <v>1.044</v>
      </c>
      <c r="H39" s="8">
        <v>0</v>
      </c>
      <c r="I39" s="14">
        <v>1.083</v>
      </c>
      <c r="J39" s="8">
        <v>0</v>
      </c>
      <c r="K39" s="9">
        <v>0.98699999999999999</v>
      </c>
      <c r="L39" s="8">
        <v>0</v>
      </c>
      <c r="M39" s="8">
        <v>0</v>
      </c>
      <c r="N39" s="8">
        <v>0</v>
      </c>
      <c r="O39" s="10">
        <v>405</v>
      </c>
    </row>
    <row r="40" spans="2:22" x14ac:dyDescent="0.15">
      <c r="B40" s="51"/>
      <c r="C40" s="11">
        <v>0.55000000000000004</v>
      </c>
      <c r="D40" s="12">
        <v>0</v>
      </c>
      <c r="E40" s="16">
        <v>0.51</v>
      </c>
      <c r="F40" s="12">
        <v>0</v>
      </c>
      <c r="G40" s="16">
        <v>0.48899999999999999</v>
      </c>
      <c r="H40" s="12">
        <v>0</v>
      </c>
      <c r="I40" s="16">
        <v>0.51800000000000002</v>
      </c>
      <c r="J40" s="12">
        <v>0</v>
      </c>
      <c r="K40" s="13">
        <v>0.46700000000000003</v>
      </c>
      <c r="L40" s="12">
        <v>0</v>
      </c>
      <c r="M40" s="12">
        <v>0</v>
      </c>
      <c r="N40" s="12">
        <v>0</v>
      </c>
      <c r="O40" s="10">
        <v>720</v>
      </c>
    </row>
    <row r="41" spans="2:22" x14ac:dyDescent="0.15">
      <c r="B41" s="50" t="s">
        <v>35</v>
      </c>
      <c r="C41" s="7">
        <v>1.1990000000000001</v>
      </c>
      <c r="D41" s="8">
        <v>0</v>
      </c>
      <c r="E41" s="9">
        <v>0.97699999999999998</v>
      </c>
      <c r="F41" s="8">
        <v>0</v>
      </c>
      <c r="G41" s="15">
        <v>0.88900000000000001</v>
      </c>
      <c r="H41" s="8">
        <v>0</v>
      </c>
      <c r="I41" s="14">
        <v>1.0249999999999999</v>
      </c>
      <c r="J41" s="8">
        <v>0</v>
      </c>
      <c r="K41" s="19">
        <v>0.16</v>
      </c>
      <c r="L41" s="8">
        <v>0</v>
      </c>
      <c r="M41" s="8">
        <v>0</v>
      </c>
      <c r="N41" s="8">
        <v>0</v>
      </c>
      <c r="O41" s="10">
        <v>405</v>
      </c>
      <c r="R41" t="s">
        <v>46</v>
      </c>
      <c r="S41">
        <v>1.0249999999999999</v>
      </c>
      <c r="T41">
        <v>1.0649999999999999</v>
      </c>
      <c r="U41">
        <f t="shared" si="0"/>
        <v>1.0449999999999999</v>
      </c>
      <c r="V41">
        <f t="shared" si="1"/>
        <v>1.0449999999999999</v>
      </c>
    </row>
    <row r="42" spans="2:22" x14ac:dyDescent="0.15">
      <c r="B42" s="51"/>
      <c r="C42" s="18">
        <v>0.56999999999999995</v>
      </c>
      <c r="D42" s="12">
        <v>0</v>
      </c>
      <c r="E42" s="13">
        <v>0.45500000000000002</v>
      </c>
      <c r="F42" s="12">
        <v>0</v>
      </c>
      <c r="G42" s="20">
        <v>0.42899999999999999</v>
      </c>
      <c r="H42" s="12">
        <v>0</v>
      </c>
      <c r="I42" s="16">
        <v>0.48399999999999999</v>
      </c>
      <c r="J42" s="12">
        <v>0</v>
      </c>
      <c r="K42" s="21">
        <v>8.5999999999999993E-2</v>
      </c>
      <c r="L42" s="12">
        <v>0</v>
      </c>
      <c r="M42" s="12">
        <v>0</v>
      </c>
      <c r="N42" s="12">
        <v>0</v>
      </c>
      <c r="O42" s="10">
        <v>720</v>
      </c>
    </row>
    <row r="43" spans="2:22" x14ac:dyDescent="0.15">
      <c r="B43" s="50" t="s">
        <v>36</v>
      </c>
      <c r="C43" s="17">
        <v>1.26</v>
      </c>
      <c r="D43" s="8">
        <v>0</v>
      </c>
      <c r="E43" s="17">
        <v>1.304</v>
      </c>
      <c r="F43" s="8">
        <v>0</v>
      </c>
      <c r="G43" s="22">
        <v>0.69799999999999995</v>
      </c>
      <c r="H43" s="8">
        <v>0</v>
      </c>
      <c r="I43" s="14">
        <v>1.0649999999999999</v>
      </c>
      <c r="J43" s="8">
        <v>0</v>
      </c>
      <c r="K43" s="19">
        <v>0.185</v>
      </c>
      <c r="L43" s="8">
        <v>0</v>
      </c>
      <c r="M43" s="8">
        <v>0</v>
      </c>
      <c r="N43" s="8">
        <v>0</v>
      </c>
      <c r="O43" s="10">
        <v>405</v>
      </c>
      <c r="R43" t="s">
        <v>44</v>
      </c>
      <c r="S43">
        <v>0.97099999999999997</v>
      </c>
      <c r="T43">
        <v>0.92</v>
      </c>
      <c r="U43">
        <f t="shared" si="0"/>
        <v>0.94550000000000001</v>
      </c>
      <c r="V43">
        <f t="shared" si="1"/>
        <v>0.94550000000000001</v>
      </c>
    </row>
    <row r="44" spans="2:22" x14ac:dyDescent="0.15">
      <c r="B44" s="51"/>
      <c r="C44" s="18">
        <v>0.58799999999999997</v>
      </c>
      <c r="D44" s="12">
        <v>0</v>
      </c>
      <c r="E44" s="18">
        <v>0.60699999999999998</v>
      </c>
      <c r="F44" s="12">
        <v>0</v>
      </c>
      <c r="G44" s="23">
        <v>0.34300000000000003</v>
      </c>
      <c r="H44" s="12">
        <v>0</v>
      </c>
      <c r="I44" s="16">
        <v>0.5</v>
      </c>
      <c r="J44" s="12">
        <v>0</v>
      </c>
      <c r="K44" s="24">
        <v>9.8000000000000004E-2</v>
      </c>
      <c r="L44" s="12">
        <v>0</v>
      </c>
      <c r="M44" s="12">
        <v>0</v>
      </c>
      <c r="N44" s="12">
        <v>0</v>
      </c>
      <c r="O44" s="10">
        <v>720</v>
      </c>
      <c r="R44" t="s">
        <v>45</v>
      </c>
      <c r="S44">
        <v>0.98899999999999999</v>
      </c>
      <c r="T44">
        <v>1.024</v>
      </c>
      <c r="U44">
        <f t="shared" si="0"/>
        <v>1.0065</v>
      </c>
      <c r="V44">
        <f t="shared" si="1"/>
        <v>1.0065</v>
      </c>
    </row>
    <row r="45" spans="2:22" x14ac:dyDescent="0.15">
      <c r="R45" t="s">
        <v>51</v>
      </c>
      <c r="S45">
        <v>0.99299999999999999</v>
      </c>
      <c r="T45">
        <v>0.98699999999999999</v>
      </c>
      <c r="U45">
        <f t="shared" si="0"/>
        <v>0.99</v>
      </c>
      <c r="V45">
        <f t="shared" si="1"/>
        <v>0.99</v>
      </c>
    </row>
    <row r="46" spans="2:22" x14ac:dyDescent="0.15">
      <c r="R46" t="s">
        <v>49</v>
      </c>
      <c r="S46">
        <v>0.16400000000000001</v>
      </c>
      <c r="T46">
        <v>0.185</v>
      </c>
      <c r="U46">
        <f t="shared" si="0"/>
        <v>0.17449999999999999</v>
      </c>
      <c r="V46">
        <f t="shared" si="1"/>
        <v>0.17449999999999999</v>
      </c>
    </row>
  </sheetData>
  <mergeCells count="8">
    <mergeCell ref="B41:B42"/>
    <mergeCell ref="B43:B44"/>
    <mergeCell ref="B29:B30"/>
    <mergeCell ref="B31:B32"/>
    <mergeCell ref="B33:B34"/>
    <mergeCell ref="B35:B36"/>
    <mergeCell ref="B37:B38"/>
    <mergeCell ref="B39:B4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99D6-8388-4321-9060-9BD061389320}">
  <dimension ref="D2:Y97"/>
  <sheetViews>
    <sheetView topLeftCell="J1" workbookViewId="0">
      <selection activeCell="Q67" sqref="Q67:U97"/>
    </sheetView>
  </sheetViews>
  <sheetFormatPr baseColWidth="10" defaultColWidth="8.83203125" defaultRowHeight="13" x14ac:dyDescent="0.15"/>
  <cols>
    <col min="5" max="5" width="18.1640625" customWidth="1"/>
    <col min="6" max="6" width="14.6640625" customWidth="1"/>
    <col min="7" max="7" width="15.5" customWidth="1"/>
    <col min="13" max="13" width="12" customWidth="1"/>
    <col min="14" max="14" width="12.33203125" customWidth="1"/>
    <col min="17" max="17" width="17.6640625" customWidth="1"/>
    <col min="18" max="18" width="16" customWidth="1"/>
    <col min="19" max="19" width="19" customWidth="1"/>
  </cols>
  <sheetData>
    <row r="2" spans="5:18" x14ac:dyDescent="0.15">
      <c r="Q2" s="25" t="s">
        <v>52</v>
      </c>
    </row>
    <row r="3" spans="5:18" x14ac:dyDescent="0.15">
      <c r="P3" s="26" t="s">
        <v>53</v>
      </c>
      <c r="Q3" s="26" t="s">
        <v>54</v>
      </c>
      <c r="R3" s="26" t="s">
        <v>55</v>
      </c>
    </row>
    <row r="4" spans="5:18" x14ac:dyDescent="0.15">
      <c r="P4" s="27" t="s">
        <v>56</v>
      </c>
      <c r="Q4" s="27">
        <v>0</v>
      </c>
      <c r="R4" s="27">
        <v>-1.5000000000000013E-2</v>
      </c>
    </row>
    <row r="5" spans="5:18" x14ac:dyDescent="0.15">
      <c r="P5" s="27" t="s">
        <v>57</v>
      </c>
      <c r="Q5" s="27">
        <v>3.6999999999999998E-2</v>
      </c>
      <c r="R5" s="27">
        <v>0.11749999999999999</v>
      </c>
    </row>
    <row r="6" spans="5:18" x14ac:dyDescent="0.15">
      <c r="E6" s="28" t="s">
        <v>58</v>
      </c>
      <c r="F6" s="26" t="s">
        <v>54</v>
      </c>
      <c r="G6" s="26" t="s">
        <v>55</v>
      </c>
      <c r="H6" s="28" t="s">
        <v>50</v>
      </c>
      <c r="I6" s="28" t="s">
        <v>59</v>
      </c>
      <c r="M6" s="29" t="s">
        <v>60</v>
      </c>
      <c r="P6" s="27" t="s">
        <v>61</v>
      </c>
      <c r="Q6" s="27">
        <v>0.11700000000000001</v>
      </c>
      <c r="R6" s="27">
        <v>0.48949999999999999</v>
      </c>
    </row>
    <row r="7" spans="5:18" x14ac:dyDescent="0.15">
      <c r="E7" s="30" t="s">
        <v>56</v>
      </c>
      <c r="F7" s="30">
        <v>0.121</v>
      </c>
      <c r="G7" s="30">
        <v>0.111</v>
      </c>
      <c r="H7" s="30">
        <f>AVERAGE(F7:G7)</f>
        <v>0.11599999999999999</v>
      </c>
      <c r="I7" s="30">
        <f>H7-H$22</f>
        <v>-1.5000000000000013E-2</v>
      </c>
      <c r="M7" s="29" t="s">
        <v>62</v>
      </c>
      <c r="N7" s="29"/>
      <c r="P7" s="27" t="s">
        <v>63</v>
      </c>
      <c r="Q7" s="27">
        <v>0.18</v>
      </c>
      <c r="R7" s="27">
        <v>0.91600000000000004</v>
      </c>
    </row>
    <row r="8" spans="5:18" x14ac:dyDescent="0.15">
      <c r="E8" s="30" t="s">
        <v>57</v>
      </c>
      <c r="F8" s="30">
        <v>0.247</v>
      </c>
      <c r="G8" s="30">
        <v>0.25</v>
      </c>
      <c r="H8" s="30">
        <f>AVERAGE(F8:G8)</f>
        <v>0.2485</v>
      </c>
      <c r="I8" s="30">
        <f t="shared" ref="I8:I22" si="0">H8-H$22</f>
        <v>0.11749999999999999</v>
      </c>
      <c r="M8" s="29"/>
      <c r="N8" s="29"/>
      <c r="P8" s="27" t="s">
        <v>64</v>
      </c>
      <c r="Q8" s="27">
        <v>0.23</v>
      </c>
      <c r="R8" s="27">
        <v>1.1060000000000001</v>
      </c>
    </row>
    <row r="9" spans="5:18" x14ac:dyDescent="0.15">
      <c r="E9" s="30" t="s">
        <v>61</v>
      </c>
      <c r="F9" s="30">
        <v>0.67500000000000004</v>
      </c>
      <c r="G9" s="30">
        <v>0.56599999999999995</v>
      </c>
      <c r="H9" s="30">
        <f>AVERAGE(F9:G9)</f>
        <v>0.62050000000000005</v>
      </c>
      <c r="I9" s="30">
        <f t="shared" si="0"/>
        <v>0.48950000000000005</v>
      </c>
    </row>
    <row r="10" spans="5:18" x14ac:dyDescent="0.15">
      <c r="E10" s="30" t="s">
        <v>63</v>
      </c>
      <c r="F10" s="30">
        <v>1.034</v>
      </c>
      <c r="G10" s="30">
        <v>1.06</v>
      </c>
      <c r="H10" s="30">
        <f t="shared" ref="H10:H16" si="1">AVERAGE(F10:G10)</f>
        <v>1.0470000000000002</v>
      </c>
      <c r="I10" s="30">
        <f t="shared" si="0"/>
        <v>0.91600000000000015</v>
      </c>
      <c r="M10" s="31" t="s">
        <v>65</v>
      </c>
      <c r="N10" s="31" t="s">
        <v>66</v>
      </c>
    </row>
    <row r="11" spans="5:18" x14ac:dyDescent="0.15">
      <c r="E11" s="30" t="s">
        <v>64</v>
      </c>
      <c r="F11" s="30">
        <v>1.2</v>
      </c>
      <c r="G11" s="30">
        <v>1.274</v>
      </c>
      <c r="H11" s="30">
        <f t="shared" si="1"/>
        <v>1.2370000000000001</v>
      </c>
      <c r="I11" s="30">
        <f t="shared" si="0"/>
        <v>1.1060000000000001</v>
      </c>
      <c r="M11" s="31" t="s">
        <v>67</v>
      </c>
      <c r="N11">
        <v>5.0632999999999999</v>
      </c>
    </row>
    <row r="12" spans="5:18" x14ac:dyDescent="0.15">
      <c r="E12" s="30"/>
      <c r="F12" s="30"/>
      <c r="G12" s="30"/>
      <c r="H12" s="30"/>
      <c r="I12" s="30"/>
      <c r="M12" s="31" t="s">
        <v>68</v>
      </c>
      <c r="N12">
        <v>0.99209999999999998</v>
      </c>
    </row>
    <row r="13" spans="5:18" x14ac:dyDescent="0.15">
      <c r="E13" s="30" t="s">
        <v>69</v>
      </c>
      <c r="F13" s="30">
        <v>0.33500000000000002</v>
      </c>
      <c r="G13" s="30">
        <v>0.308</v>
      </c>
      <c r="H13" s="30">
        <f t="shared" si="1"/>
        <v>0.32150000000000001</v>
      </c>
      <c r="I13" s="30">
        <f t="shared" si="0"/>
        <v>0.1905</v>
      </c>
      <c r="M13" s="31" t="s">
        <v>70</v>
      </c>
      <c r="N13">
        <v>4.8300000000000003E-2</v>
      </c>
    </row>
    <row r="14" spans="5:18" x14ac:dyDescent="0.15">
      <c r="E14" s="30" t="s">
        <v>71</v>
      </c>
      <c r="F14" s="30">
        <v>0.91300000000000003</v>
      </c>
      <c r="G14" s="30">
        <v>0.91600000000000004</v>
      </c>
      <c r="H14" s="30">
        <f t="shared" si="1"/>
        <v>0.91450000000000009</v>
      </c>
      <c r="I14" s="30">
        <f t="shared" si="0"/>
        <v>0.78350000000000009</v>
      </c>
    </row>
    <row r="15" spans="5:18" x14ac:dyDescent="0.15">
      <c r="E15" s="30"/>
      <c r="F15" s="30"/>
      <c r="G15" s="30"/>
      <c r="H15" s="30"/>
      <c r="I15" s="30"/>
    </row>
    <row r="16" spans="5:18" x14ac:dyDescent="0.15">
      <c r="E16" s="32" t="s">
        <v>72</v>
      </c>
      <c r="F16" s="33">
        <v>1.44</v>
      </c>
      <c r="G16" s="33">
        <v>1.4750000000000001</v>
      </c>
      <c r="H16" s="33">
        <f t="shared" si="1"/>
        <v>1.4575</v>
      </c>
      <c r="I16" s="30">
        <f t="shared" si="0"/>
        <v>1.3265</v>
      </c>
      <c r="M16" s="31" t="s">
        <v>73</v>
      </c>
    </row>
    <row r="17" spans="4:25" x14ac:dyDescent="0.15">
      <c r="E17" s="30"/>
      <c r="H17" s="30"/>
      <c r="I17" s="30"/>
    </row>
    <row r="18" spans="4:25" x14ac:dyDescent="0.15">
      <c r="E18" s="34" t="s">
        <v>74</v>
      </c>
      <c r="F18" s="30">
        <v>1.54</v>
      </c>
      <c r="G18" s="30">
        <v>1.3149999999999999</v>
      </c>
      <c r="H18" s="35">
        <f>AVERAGE(F18:G18)</f>
        <v>1.4275</v>
      </c>
      <c r="I18" s="30">
        <f t="shared" si="0"/>
        <v>1.2965</v>
      </c>
      <c r="M18" s="31" t="s">
        <v>75</v>
      </c>
    </row>
    <row r="19" spans="4:25" x14ac:dyDescent="0.15">
      <c r="E19" s="30"/>
      <c r="F19" s="30"/>
      <c r="G19" s="30"/>
      <c r="H19" s="30"/>
      <c r="I19" s="30"/>
    </row>
    <row r="20" spans="4:25" x14ac:dyDescent="0.15">
      <c r="E20" s="30" t="s">
        <v>76</v>
      </c>
      <c r="F20">
        <v>1.4319999999999999</v>
      </c>
      <c r="G20">
        <v>1.4419999999999999</v>
      </c>
      <c r="H20" s="30">
        <f>AVERAGE(F20:G20)</f>
        <v>1.4369999999999998</v>
      </c>
      <c r="I20" s="30">
        <f t="shared" si="0"/>
        <v>1.3059999999999998</v>
      </c>
      <c r="N20" s="31" t="s">
        <v>77</v>
      </c>
    </row>
    <row r="21" spans="4:25" x14ac:dyDescent="0.15">
      <c r="E21" s="30"/>
      <c r="F21" s="30"/>
      <c r="G21" s="30"/>
      <c r="H21" s="30"/>
      <c r="I21" s="30"/>
      <c r="N21" s="31" t="s">
        <v>66</v>
      </c>
      <c r="O21" s="31" t="s">
        <v>31</v>
      </c>
      <c r="P21" s="31" t="s">
        <v>78</v>
      </c>
      <c r="Q21" s="31" t="s">
        <v>79</v>
      </c>
      <c r="R21" s="31"/>
    </row>
    <row r="22" spans="4:25" x14ac:dyDescent="0.15">
      <c r="E22" s="36" t="s">
        <v>80</v>
      </c>
      <c r="F22" s="36">
        <v>0.13800000000000001</v>
      </c>
      <c r="G22" s="36">
        <v>0.124</v>
      </c>
      <c r="H22" s="36">
        <f>AVERAGE(F22:G22)</f>
        <v>0.13100000000000001</v>
      </c>
      <c r="I22" s="30">
        <f t="shared" si="0"/>
        <v>0</v>
      </c>
      <c r="M22" s="30" t="s">
        <v>69</v>
      </c>
      <c r="N22">
        <v>0.1905</v>
      </c>
      <c r="O22">
        <v>4.8300000000000003E-2</v>
      </c>
      <c r="P22">
        <v>5.0632999999999999</v>
      </c>
      <c r="Q22">
        <f>(N22+O22)/P22</f>
        <v>4.7162917464894441E-2</v>
      </c>
    </row>
    <row r="23" spans="4:25" x14ac:dyDescent="0.15">
      <c r="E23" s="30"/>
      <c r="F23" s="30"/>
      <c r="G23" s="30"/>
      <c r="H23" s="30"/>
      <c r="I23" s="30"/>
      <c r="M23" s="30" t="s">
        <v>71</v>
      </c>
      <c r="N23">
        <v>0.78349999999999997</v>
      </c>
      <c r="O23">
        <v>4.8300000000000003E-2</v>
      </c>
      <c r="P23">
        <v>5.0632999999999999</v>
      </c>
      <c r="Q23">
        <f t="shared" ref="Q23:Q25" si="2">(N23+O23)/P23</f>
        <v>0.1642802125096281</v>
      </c>
    </row>
    <row r="24" spans="4:25" x14ac:dyDescent="0.15">
      <c r="E24" s="30"/>
      <c r="F24" s="30"/>
      <c r="G24" s="30"/>
      <c r="H24" s="30"/>
      <c r="I24" s="30"/>
      <c r="M24" s="30"/>
    </row>
    <row r="25" spans="4:25" x14ac:dyDescent="0.15">
      <c r="E25" s="30"/>
      <c r="F25" s="30"/>
      <c r="G25" s="30"/>
      <c r="H25" s="30"/>
      <c r="I25" s="30"/>
      <c r="M25" s="33" t="s">
        <v>74</v>
      </c>
      <c r="N25">
        <v>1.2965</v>
      </c>
      <c r="O25">
        <v>4.8300000000000003E-2</v>
      </c>
      <c r="P25">
        <v>5.0632999999999999</v>
      </c>
      <c r="Q25">
        <f t="shared" si="2"/>
        <v>0.2655975352043134</v>
      </c>
    </row>
    <row r="26" spans="4:25" x14ac:dyDescent="0.15">
      <c r="E26" s="30"/>
      <c r="F26" s="30"/>
      <c r="G26" s="30"/>
      <c r="H26" s="30"/>
      <c r="I26" s="30"/>
      <c r="M26" s="30"/>
    </row>
    <row r="27" spans="4:25" x14ac:dyDescent="0.15">
      <c r="M27" s="35"/>
    </row>
    <row r="30" spans="4:25" ht="14" x14ac:dyDescent="0.2">
      <c r="D30" s="31" t="s">
        <v>81</v>
      </c>
      <c r="O30" s="26" t="s">
        <v>77</v>
      </c>
      <c r="P30" s="26" t="s">
        <v>31</v>
      </c>
      <c r="Q30" s="26" t="s">
        <v>78</v>
      </c>
      <c r="R30" s="26" t="s">
        <v>82</v>
      </c>
      <c r="V30" s="26" t="s">
        <v>77</v>
      </c>
      <c r="W30" s="26" t="s">
        <v>31</v>
      </c>
      <c r="X30" s="26" t="s">
        <v>78</v>
      </c>
      <c r="Y30" s="26" t="s">
        <v>82</v>
      </c>
    </row>
    <row r="31" spans="4:25" x14ac:dyDescent="0.15">
      <c r="D31" s="31" t="s">
        <v>83</v>
      </c>
      <c r="E31" s="26" t="s">
        <v>84</v>
      </c>
      <c r="F31" s="26" t="s">
        <v>47</v>
      </c>
      <c r="G31" s="26" t="s">
        <v>48</v>
      </c>
      <c r="H31" s="26" t="s">
        <v>50</v>
      </c>
      <c r="I31" s="26" t="s">
        <v>85</v>
      </c>
      <c r="M31" s="26" t="s">
        <v>84</v>
      </c>
      <c r="N31" s="37" t="s">
        <v>47</v>
      </c>
      <c r="O31" s="26" t="s">
        <v>85</v>
      </c>
      <c r="P31" s="26"/>
      <c r="Q31" s="26"/>
      <c r="R31" s="30"/>
      <c r="T31" s="26" t="s">
        <v>84</v>
      </c>
      <c r="U31" s="26" t="s">
        <v>48</v>
      </c>
      <c r="V31" s="26" t="s">
        <v>85</v>
      </c>
      <c r="W31" s="26"/>
      <c r="X31" s="26"/>
      <c r="Y31" s="30"/>
    </row>
    <row r="32" spans="4:25" x14ac:dyDescent="0.15">
      <c r="E32" s="26" t="s">
        <v>41</v>
      </c>
      <c r="F32" s="27"/>
      <c r="G32" s="27"/>
      <c r="H32" s="27"/>
      <c r="I32" s="26"/>
      <c r="M32" s="26" t="s">
        <v>41</v>
      </c>
      <c r="N32" s="27"/>
      <c r="O32" s="30"/>
      <c r="P32" s="30"/>
      <c r="Q32" s="30"/>
      <c r="R32" s="30"/>
      <c r="T32" s="26" t="s">
        <v>41</v>
      </c>
      <c r="U32" s="27"/>
      <c r="V32" s="30"/>
      <c r="W32" s="30"/>
      <c r="X32" s="30"/>
      <c r="Y32" s="30"/>
    </row>
    <row r="33" spans="5:25" x14ac:dyDescent="0.15">
      <c r="E33" s="27" t="s">
        <v>37</v>
      </c>
      <c r="F33" s="27">
        <v>1.127</v>
      </c>
      <c r="G33" s="27">
        <v>1.1679999999999999</v>
      </c>
      <c r="H33" s="27">
        <f>AVERAGE(F33:G33)</f>
        <v>1.1475</v>
      </c>
      <c r="I33" s="26">
        <f>H33-H61</f>
        <v>0.97299999999999998</v>
      </c>
      <c r="M33" s="27" t="s">
        <v>37</v>
      </c>
      <c r="N33" s="27">
        <v>1.127</v>
      </c>
      <c r="O33" s="30">
        <f>N33-0.1745</f>
        <v>0.95250000000000001</v>
      </c>
      <c r="P33" s="30">
        <v>0.183</v>
      </c>
      <c r="Q33" s="30">
        <v>5.0632999999999999</v>
      </c>
      <c r="R33" s="30">
        <f>(O33+P33)/Q33</f>
        <v>0.22426085754349928</v>
      </c>
      <c r="T33" s="27" t="s">
        <v>37</v>
      </c>
      <c r="U33" s="27">
        <v>1.1679999999999999</v>
      </c>
      <c r="V33" s="30">
        <f>U33-0.1745</f>
        <v>0.99349999999999994</v>
      </c>
      <c r="W33" s="30">
        <v>0.183</v>
      </c>
      <c r="X33" s="30">
        <v>5.0632999999999999</v>
      </c>
      <c r="Y33" s="30">
        <f>(V33+W33)/X33</f>
        <v>0.23235834337289907</v>
      </c>
    </row>
    <row r="34" spans="5:25" x14ac:dyDescent="0.15">
      <c r="E34" s="27" t="s">
        <v>30</v>
      </c>
      <c r="F34" s="27">
        <v>1.1599999999999999</v>
      </c>
      <c r="G34" s="27">
        <v>1.1759999999999999</v>
      </c>
      <c r="H34" s="27">
        <f t="shared" ref="H34:H61" si="3">AVERAGE(F34:G34)</f>
        <v>1.1679999999999999</v>
      </c>
      <c r="I34" s="26">
        <f>H34-P60</f>
        <v>0.98499999999999988</v>
      </c>
      <c r="M34" s="27" t="s">
        <v>30</v>
      </c>
      <c r="N34" s="27">
        <v>1.1599999999999999</v>
      </c>
      <c r="O34" s="30">
        <f t="shared" ref="O34:O61" si="4">N34-0.1745</f>
        <v>0.98549999999999993</v>
      </c>
      <c r="P34" s="30">
        <v>0.183</v>
      </c>
      <c r="Q34" s="30">
        <v>5.0632999999999999</v>
      </c>
      <c r="R34" s="30">
        <f t="shared" ref="R34:R61" si="5">(O34+P34)/Q34</f>
        <v>0.23077834613789425</v>
      </c>
      <c r="T34" s="27" t="s">
        <v>30</v>
      </c>
      <c r="U34" s="27">
        <v>1.1759999999999999</v>
      </c>
      <c r="V34" s="30">
        <f t="shared" ref="V34:V61" si="6">U34-0.1745</f>
        <v>1.0015000000000001</v>
      </c>
      <c r="W34" s="30">
        <v>0.183</v>
      </c>
      <c r="X34" s="30">
        <v>5.0632999999999999</v>
      </c>
      <c r="Y34" s="30">
        <f t="shared" ref="Y34:Y37" si="7">(V34+W34)/X34</f>
        <v>0.23393834060790397</v>
      </c>
    </row>
    <row r="35" spans="5:25" x14ac:dyDescent="0.15">
      <c r="E35" s="27" t="s">
        <v>38</v>
      </c>
      <c r="F35" s="27">
        <v>1.2190000000000001</v>
      </c>
      <c r="G35" s="27">
        <v>1.169</v>
      </c>
      <c r="H35" s="27">
        <f t="shared" si="3"/>
        <v>1.194</v>
      </c>
      <c r="I35" s="26">
        <f>H35-P61</f>
        <v>1.0109999999999999</v>
      </c>
      <c r="J35" s="25"/>
      <c r="K35" s="31"/>
      <c r="M35" s="27" t="s">
        <v>38</v>
      </c>
      <c r="N35" s="27">
        <v>1.2190000000000001</v>
      </c>
      <c r="O35" s="30">
        <f t="shared" si="4"/>
        <v>1.0445000000000002</v>
      </c>
      <c r="P35" s="30">
        <v>0.183</v>
      </c>
      <c r="Q35" s="30">
        <v>5.0632999999999999</v>
      </c>
      <c r="R35" s="30">
        <f t="shared" si="5"/>
        <v>0.24243082574605501</v>
      </c>
      <c r="T35" s="27" t="s">
        <v>38</v>
      </c>
      <c r="U35" s="27">
        <v>1.169</v>
      </c>
      <c r="V35" s="30">
        <f t="shared" si="6"/>
        <v>0.99450000000000005</v>
      </c>
      <c r="W35" s="30">
        <v>0.183</v>
      </c>
      <c r="X35" s="30">
        <v>5.0632999999999999</v>
      </c>
      <c r="Y35" s="30">
        <f t="shared" si="7"/>
        <v>0.23255584302727469</v>
      </c>
    </row>
    <row r="36" spans="5:25" x14ac:dyDescent="0.15">
      <c r="E36" s="27" t="s">
        <v>40</v>
      </c>
      <c r="F36" s="27">
        <v>1.1990000000000001</v>
      </c>
      <c r="G36" s="27">
        <v>1.26</v>
      </c>
      <c r="H36" s="27">
        <f t="shared" si="3"/>
        <v>1.2295</v>
      </c>
      <c r="I36" s="26">
        <f>H36-P62</f>
        <v>1.2295</v>
      </c>
      <c r="M36" s="27" t="s">
        <v>40</v>
      </c>
      <c r="N36" s="27">
        <v>1.1990000000000001</v>
      </c>
      <c r="O36" s="30">
        <f t="shared" si="4"/>
        <v>1.0245000000000002</v>
      </c>
      <c r="P36" s="30">
        <v>0.183</v>
      </c>
      <c r="Q36" s="30">
        <v>5.0632999999999999</v>
      </c>
      <c r="R36" s="30">
        <f t="shared" si="5"/>
        <v>0.23848083265854289</v>
      </c>
      <c r="T36" s="27" t="s">
        <v>40</v>
      </c>
      <c r="U36" s="27">
        <v>1.26</v>
      </c>
      <c r="V36" s="30">
        <f t="shared" si="6"/>
        <v>1.0855000000000001</v>
      </c>
      <c r="W36" s="30">
        <v>0.183</v>
      </c>
      <c r="X36" s="30">
        <v>5.0632999999999999</v>
      </c>
      <c r="Y36" s="30">
        <f t="shared" si="7"/>
        <v>0.2505283115754548</v>
      </c>
    </row>
    <row r="37" spans="5:25" x14ac:dyDescent="0.15">
      <c r="E37" s="27" t="s">
        <v>39</v>
      </c>
      <c r="F37" s="27">
        <v>1.129</v>
      </c>
      <c r="G37" s="27">
        <v>1.125</v>
      </c>
      <c r="H37" s="27">
        <f t="shared" si="3"/>
        <v>1.127</v>
      </c>
      <c r="I37" s="26">
        <f>H37-P63</f>
        <v>1.127</v>
      </c>
      <c r="M37" s="27" t="s">
        <v>39</v>
      </c>
      <c r="N37" s="27">
        <v>1.129</v>
      </c>
      <c r="O37" s="30">
        <f t="shared" si="4"/>
        <v>0.95450000000000002</v>
      </c>
      <c r="P37" s="30">
        <v>0.183</v>
      </c>
      <c r="Q37" s="30">
        <v>5.0632999999999999</v>
      </c>
      <c r="R37" s="30">
        <f t="shared" si="5"/>
        <v>0.22465585685225051</v>
      </c>
      <c r="T37" s="27" t="s">
        <v>39</v>
      </c>
      <c r="U37" s="27">
        <v>1.125</v>
      </c>
      <c r="V37" s="30">
        <f t="shared" si="6"/>
        <v>0.95050000000000001</v>
      </c>
      <c r="W37" s="30">
        <v>0.183</v>
      </c>
      <c r="X37" s="30">
        <v>5.0632999999999999</v>
      </c>
      <c r="Y37" s="30">
        <f t="shared" si="7"/>
        <v>0.22386585823474808</v>
      </c>
    </row>
    <row r="38" spans="5:25" x14ac:dyDescent="0.15">
      <c r="E38" s="27"/>
      <c r="F38" s="27"/>
      <c r="G38" s="27"/>
      <c r="H38" s="27"/>
      <c r="I38" s="26"/>
      <c r="M38" s="27"/>
      <c r="N38" s="27"/>
      <c r="O38" s="30"/>
      <c r="P38" s="30"/>
      <c r="Q38" s="30"/>
      <c r="R38" s="30"/>
      <c r="T38" s="27"/>
      <c r="U38" s="27"/>
      <c r="V38" s="30"/>
      <c r="W38" s="30"/>
      <c r="X38" s="30"/>
      <c r="Y38" s="30"/>
    </row>
    <row r="39" spans="5:25" x14ac:dyDescent="0.15">
      <c r="E39" s="27"/>
      <c r="F39" s="27"/>
      <c r="G39" s="27"/>
      <c r="H39" s="27"/>
      <c r="I39" s="26"/>
      <c r="M39" s="27"/>
      <c r="N39" s="27"/>
      <c r="O39" s="30"/>
      <c r="P39" s="30"/>
      <c r="Q39" s="30"/>
      <c r="R39" s="30"/>
      <c r="T39" s="27"/>
      <c r="U39" s="27"/>
      <c r="V39" s="30"/>
      <c r="W39" s="30"/>
      <c r="X39" s="30"/>
      <c r="Y39" s="30"/>
    </row>
    <row r="40" spans="5:25" x14ac:dyDescent="0.15">
      <c r="E40" s="26" t="s">
        <v>42</v>
      </c>
      <c r="F40" s="27"/>
      <c r="G40" s="27"/>
      <c r="H40" s="27"/>
      <c r="I40" s="26"/>
      <c r="M40" s="26" t="s">
        <v>42</v>
      </c>
      <c r="N40" s="27"/>
      <c r="O40" s="30"/>
      <c r="P40" s="30"/>
      <c r="Q40" s="30"/>
      <c r="R40" s="30"/>
      <c r="T40" s="26" t="s">
        <v>42</v>
      </c>
      <c r="U40" s="27"/>
      <c r="V40" s="30"/>
      <c r="W40" s="30"/>
      <c r="X40" s="30"/>
      <c r="Y40" s="30"/>
    </row>
    <row r="41" spans="5:25" x14ac:dyDescent="0.15">
      <c r="E41" s="27" t="s">
        <v>37</v>
      </c>
      <c r="F41" s="27">
        <v>1.117</v>
      </c>
      <c r="G41" s="27">
        <v>1.1000000000000001</v>
      </c>
      <c r="H41" s="27">
        <f t="shared" si="3"/>
        <v>1.1085</v>
      </c>
      <c r="I41" s="26">
        <f>H41-P67</f>
        <v>1.1085</v>
      </c>
      <c r="M41" s="27" t="s">
        <v>37</v>
      </c>
      <c r="N41" s="27">
        <v>1.117</v>
      </c>
      <c r="O41" s="30">
        <f t="shared" si="4"/>
        <v>0.9425</v>
      </c>
      <c r="P41" s="30">
        <v>0.183</v>
      </c>
      <c r="Q41" s="30">
        <v>5.0632999999999999</v>
      </c>
      <c r="R41" s="30">
        <f t="shared" si="5"/>
        <v>0.22228586099974323</v>
      </c>
      <c r="T41" s="27" t="s">
        <v>37</v>
      </c>
      <c r="U41" s="27">
        <v>1.1000000000000001</v>
      </c>
      <c r="V41" s="30">
        <f t="shared" si="6"/>
        <v>0.9255000000000001</v>
      </c>
      <c r="W41" s="30">
        <v>0.183</v>
      </c>
      <c r="X41" s="30">
        <v>5.0632999999999999</v>
      </c>
      <c r="Y41" s="30">
        <f t="shared" ref="Y41:Y45" si="8">(V41+W41)/X41</f>
        <v>0.21892836687535799</v>
      </c>
    </row>
    <row r="42" spans="5:25" x14ac:dyDescent="0.15">
      <c r="E42" s="27" t="s">
        <v>30</v>
      </c>
      <c r="F42" s="27">
        <v>1.1100000000000001</v>
      </c>
      <c r="G42" s="27">
        <v>1.081</v>
      </c>
      <c r="H42" s="27">
        <f t="shared" si="3"/>
        <v>1.0954999999999999</v>
      </c>
      <c r="I42" s="26">
        <f>H42-P68</f>
        <v>1.0954999999999999</v>
      </c>
      <c r="M42" s="27" t="s">
        <v>30</v>
      </c>
      <c r="N42" s="27">
        <v>1.1100000000000001</v>
      </c>
      <c r="O42" s="30">
        <f t="shared" si="4"/>
        <v>0.93550000000000011</v>
      </c>
      <c r="P42" s="30">
        <v>0.183</v>
      </c>
      <c r="Q42" s="30">
        <v>5.0632999999999999</v>
      </c>
      <c r="R42" s="30">
        <f t="shared" si="5"/>
        <v>0.22090336341911404</v>
      </c>
      <c r="T42" s="27" t="s">
        <v>30</v>
      </c>
      <c r="U42" s="27">
        <v>1.081</v>
      </c>
      <c r="V42" s="30">
        <f t="shared" si="6"/>
        <v>0.90649999999999997</v>
      </c>
      <c r="W42" s="30">
        <v>0.183</v>
      </c>
      <c r="X42" s="30">
        <v>5.0632999999999999</v>
      </c>
      <c r="Y42" s="30">
        <f t="shared" si="8"/>
        <v>0.21517587344222147</v>
      </c>
    </row>
    <row r="43" spans="5:25" x14ac:dyDescent="0.15">
      <c r="E43" s="27" t="s">
        <v>38</v>
      </c>
      <c r="F43" s="27">
        <v>0.97699999999999998</v>
      </c>
      <c r="G43" s="27">
        <v>1.304</v>
      </c>
      <c r="H43" s="27">
        <f t="shared" si="3"/>
        <v>1.1405000000000001</v>
      </c>
      <c r="I43" s="26">
        <f>H43-P69</f>
        <v>1.1405000000000001</v>
      </c>
      <c r="M43" s="27" t="s">
        <v>38</v>
      </c>
      <c r="N43" s="27">
        <v>0.97699999999999998</v>
      </c>
      <c r="O43" s="30">
        <f t="shared" si="4"/>
        <v>0.80249999999999999</v>
      </c>
      <c r="P43" s="30">
        <v>0.183</v>
      </c>
      <c r="Q43" s="30">
        <v>5.0632999999999999</v>
      </c>
      <c r="R43" s="30">
        <f t="shared" si="5"/>
        <v>0.19463590938715858</v>
      </c>
      <c r="T43" s="27" t="s">
        <v>38</v>
      </c>
      <c r="U43" s="27">
        <v>1.304</v>
      </c>
      <c r="V43" s="30">
        <f t="shared" si="6"/>
        <v>1.1295000000000002</v>
      </c>
      <c r="W43" s="30">
        <v>0.183</v>
      </c>
      <c r="X43" s="30">
        <v>5.0632999999999999</v>
      </c>
      <c r="Y43" s="30">
        <f t="shared" si="8"/>
        <v>0.25921829636798138</v>
      </c>
    </row>
    <row r="44" spans="5:25" x14ac:dyDescent="0.15">
      <c r="E44" s="27" t="s">
        <v>40</v>
      </c>
      <c r="F44" s="27">
        <v>1.0029999999999999</v>
      </c>
      <c r="G44" s="27">
        <v>1.0640000000000001</v>
      </c>
      <c r="H44" s="27">
        <f t="shared" si="3"/>
        <v>1.0335000000000001</v>
      </c>
      <c r="I44" s="26">
        <f>H44-P70</f>
        <v>1.0335000000000001</v>
      </c>
      <c r="M44" s="27" t="s">
        <v>40</v>
      </c>
      <c r="N44" s="27">
        <v>1.0029999999999999</v>
      </c>
      <c r="O44" s="30">
        <f t="shared" si="4"/>
        <v>0.8284999999999999</v>
      </c>
      <c r="P44" s="30">
        <v>0.183</v>
      </c>
      <c r="Q44" s="30">
        <v>5.0632999999999999</v>
      </c>
      <c r="R44" s="30">
        <f t="shared" si="5"/>
        <v>0.19977090040092427</v>
      </c>
      <c r="T44" s="27" t="s">
        <v>40</v>
      </c>
      <c r="U44" s="27">
        <v>1.0640000000000001</v>
      </c>
      <c r="V44" s="30">
        <f t="shared" si="6"/>
        <v>0.88950000000000007</v>
      </c>
      <c r="W44" s="30">
        <v>0.183</v>
      </c>
      <c r="X44" s="30">
        <v>5.0632999999999999</v>
      </c>
      <c r="Y44" s="30">
        <f t="shared" si="8"/>
        <v>0.2118183793178362</v>
      </c>
    </row>
    <row r="45" spans="5:25" x14ac:dyDescent="0.15">
      <c r="E45" s="27" t="s">
        <v>39</v>
      </c>
      <c r="F45" s="27">
        <v>0.93200000000000005</v>
      </c>
      <c r="G45" s="27">
        <v>0.94299999999999995</v>
      </c>
      <c r="H45" s="27">
        <f t="shared" si="3"/>
        <v>0.9375</v>
      </c>
      <c r="I45" s="26">
        <f>H45-P71</f>
        <v>0.9375</v>
      </c>
      <c r="M45" s="27" t="s">
        <v>39</v>
      </c>
      <c r="N45" s="27">
        <v>0.93200000000000005</v>
      </c>
      <c r="O45" s="30">
        <f t="shared" si="4"/>
        <v>0.75750000000000006</v>
      </c>
      <c r="P45" s="30">
        <v>0.183</v>
      </c>
      <c r="Q45" s="30">
        <v>5.0632999999999999</v>
      </c>
      <c r="R45" s="30">
        <f t="shared" si="5"/>
        <v>0.18574842494025637</v>
      </c>
      <c r="T45" s="27" t="s">
        <v>39</v>
      </c>
      <c r="U45" s="27">
        <v>0.94299999999999995</v>
      </c>
      <c r="V45" s="30">
        <f t="shared" si="6"/>
        <v>0.76849999999999996</v>
      </c>
      <c r="W45" s="30">
        <v>0.183</v>
      </c>
      <c r="X45" s="30">
        <v>5.0632999999999999</v>
      </c>
      <c r="Y45" s="30">
        <f t="shared" si="8"/>
        <v>0.18792092113838801</v>
      </c>
    </row>
    <row r="46" spans="5:25" x14ac:dyDescent="0.15">
      <c r="E46" s="27"/>
      <c r="F46" s="27"/>
      <c r="G46" s="27"/>
      <c r="H46" s="27"/>
      <c r="I46" s="26"/>
      <c r="M46" s="27"/>
      <c r="N46" s="27"/>
      <c r="O46" s="30"/>
      <c r="P46" s="30"/>
      <c r="Q46" s="30"/>
      <c r="R46" s="30"/>
      <c r="T46" s="27"/>
      <c r="U46" s="27"/>
      <c r="V46" s="30"/>
      <c r="W46" s="30"/>
      <c r="X46" s="30"/>
      <c r="Y46" s="30"/>
    </row>
    <row r="47" spans="5:25" x14ac:dyDescent="0.15">
      <c r="E47" s="27"/>
      <c r="F47" s="27"/>
      <c r="G47" s="27"/>
      <c r="H47" s="27"/>
      <c r="I47" s="26"/>
      <c r="M47" s="27"/>
      <c r="N47" s="27"/>
      <c r="O47" s="30"/>
      <c r="P47" s="30"/>
      <c r="Q47" s="30"/>
      <c r="R47" s="30"/>
      <c r="T47" s="27"/>
      <c r="U47" s="27"/>
      <c r="V47" s="30"/>
      <c r="W47" s="30"/>
      <c r="X47" s="30"/>
      <c r="Y47" s="30"/>
    </row>
    <row r="48" spans="5:25" x14ac:dyDescent="0.15">
      <c r="E48" s="26" t="s">
        <v>43</v>
      </c>
      <c r="F48" s="27"/>
      <c r="G48" s="27"/>
      <c r="H48" s="27"/>
      <c r="I48" s="26"/>
      <c r="M48" s="26" t="s">
        <v>43</v>
      </c>
      <c r="N48" s="27"/>
      <c r="O48" s="30"/>
      <c r="P48" s="30"/>
      <c r="Q48" s="30"/>
      <c r="R48" s="30"/>
      <c r="T48" s="26" t="s">
        <v>43</v>
      </c>
      <c r="U48" s="27"/>
      <c r="V48" s="30"/>
      <c r="W48" s="30"/>
      <c r="X48" s="30"/>
      <c r="Y48" s="30"/>
    </row>
    <row r="49" spans="5:25" x14ac:dyDescent="0.15">
      <c r="E49" s="27" t="s">
        <v>37</v>
      </c>
      <c r="F49" s="27">
        <v>0.97799999999999998</v>
      </c>
      <c r="G49" s="27">
        <v>1.044</v>
      </c>
      <c r="H49" s="27">
        <f t="shared" si="3"/>
        <v>1.0110000000000001</v>
      </c>
      <c r="I49" s="26">
        <f>H49-P75</f>
        <v>1.0110000000000001</v>
      </c>
      <c r="M49" s="27" t="s">
        <v>37</v>
      </c>
      <c r="N49" s="27">
        <v>0.97799999999999998</v>
      </c>
      <c r="O49" s="30">
        <f t="shared" si="4"/>
        <v>0.80349999999999999</v>
      </c>
      <c r="P49" s="30">
        <v>0.183</v>
      </c>
      <c r="Q49" s="30">
        <v>5.0632999999999999</v>
      </c>
      <c r="R49" s="30">
        <f t="shared" si="5"/>
        <v>0.19483340904153418</v>
      </c>
      <c r="T49" s="27" t="s">
        <v>37</v>
      </c>
      <c r="U49" s="27">
        <v>1.044</v>
      </c>
      <c r="V49" s="30">
        <f t="shared" si="6"/>
        <v>0.86950000000000005</v>
      </c>
      <c r="W49" s="30">
        <v>0.183</v>
      </c>
      <c r="X49" s="30">
        <v>5.0632999999999999</v>
      </c>
      <c r="Y49" s="30">
        <f t="shared" ref="Y49:Y53" si="9">(V49+W49)/X49</f>
        <v>0.20786838623032411</v>
      </c>
    </row>
    <row r="50" spans="5:25" x14ac:dyDescent="0.15">
      <c r="E50" s="27" t="s">
        <v>30</v>
      </c>
      <c r="F50" s="27">
        <v>0.88900000000000001</v>
      </c>
      <c r="G50" s="27">
        <v>0.69799999999999995</v>
      </c>
      <c r="H50" s="27">
        <f t="shared" si="3"/>
        <v>0.79349999999999998</v>
      </c>
      <c r="I50" s="26">
        <f>H50-P76</f>
        <v>0.79349999999999998</v>
      </c>
      <c r="M50" s="27" t="s">
        <v>30</v>
      </c>
      <c r="N50" s="27">
        <v>0.88900000000000001</v>
      </c>
      <c r="O50" s="30">
        <f t="shared" si="4"/>
        <v>0.71450000000000002</v>
      </c>
      <c r="P50" s="30">
        <v>0.183</v>
      </c>
      <c r="Q50" s="30">
        <v>5.0632999999999999</v>
      </c>
      <c r="R50" s="30">
        <f t="shared" si="5"/>
        <v>0.17725593980210536</v>
      </c>
      <c r="T50" s="27" t="s">
        <v>30</v>
      </c>
      <c r="U50" s="27">
        <v>0.69799999999999995</v>
      </c>
      <c r="V50" s="30">
        <f t="shared" si="6"/>
        <v>0.52349999999999997</v>
      </c>
      <c r="W50" s="30">
        <v>0.183</v>
      </c>
      <c r="X50" s="30">
        <v>5.0632999999999999</v>
      </c>
      <c r="Y50" s="30">
        <f t="shared" si="9"/>
        <v>0.13953350581636481</v>
      </c>
    </row>
    <row r="51" spans="5:25" x14ac:dyDescent="0.15">
      <c r="E51" s="27" t="s">
        <v>38</v>
      </c>
      <c r="F51" s="27">
        <v>0.97799999999999998</v>
      </c>
      <c r="G51" s="27">
        <v>0.94</v>
      </c>
      <c r="H51" s="27">
        <f t="shared" si="3"/>
        <v>0.95899999999999996</v>
      </c>
      <c r="I51" s="26">
        <f>H51-P77</f>
        <v>0.95899999999999996</v>
      </c>
      <c r="M51" s="27" t="s">
        <v>38</v>
      </c>
      <c r="N51" s="27">
        <v>0.97799999999999998</v>
      </c>
      <c r="O51" s="30">
        <f t="shared" si="4"/>
        <v>0.80349999999999999</v>
      </c>
      <c r="P51" s="30">
        <v>0.183</v>
      </c>
      <c r="Q51" s="30">
        <v>5.0632999999999999</v>
      </c>
      <c r="R51" s="30">
        <f t="shared" si="5"/>
        <v>0.19483340904153418</v>
      </c>
      <c r="T51" s="27" t="s">
        <v>38</v>
      </c>
      <c r="U51" s="27">
        <v>0.94</v>
      </c>
      <c r="V51" s="30">
        <f t="shared" si="6"/>
        <v>0.76549999999999996</v>
      </c>
      <c r="W51" s="30">
        <v>0.183</v>
      </c>
      <c r="X51" s="30">
        <v>5.0632999999999999</v>
      </c>
      <c r="Y51" s="30">
        <f t="shared" si="9"/>
        <v>0.18732842217526119</v>
      </c>
    </row>
    <row r="52" spans="5:25" x14ac:dyDescent="0.15">
      <c r="E52" s="27" t="s">
        <v>40</v>
      </c>
      <c r="F52" s="27">
        <v>1.1040000000000001</v>
      </c>
      <c r="G52" s="27">
        <v>1.052</v>
      </c>
      <c r="H52" s="27">
        <f t="shared" si="3"/>
        <v>1.0780000000000001</v>
      </c>
      <c r="I52" s="26">
        <f>H52-P78</f>
        <v>1.0780000000000001</v>
      </c>
      <c r="M52" s="27" t="s">
        <v>40</v>
      </c>
      <c r="N52" s="27">
        <v>1.1040000000000001</v>
      </c>
      <c r="O52" s="30">
        <f t="shared" si="4"/>
        <v>0.9295000000000001</v>
      </c>
      <c r="P52" s="30">
        <v>0.183</v>
      </c>
      <c r="Q52" s="30">
        <v>5.0632999999999999</v>
      </c>
      <c r="R52" s="30">
        <f t="shared" si="5"/>
        <v>0.21971836549286039</v>
      </c>
      <c r="T52" s="27" t="s">
        <v>40</v>
      </c>
      <c r="U52" s="27">
        <v>1.052</v>
      </c>
      <c r="V52" s="30">
        <f t="shared" si="6"/>
        <v>0.87750000000000006</v>
      </c>
      <c r="W52" s="30">
        <v>0.183</v>
      </c>
      <c r="X52" s="30">
        <v>5.0632999999999999</v>
      </c>
      <c r="Y52" s="30">
        <f t="shared" si="9"/>
        <v>0.20944838346532893</v>
      </c>
    </row>
    <row r="53" spans="5:25" x14ac:dyDescent="0.15">
      <c r="E53" s="27" t="s">
        <v>39</v>
      </c>
      <c r="F53" s="27">
        <v>1.073</v>
      </c>
      <c r="G53" s="27">
        <v>1.083</v>
      </c>
      <c r="H53" s="27">
        <f t="shared" si="3"/>
        <v>1.0779999999999998</v>
      </c>
      <c r="I53" s="26">
        <f>H53-P79</f>
        <v>1.0779999999999998</v>
      </c>
      <c r="M53" s="27" t="s">
        <v>39</v>
      </c>
      <c r="N53" s="27">
        <v>1.073</v>
      </c>
      <c r="O53" s="30">
        <f t="shared" si="4"/>
        <v>0.89849999999999997</v>
      </c>
      <c r="P53" s="30">
        <v>0.183</v>
      </c>
      <c r="Q53" s="30">
        <v>5.0632999999999999</v>
      </c>
      <c r="R53" s="30">
        <f t="shared" si="5"/>
        <v>0.21359587620721662</v>
      </c>
      <c r="T53" s="27" t="s">
        <v>39</v>
      </c>
      <c r="U53" s="27">
        <v>1.083</v>
      </c>
      <c r="V53" s="30">
        <f t="shared" si="6"/>
        <v>0.90849999999999997</v>
      </c>
      <c r="W53" s="30">
        <v>0.183</v>
      </c>
      <c r="X53" s="30">
        <v>5.0632999999999999</v>
      </c>
      <c r="Y53" s="30">
        <f t="shared" si="9"/>
        <v>0.21557087275097267</v>
      </c>
    </row>
    <row r="54" spans="5:25" x14ac:dyDescent="0.15">
      <c r="E54" s="27"/>
      <c r="F54" s="27"/>
      <c r="G54" s="27"/>
      <c r="H54" s="27"/>
      <c r="I54" s="26"/>
      <c r="M54" s="27"/>
      <c r="N54" s="27"/>
      <c r="O54" s="30"/>
      <c r="P54" s="30"/>
      <c r="Q54" s="30"/>
      <c r="R54" s="30"/>
      <c r="T54" s="27"/>
      <c r="U54" s="27"/>
      <c r="V54" s="30"/>
      <c r="W54" s="30"/>
      <c r="X54" s="30"/>
      <c r="Y54" s="30"/>
    </row>
    <row r="55" spans="5:25" x14ac:dyDescent="0.15">
      <c r="E55" s="27"/>
      <c r="F55" s="27"/>
      <c r="G55" s="27"/>
      <c r="H55" s="27"/>
      <c r="I55" s="26"/>
      <c r="M55" s="27"/>
      <c r="N55" s="27"/>
      <c r="O55" s="30"/>
      <c r="P55" s="30"/>
      <c r="Q55" s="30"/>
      <c r="R55" s="30"/>
      <c r="T55" s="27"/>
      <c r="U55" s="27"/>
      <c r="V55" s="30"/>
      <c r="W55" s="30"/>
      <c r="X55" s="30"/>
      <c r="Y55" s="30"/>
    </row>
    <row r="56" spans="5:25" x14ac:dyDescent="0.15">
      <c r="E56" s="26" t="s">
        <v>46</v>
      </c>
      <c r="F56" s="27">
        <v>1.0249999999999999</v>
      </c>
      <c r="G56" s="27">
        <v>1.0649999999999999</v>
      </c>
      <c r="H56" s="27">
        <f t="shared" si="3"/>
        <v>1.0449999999999999</v>
      </c>
      <c r="I56" s="26">
        <f>H56-P82</f>
        <v>1.0449999999999999</v>
      </c>
      <c r="M56" s="26" t="s">
        <v>46</v>
      </c>
      <c r="N56" s="27">
        <v>1.0249999999999999</v>
      </c>
      <c r="O56" s="30">
        <f t="shared" si="4"/>
        <v>0.85049999999999992</v>
      </c>
      <c r="P56" s="30">
        <v>0.183</v>
      </c>
      <c r="Q56" s="30">
        <v>5.0632999999999999</v>
      </c>
      <c r="R56" s="30">
        <f t="shared" si="5"/>
        <v>0.20411589279718759</v>
      </c>
      <c r="T56" s="26" t="s">
        <v>46</v>
      </c>
      <c r="U56" s="27">
        <v>1.0649999999999999</v>
      </c>
      <c r="V56" s="30">
        <f t="shared" si="6"/>
        <v>0.89049999999999996</v>
      </c>
      <c r="W56" s="30">
        <v>0.183</v>
      </c>
      <c r="X56" s="30">
        <v>5.0632999999999999</v>
      </c>
      <c r="Y56" s="30">
        <f t="shared" ref="Y56" si="10">(V56+W56)/X56</f>
        <v>0.21201587897221177</v>
      </c>
    </row>
    <row r="57" spans="5:25" x14ac:dyDescent="0.15">
      <c r="E57" s="27"/>
      <c r="F57" s="27"/>
      <c r="G57" s="27"/>
      <c r="H57" s="27"/>
      <c r="I57" s="26"/>
      <c r="M57" s="27"/>
      <c r="N57" s="27"/>
      <c r="O57" s="30"/>
      <c r="P57" s="30"/>
      <c r="Q57" s="30"/>
      <c r="R57" s="30"/>
      <c r="T57" s="27"/>
      <c r="U57" s="27"/>
      <c r="V57" s="30"/>
      <c r="W57" s="30"/>
      <c r="X57" s="30"/>
      <c r="Y57" s="30"/>
    </row>
    <row r="58" spans="5:25" x14ac:dyDescent="0.15">
      <c r="E58" s="27" t="s">
        <v>44</v>
      </c>
      <c r="F58" s="27">
        <v>0.97099999999999997</v>
      </c>
      <c r="G58" s="27">
        <v>0.92</v>
      </c>
      <c r="H58" s="27">
        <f t="shared" si="3"/>
        <v>0.94550000000000001</v>
      </c>
      <c r="I58" s="26">
        <f>H58-P84</f>
        <v>0.94550000000000001</v>
      </c>
      <c r="M58" s="27" t="s">
        <v>44</v>
      </c>
      <c r="N58" s="27">
        <v>0.97099999999999997</v>
      </c>
      <c r="O58" s="30">
        <f t="shared" si="4"/>
        <v>0.79649999999999999</v>
      </c>
      <c r="P58" s="30">
        <v>0.183</v>
      </c>
      <c r="Q58" s="30">
        <v>5.0632999999999999</v>
      </c>
      <c r="R58" s="30">
        <f t="shared" si="5"/>
        <v>0.19345091146090496</v>
      </c>
      <c r="T58" s="27" t="s">
        <v>44</v>
      </c>
      <c r="U58" s="27">
        <v>0.92</v>
      </c>
      <c r="V58" s="30">
        <f t="shared" si="6"/>
        <v>0.74550000000000005</v>
      </c>
      <c r="W58" s="30">
        <v>0.183</v>
      </c>
      <c r="X58" s="30">
        <v>5.0632999999999999</v>
      </c>
      <c r="Y58" s="30">
        <f t="shared" ref="Y58:Y61" si="11">(V58+W58)/X58</f>
        <v>0.18337842908774912</v>
      </c>
    </row>
    <row r="59" spans="5:25" x14ac:dyDescent="0.15">
      <c r="E59" s="27" t="s">
        <v>45</v>
      </c>
      <c r="F59" s="27">
        <v>0.98899999999999999</v>
      </c>
      <c r="G59" s="27">
        <v>1.024</v>
      </c>
      <c r="H59" s="27">
        <f t="shared" si="3"/>
        <v>1.0065</v>
      </c>
      <c r="I59" s="26">
        <f>H59-P85</f>
        <v>1.0065</v>
      </c>
      <c r="M59" s="27" t="s">
        <v>45</v>
      </c>
      <c r="N59" s="27">
        <v>0.98899999999999999</v>
      </c>
      <c r="O59" s="30">
        <f t="shared" si="4"/>
        <v>0.8145</v>
      </c>
      <c r="P59" s="30">
        <v>0.183</v>
      </c>
      <c r="Q59" s="30">
        <v>5.0632999999999999</v>
      </c>
      <c r="R59" s="30">
        <f t="shared" si="5"/>
        <v>0.19700590523966585</v>
      </c>
      <c r="T59" s="27" t="s">
        <v>45</v>
      </c>
      <c r="U59" s="27">
        <v>1.024</v>
      </c>
      <c r="V59" s="30">
        <f t="shared" si="6"/>
        <v>0.84950000000000003</v>
      </c>
      <c r="W59" s="30">
        <v>0.183</v>
      </c>
      <c r="X59" s="30">
        <v>5.0632999999999999</v>
      </c>
      <c r="Y59" s="30">
        <f t="shared" si="11"/>
        <v>0.20391839314281199</v>
      </c>
    </row>
    <row r="60" spans="5:25" x14ac:dyDescent="0.15">
      <c r="E60" s="27" t="s">
        <v>51</v>
      </c>
      <c r="F60" s="27">
        <v>0.99299999999999999</v>
      </c>
      <c r="G60" s="27">
        <v>0.98699999999999999</v>
      </c>
      <c r="H60" s="27">
        <f t="shared" si="3"/>
        <v>0.99</v>
      </c>
      <c r="I60" s="26">
        <f>H60-P86</f>
        <v>0.99</v>
      </c>
      <c r="M60" s="27" t="s">
        <v>51</v>
      </c>
      <c r="N60" s="27">
        <v>0.99299999999999999</v>
      </c>
      <c r="O60" s="30">
        <f t="shared" si="4"/>
        <v>0.81850000000000001</v>
      </c>
      <c r="P60" s="30">
        <v>0.183</v>
      </c>
      <c r="Q60" s="30">
        <v>5.0632999999999999</v>
      </c>
      <c r="R60" s="30">
        <f t="shared" si="5"/>
        <v>0.19779590385716828</v>
      </c>
      <c r="T60" s="27" t="s">
        <v>51</v>
      </c>
      <c r="U60" s="27">
        <v>0.98699999999999999</v>
      </c>
      <c r="V60" s="30">
        <f t="shared" si="6"/>
        <v>0.8125</v>
      </c>
      <c r="W60" s="30">
        <v>0.183</v>
      </c>
      <c r="X60" s="30">
        <v>5.0632999999999999</v>
      </c>
      <c r="Y60" s="30">
        <f t="shared" si="11"/>
        <v>0.19661090593091463</v>
      </c>
    </row>
    <row r="61" spans="5:25" x14ac:dyDescent="0.15">
      <c r="E61" s="27" t="s">
        <v>49</v>
      </c>
      <c r="F61" s="27">
        <v>0.16400000000000001</v>
      </c>
      <c r="G61" s="27">
        <v>0.185</v>
      </c>
      <c r="H61" s="27">
        <f t="shared" si="3"/>
        <v>0.17449999999999999</v>
      </c>
      <c r="I61" s="26">
        <f>H61-P87</f>
        <v>0.17449999999999999</v>
      </c>
      <c r="M61" s="27" t="s">
        <v>49</v>
      </c>
      <c r="N61" s="27">
        <v>0.17449999999999999</v>
      </c>
      <c r="O61" s="30">
        <f t="shared" si="4"/>
        <v>0</v>
      </c>
      <c r="P61" s="30">
        <v>0.183</v>
      </c>
      <c r="Q61" s="30">
        <v>5.0632999999999999</v>
      </c>
      <c r="R61" s="30">
        <f t="shared" si="5"/>
        <v>3.6142436750735689E-2</v>
      </c>
      <c r="T61" s="27" t="s">
        <v>49</v>
      </c>
      <c r="U61" s="27">
        <v>0.17449999999999999</v>
      </c>
      <c r="V61" s="30">
        <f t="shared" si="6"/>
        <v>0</v>
      </c>
      <c r="W61" s="30">
        <v>0.183</v>
      </c>
      <c r="X61" s="30">
        <v>5.0632999999999999</v>
      </c>
      <c r="Y61" s="30">
        <f t="shared" si="11"/>
        <v>3.6142436750735689E-2</v>
      </c>
    </row>
    <row r="67" spans="17:21" x14ac:dyDescent="0.15">
      <c r="Q67" s="38" t="s">
        <v>84</v>
      </c>
      <c r="R67" s="39" t="s">
        <v>47</v>
      </c>
      <c r="S67" s="39" t="s">
        <v>48</v>
      </c>
      <c r="T67" s="39" t="s">
        <v>50</v>
      </c>
      <c r="U67" s="39" t="s">
        <v>86</v>
      </c>
    </row>
    <row r="68" spans="17:21" x14ac:dyDescent="0.15">
      <c r="Q68" s="38" t="s">
        <v>41</v>
      </c>
      <c r="R68" s="39" t="s">
        <v>87</v>
      </c>
      <c r="S68" s="39" t="s">
        <v>87</v>
      </c>
      <c r="T68" s="40"/>
      <c r="U68" s="40"/>
    </row>
    <row r="69" spans="17:21" x14ac:dyDescent="0.15">
      <c r="Q69" s="41" t="s">
        <v>37</v>
      </c>
      <c r="R69" s="40">
        <v>0.22426085754349928</v>
      </c>
      <c r="S69" s="40">
        <v>0.23235834337289907</v>
      </c>
      <c r="T69" s="40">
        <f>AVERAGE(R69:S69)</f>
        <v>0.22830960045819917</v>
      </c>
      <c r="U69" s="40">
        <f>STDEV(R69:S69)</f>
        <v>5.7257871405305642E-3</v>
      </c>
    </row>
    <row r="70" spans="17:21" x14ac:dyDescent="0.15">
      <c r="Q70" s="41" t="s">
        <v>30</v>
      </c>
      <c r="R70" s="40">
        <v>0.23077834613789425</v>
      </c>
      <c r="S70" s="40">
        <v>0.23393834060790397</v>
      </c>
      <c r="T70" s="40">
        <f t="shared" ref="T70:T97" si="12">AVERAGE(R70:S70)</f>
        <v>0.23235834337289912</v>
      </c>
      <c r="U70" s="40">
        <f t="shared" ref="U70:U97" si="13">STDEV(R70:S70)</f>
        <v>2.234453518255867E-3</v>
      </c>
    </row>
    <row r="71" spans="17:21" x14ac:dyDescent="0.15">
      <c r="Q71" s="41" t="s">
        <v>38</v>
      </c>
      <c r="R71" s="40">
        <v>0.24243082574605501</v>
      </c>
      <c r="S71" s="40">
        <v>0.23255584302727469</v>
      </c>
      <c r="T71" s="40">
        <f t="shared" si="12"/>
        <v>0.23749333438666487</v>
      </c>
      <c r="U71" s="40">
        <f t="shared" si="13"/>
        <v>6.9826672445495322E-3</v>
      </c>
    </row>
    <row r="72" spans="17:21" x14ac:dyDescent="0.15">
      <c r="Q72" s="41" t="s">
        <v>40</v>
      </c>
      <c r="R72" s="40">
        <v>0.23848083265854289</v>
      </c>
      <c r="S72" s="40">
        <v>0.2505283115754548</v>
      </c>
      <c r="T72" s="40">
        <f t="shared" si="12"/>
        <v>0.24450457211699883</v>
      </c>
      <c r="U72" s="40">
        <f t="shared" si="13"/>
        <v>8.5188540383503725E-3</v>
      </c>
    </row>
    <row r="73" spans="17:21" x14ac:dyDescent="0.15">
      <c r="Q73" s="41" t="s">
        <v>39</v>
      </c>
      <c r="R73" s="40">
        <v>0.22465585685225051</v>
      </c>
      <c r="S73" s="40">
        <v>0.22386585823474808</v>
      </c>
      <c r="T73" s="40">
        <f t="shared" si="12"/>
        <v>0.22426085754349928</v>
      </c>
      <c r="U73" s="40">
        <f t="shared" si="13"/>
        <v>5.5861337956396176E-4</v>
      </c>
    </row>
    <row r="74" spans="17:21" x14ac:dyDescent="0.15">
      <c r="Q74" s="41"/>
      <c r="R74" s="40"/>
      <c r="S74" s="40"/>
      <c r="T74" s="40"/>
      <c r="U74" s="40"/>
    </row>
    <row r="75" spans="17:21" x14ac:dyDescent="0.15">
      <c r="Q75" s="41"/>
      <c r="R75" s="40"/>
      <c r="S75" s="40"/>
      <c r="T75" s="40"/>
      <c r="U75" s="40"/>
    </row>
    <row r="76" spans="17:21" x14ac:dyDescent="0.15">
      <c r="Q76" s="38" t="s">
        <v>42</v>
      </c>
      <c r="R76" s="40"/>
      <c r="S76" s="40"/>
      <c r="T76" s="40"/>
      <c r="U76" s="40"/>
    </row>
    <row r="77" spans="17:21" x14ac:dyDescent="0.15">
      <c r="Q77" s="41" t="s">
        <v>37</v>
      </c>
      <c r="R77" s="40">
        <v>0.22228586099974323</v>
      </c>
      <c r="S77" s="40">
        <v>0.21892836687535799</v>
      </c>
      <c r="T77" s="40">
        <f t="shared" si="12"/>
        <v>0.22060711393755061</v>
      </c>
      <c r="U77" s="40">
        <f t="shared" si="13"/>
        <v>2.3741068631467936E-3</v>
      </c>
    </row>
    <row r="78" spans="17:21" x14ac:dyDescent="0.15">
      <c r="Q78" s="41" t="s">
        <v>30</v>
      </c>
      <c r="R78" s="40">
        <v>0.22090336341911404</v>
      </c>
      <c r="S78" s="40">
        <v>0.21517587344222147</v>
      </c>
      <c r="T78" s="40">
        <f t="shared" si="12"/>
        <v>0.21803961843066777</v>
      </c>
      <c r="U78" s="40">
        <f t="shared" si="13"/>
        <v>4.0499470018387183E-3</v>
      </c>
    </row>
    <row r="79" spans="17:21" x14ac:dyDescent="0.15">
      <c r="Q79" s="41" t="s">
        <v>38</v>
      </c>
      <c r="R79" s="40">
        <v>0.19463590938715858</v>
      </c>
      <c r="S79" s="40">
        <v>0.25921829636798138</v>
      </c>
      <c r="T79" s="40">
        <f t="shared" si="12"/>
        <v>0.22692710287756998</v>
      </c>
      <c r="U79" s="40">
        <f t="shared" si="13"/>
        <v>4.566664377935347E-2</v>
      </c>
    </row>
    <row r="80" spans="17:21" x14ac:dyDescent="0.15">
      <c r="Q80" s="41" t="s">
        <v>40</v>
      </c>
      <c r="R80" s="40">
        <v>0.19977090040092427</v>
      </c>
      <c r="S80" s="40">
        <v>0.2118183793178362</v>
      </c>
      <c r="T80" s="40">
        <f t="shared" si="12"/>
        <v>0.20579463985938024</v>
      </c>
      <c r="U80" s="40">
        <f t="shared" si="13"/>
        <v>8.5188540383503934E-3</v>
      </c>
    </row>
    <row r="81" spans="17:21" x14ac:dyDescent="0.15">
      <c r="Q81" s="41" t="s">
        <v>39</v>
      </c>
      <c r="R81" s="40">
        <v>0.18574842494025637</v>
      </c>
      <c r="S81" s="40">
        <v>0.18792092113838801</v>
      </c>
      <c r="T81" s="40">
        <f t="shared" si="12"/>
        <v>0.18683467303932219</v>
      </c>
      <c r="U81" s="40">
        <f t="shared" si="13"/>
        <v>1.5361867938008802E-3</v>
      </c>
    </row>
    <row r="82" spans="17:21" x14ac:dyDescent="0.15">
      <c r="Q82" s="41"/>
      <c r="R82" s="40"/>
      <c r="S82" s="40"/>
      <c r="T82" s="40"/>
      <c r="U82" s="40"/>
    </row>
    <row r="83" spans="17:21" x14ac:dyDescent="0.15">
      <c r="Q83" s="41"/>
      <c r="R83" s="40"/>
      <c r="S83" s="40"/>
      <c r="T83" s="40"/>
      <c r="U83" s="40"/>
    </row>
    <row r="84" spans="17:21" x14ac:dyDescent="0.15">
      <c r="Q84" s="38" t="s">
        <v>43</v>
      </c>
      <c r="R84" s="40"/>
      <c r="S84" s="40"/>
      <c r="T84" s="40"/>
      <c r="U84" s="40"/>
    </row>
    <row r="85" spans="17:21" x14ac:dyDescent="0.15">
      <c r="Q85" s="41" t="s">
        <v>37</v>
      </c>
      <c r="R85" s="40">
        <v>0.19483340904153418</v>
      </c>
      <c r="S85" s="40">
        <v>0.20786838623032411</v>
      </c>
      <c r="T85" s="40">
        <f t="shared" si="12"/>
        <v>0.20135089763592914</v>
      </c>
      <c r="U85" s="40">
        <f t="shared" si="13"/>
        <v>9.2171207628053212E-3</v>
      </c>
    </row>
    <row r="86" spans="17:21" x14ac:dyDescent="0.15">
      <c r="Q86" s="41" t="s">
        <v>30</v>
      </c>
      <c r="R86" s="40">
        <v>0.17725593980210536</v>
      </c>
      <c r="S86" s="40">
        <v>0.13953350581636481</v>
      </c>
      <c r="T86" s="40">
        <f t="shared" si="12"/>
        <v>0.15839472280923508</v>
      </c>
      <c r="U86" s="40">
        <f t="shared" si="13"/>
        <v>2.6673788874179021E-2</v>
      </c>
    </row>
    <row r="87" spans="17:21" x14ac:dyDescent="0.15">
      <c r="Q87" s="41" t="s">
        <v>38</v>
      </c>
      <c r="R87" s="40">
        <v>0.19483340904153418</v>
      </c>
      <c r="S87" s="40">
        <v>0.18732842217526119</v>
      </c>
      <c r="T87" s="40">
        <f t="shared" si="12"/>
        <v>0.19108091560839768</v>
      </c>
      <c r="U87" s="40">
        <f t="shared" si="13"/>
        <v>5.3068271058576075E-3</v>
      </c>
    </row>
    <row r="88" spans="17:21" x14ac:dyDescent="0.15">
      <c r="Q88" s="41" t="s">
        <v>40</v>
      </c>
      <c r="R88" s="40">
        <v>0.21971836549286039</v>
      </c>
      <c r="S88" s="40">
        <v>0.20944838346532893</v>
      </c>
      <c r="T88" s="40">
        <f t="shared" si="12"/>
        <v>0.21458337447909465</v>
      </c>
      <c r="U88" s="40">
        <f t="shared" si="13"/>
        <v>7.2619739343314643E-3</v>
      </c>
    </row>
    <row r="89" spans="17:21" x14ac:dyDescent="0.15">
      <c r="Q89" s="41" t="s">
        <v>39</v>
      </c>
      <c r="R89" s="40">
        <v>0.21359587620721662</v>
      </c>
      <c r="S89" s="40">
        <v>0.21557087275097267</v>
      </c>
      <c r="T89" s="40">
        <f t="shared" si="12"/>
        <v>0.21458337447909465</v>
      </c>
      <c r="U89" s="40">
        <f t="shared" si="13"/>
        <v>1.3965334489098946E-3</v>
      </c>
    </row>
    <row r="90" spans="17:21" x14ac:dyDescent="0.15">
      <c r="Q90" s="41"/>
      <c r="R90" s="40"/>
      <c r="S90" s="40"/>
      <c r="T90" s="40"/>
      <c r="U90" s="40"/>
    </row>
    <row r="91" spans="17:21" x14ac:dyDescent="0.15">
      <c r="Q91" s="41"/>
      <c r="R91" s="40"/>
      <c r="S91" s="40"/>
      <c r="T91" s="40"/>
      <c r="U91" s="40"/>
    </row>
    <row r="92" spans="17:21" x14ac:dyDescent="0.15">
      <c r="Q92" s="38" t="s">
        <v>46</v>
      </c>
      <c r="R92" s="40">
        <v>0.20411589279718759</v>
      </c>
      <c r="S92" s="40">
        <v>0.21201587897221177</v>
      </c>
      <c r="T92" s="40">
        <f t="shared" si="12"/>
        <v>0.20806588588469968</v>
      </c>
      <c r="U92" s="40">
        <f t="shared" si="13"/>
        <v>5.5861337956395786E-3</v>
      </c>
    </row>
    <row r="93" spans="17:21" x14ac:dyDescent="0.15">
      <c r="Q93" s="41"/>
      <c r="R93" s="40"/>
      <c r="S93" s="40"/>
      <c r="T93" s="40"/>
      <c r="U93" s="40"/>
    </row>
    <row r="94" spans="17:21" x14ac:dyDescent="0.15">
      <c r="Q94" s="41" t="s">
        <v>44</v>
      </c>
      <c r="R94" s="40">
        <v>0.19345091146090496</v>
      </c>
      <c r="S94" s="40">
        <v>0.18337842908774912</v>
      </c>
      <c r="T94" s="40">
        <f t="shared" si="12"/>
        <v>0.18841467027432704</v>
      </c>
      <c r="U94" s="40">
        <f t="shared" si="13"/>
        <v>7.1223205894404588E-3</v>
      </c>
    </row>
    <row r="95" spans="17:21" x14ac:dyDescent="0.15">
      <c r="Q95" s="41" t="s">
        <v>45</v>
      </c>
      <c r="R95" s="40">
        <v>0.19700590523966585</v>
      </c>
      <c r="S95" s="40">
        <v>0.20391839314281199</v>
      </c>
      <c r="T95" s="40">
        <f t="shared" si="12"/>
        <v>0.20046214919123892</v>
      </c>
      <c r="U95" s="40">
        <f t="shared" si="13"/>
        <v>4.8878670711846118E-3</v>
      </c>
    </row>
    <row r="96" spans="17:21" x14ac:dyDescent="0.15">
      <c r="Q96" s="41" t="s">
        <v>51</v>
      </c>
      <c r="R96" s="40">
        <v>0.19779590385716828</v>
      </c>
      <c r="S96" s="40">
        <v>0.19661090593091463</v>
      </c>
      <c r="T96" s="40">
        <f t="shared" si="12"/>
        <v>0.19720340489404145</v>
      </c>
      <c r="U96" s="40">
        <f t="shared" si="13"/>
        <v>8.3792006934595251E-4</v>
      </c>
    </row>
    <row r="97" spans="17:21" x14ac:dyDescent="0.15">
      <c r="Q97" s="41" t="s">
        <v>49</v>
      </c>
      <c r="R97" s="40">
        <v>3.6142436750735689E-2</v>
      </c>
      <c r="S97" s="40">
        <v>3.6142436750735689E-2</v>
      </c>
      <c r="T97" s="40">
        <f t="shared" si="12"/>
        <v>3.6142436750735689E-2</v>
      </c>
      <c r="U97" s="40">
        <f t="shared" si="1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F8E0-D543-9F48-8ED6-B90E3F6605E1}">
  <dimension ref="A1:K32"/>
  <sheetViews>
    <sheetView tabSelected="1" zoomScale="93" zoomScaleNormal="93" workbookViewId="0">
      <selection activeCell="A6" sqref="A6"/>
    </sheetView>
  </sheetViews>
  <sheetFormatPr baseColWidth="10" defaultRowHeight="13" x14ac:dyDescent="0.15"/>
  <cols>
    <col min="1" max="1" width="14" bestFit="1" customWidth="1"/>
    <col min="3" max="3" width="12.1640625" customWidth="1"/>
  </cols>
  <sheetData>
    <row r="1" spans="1:11" x14ac:dyDescent="0.15">
      <c r="A1" s="31" t="s">
        <v>88</v>
      </c>
      <c r="B1" s="31" t="s">
        <v>95</v>
      </c>
      <c r="C1" s="31" t="s">
        <v>92</v>
      </c>
      <c r="D1" s="31" t="s">
        <v>93</v>
      </c>
    </row>
    <row r="2" spans="1:11" ht="14" x14ac:dyDescent="0.15">
      <c r="A2" s="49" t="s">
        <v>96</v>
      </c>
      <c r="B2" s="42">
        <v>0</v>
      </c>
      <c r="C2" s="30">
        <v>3.6142436750735689E-2</v>
      </c>
      <c r="D2" s="30">
        <v>0</v>
      </c>
      <c r="G2" s="25"/>
      <c r="H2" s="46"/>
      <c r="I2" s="46"/>
      <c r="J2" s="46"/>
      <c r="K2" s="46"/>
    </row>
    <row r="3" spans="1:11" ht="14" x14ac:dyDescent="0.15">
      <c r="A3" s="49" t="s">
        <v>97</v>
      </c>
      <c r="B3" s="42">
        <v>0</v>
      </c>
      <c r="C3" s="30">
        <v>0.19720340489404145</v>
      </c>
      <c r="D3" s="30">
        <v>8.3792006934595251E-4</v>
      </c>
      <c r="G3" s="25"/>
      <c r="H3" s="46"/>
      <c r="I3" s="46"/>
    </row>
    <row r="4" spans="1:11" x14ac:dyDescent="0.15">
      <c r="A4" s="48" t="s">
        <v>44</v>
      </c>
      <c r="B4" s="42">
        <v>0</v>
      </c>
      <c r="C4" s="30">
        <v>0.18841467027432704</v>
      </c>
      <c r="D4" s="52">
        <v>7.1223205894404588E-3</v>
      </c>
      <c r="E4" s="54"/>
      <c r="F4" s="54"/>
      <c r="G4" s="55"/>
      <c r="H4" s="54"/>
      <c r="I4" s="54"/>
    </row>
    <row r="5" spans="1:11" ht="14" x14ac:dyDescent="0.15">
      <c r="A5" s="49" t="s">
        <v>94</v>
      </c>
      <c r="B5" s="42">
        <v>0</v>
      </c>
      <c r="C5" s="30">
        <v>0.20806588588469968</v>
      </c>
      <c r="D5" s="52">
        <v>5.5861337956395786E-3</v>
      </c>
      <c r="E5" s="54"/>
      <c r="F5" s="54"/>
      <c r="G5" s="55"/>
      <c r="H5" s="54"/>
      <c r="I5" s="54"/>
    </row>
    <row r="6" spans="1:11" x14ac:dyDescent="0.15">
      <c r="A6" s="48" t="s">
        <v>37</v>
      </c>
      <c r="B6" s="42">
        <v>5</v>
      </c>
      <c r="C6" s="30">
        <v>0.22830960045819917</v>
      </c>
      <c r="D6" s="52">
        <v>5.7257871405305642E-3</v>
      </c>
      <c r="E6" s="56"/>
      <c r="F6" s="57"/>
      <c r="G6" s="54"/>
      <c r="H6" s="54"/>
      <c r="I6" s="54"/>
    </row>
    <row r="7" spans="1:11" x14ac:dyDescent="0.15">
      <c r="A7" s="48" t="s">
        <v>37</v>
      </c>
      <c r="B7" s="42">
        <v>7.5</v>
      </c>
      <c r="C7" s="30">
        <v>0.22060711393755061</v>
      </c>
      <c r="D7" s="52">
        <v>2.3741068631467936E-3</v>
      </c>
      <c r="E7" s="56"/>
      <c r="F7" s="57"/>
      <c r="G7" s="54"/>
      <c r="H7" s="54"/>
      <c r="I7" s="54"/>
    </row>
    <row r="8" spans="1:11" x14ac:dyDescent="0.15">
      <c r="A8" s="48" t="s">
        <v>37</v>
      </c>
      <c r="B8" s="43">
        <v>10</v>
      </c>
      <c r="C8" s="30">
        <v>0.20135089763592914</v>
      </c>
      <c r="D8" s="52">
        <v>9.2171207628053212E-3</v>
      </c>
      <c r="E8" s="56"/>
      <c r="F8" s="58"/>
      <c r="G8" s="54"/>
      <c r="H8" s="54"/>
      <c r="I8" s="54"/>
    </row>
    <row r="9" spans="1:11" x14ac:dyDescent="0.15">
      <c r="A9" s="48" t="s">
        <v>30</v>
      </c>
      <c r="B9" s="42">
        <v>5</v>
      </c>
      <c r="C9" s="30">
        <v>0.23235834337289912</v>
      </c>
      <c r="D9" s="52">
        <v>2.234453518255867E-3</v>
      </c>
      <c r="E9" s="56"/>
      <c r="F9" s="57"/>
      <c r="G9" s="54"/>
      <c r="H9" s="54"/>
      <c r="I9" s="54"/>
    </row>
    <row r="10" spans="1:11" x14ac:dyDescent="0.15">
      <c r="A10" s="48" t="s">
        <v>30</v>
      </c>
      <c r="B10" s="42">
        <v>7.5</v>
      </c>
      <c r="C10" s="30">
        <v>0.21803961843066777</v>
      </c>
      <c r="D10" s="52">
        <v>4.0499470018387183E-3</v>
      </c>
      <c r="E10" s="56"/>
      <c r="F10" s="57"/>
      <c r="G10" s="54"/>
      <c r="H10" s="54"/>
      <c r="I10" s="54"/>
    </row>
    <row r="11" spans="1:11" x14ac:dyDescent="0.15">
      <c r="A11" s="48" t="s">
        <v>30</v>
      </c>
      <c r="B11" s="43">
        <v>10</v>
      </c>
      <c r="C11" s="30">
        <v>0.15839472280923508</v>
      </c>
      <c r="D11" s="52">
        <v>2.6673788874179021E-2</v>
      </c>
      <c r="E11" s="56"/>
      <c r="F11" s="58"/>
      <c r="G11" s="54"/>
      <c r="H11" s="54"/>
      <c r="I11" s="54"/>
    </row>
    <row r="12" spans="1:11" x14ac:dyDescent="0.15">
      <c r="A12" s="48" t="s">
        <v>89</v>
      </c>
      <c r="B12" s="42">
        <v>5</v>
      </c>
      <c r="C12" s="40">
        <v>0.23749333438666487</v>
      </c>
      <c r="D12" s="53">
        <v>6.9826672445495322E-3</v>
      </c>
      <c r="E12" s="56"/>
      <c r="F12" s="57"/>
      <c r="G12" s="59"/>
      <c r="H12" s="59"/>
      <c r="I12" s="54"/>
    </row>
    <row r="13" spans="1:11" x14ac:dyDescent="0.15">
      <c r="A13" s="48" t="s">
        <v>89</v>
      </c>
      <c r="B13" s="42">
        <v>7.5</v>
      </c>
      <c r="C13" s="30">
        <v>0.22692710287756998</v>
      </c>
      <c r="D13" s="52">
        <v>4.566664377935347E-2</v>
      </c>
      <c r="E13" s="56"/>
      <c r="F13" s="57"/>
      <c r="G13" s="54"/>
      <c r="H13" s="54"/>
      <c r="I13" s="54"/>
    </row>
    <row r="14" spans="1:11" x14ac:dyDescent="0.15">
      <c r="A14" s="48" t="s">
        <v>89</v>
      </c>
      <c r="B14" s="43">
        <v>10</v>
      </c>
      <c r="C14" s="30">
        <v>0.19108091560839768</v>
      </c>
      <c r="D14" s="52">
        <v>5.3068271058576075E-3</v>
      </c>
      <c r="E14" s="56"/>
      <c r="F14" s="58"/>
      <c r="G14" s="54"/>
      <c r="H14" s="54"/>
      <c r="I14" s="54"/>
    </row>
    <row r="15" spans="1:11" x14ac:dyDescent="0.15">
      <c r="A15" s="48" t="s">
        <v>90</v>
      </c>
      <c r="B15" s="42">
        <v>5</v>
      </c>
      <c r="C15" s="30">
        <v>0.24450457211699883</v>
      </c>
      <c r="D15" s="52">
        <v>8.5188540383503725E-3</v>
      </c>
      <c r="E15" s="56"/>
      <c r="F15" s="57"/>
      <c r="G15" s="54"/>
      <c r="H15" s="54"/>
      <c r="I15" s="54"/>
    </row>
    <row r="16" spans="1:11" x14ac:dyDescent="0.15">
      <c r="A16" s="48" t="s">
        <v>90</v>
      </c>
      <c r="B16" s="42">
        <v>7.5</v>
      </c>
      <c r="C16" s="30">
        <v>0.20579463985938024</v>
      </c>
      <c r="D16" s="52">
        <v>8.5188540383503934E-3</v>
      </c>
      <c r="E16" s="56"/>
      <c r="F16" s="57"/>
      <c r="G16" s="54"/>
      <c r="H16" s="54"/>
      <c r="I16" s="54"/>
    </row>
    <row r="17" spans="1:9" x14ac:dyDescent="0.15">
      <c r="A17" s="48" t="s">
        <v>90</v>
      </c>
      <c r="B17" s="43">
        <v>10</v>
      </c>
      <c r="C17" s="30">
        <v>0.21458337447909465</v>
      </c>
      <c r="D17" s="52">
        <v>7.2619739343314643E-3</v>
      </c>
      <c r="E17" s="56"/>
      <c r="F17" s="58"/>
      <c r="G17" s="54"/>
      <c r="H17" s="54"/>
      <c r="I17" s="54"/>
    </row>
    <row r="18" spans="1:9" x14ac:dyDescent="0.15">
      <c r="A18" s="48" t="s">
        <v>91</v>
      </c>
      <c r="B18" s="42">
        <v>5</v>
      </c>
      <c r="C18" s="30">
        <v>0.22426085754349928</v>
      </c>
      <c r="D18" s="52">
        <v>5.5861337956396176E-4</v>
      </c>
      <c r="E18" s="56"/>
      <c r="F18" s="57"/>
      <c r="G18" s="54"/>
      <c r="H18" s="54"/>
      <c r="I18" s="54"/>
    </row>
    <row r="19" spans="1:9" x14ac:dyDescent="0.15">
      <c r="A19" s="48" t="s">
        <v>91</v>
      </c>
      <c r="B19" s="42">
        <v>7.5</v>
      </c>
      <c r="C19" s="30">
        <v>0.18683467303932219</v>
      </c>
      <c r="D19" s="52">
        <v>1.5361867938008802E-3</v>
      </c>
      <c r="E19" s="56"/>
      <c r="F19" s="57"/>
      <c r="G19" s="54"/>
      <c r="H19" s="54"/>
      <c r="I19" s="54"/>
    </row>
    <row r="20" spans="1:9" x14ac:dyDescent="0.15">
      <c r="A20" s="48" t="s">
        <v>91</v>
      </c>
      <c r="B20" s="43">
        <v>10</v>
      </c>
      <c r="C20" s="30">
        <v>0.21458337447909465</v>
      </c>
      <c r="D20" s="52">
        <v>1.3965334489098946E-3</v>
      </c>
      <c r="E20" s="56"/>
      <c r="F20" s="58"/>
      <c r="G20" s="54"/>
      <c r="H20" s="54"/>
      <c r="I20" s="54"/>
    </row>
    <row r="21" spans="1:9" x14ac:dyDescent="0.15">
      <c r="A21" s="31"/>
      <c r="B21" s="45"/>
      <c r="G21" s="47"/>
    </row>
    <row r="22" spans="1:9" x14ac:dyDescent="0.15">
      <c r="A22" s="31"/>
      <c r="B22" s="45"/>
      <c r="G22" s="47"/>
    </row>
    <row r="23" spans="1:9" x14ac:dyDescent="0.15">
      <c r="A23" s="31"/>
      <c r="B23" s="44"/>
      <c r="G23" s="47"/>
    </row>
    <row r="24" spans="1:9" x14ac:dyDescent="0.15">
      <c r="A24" s="31"/>
      <c r="B24" s="44"/>
      <c r="G24" s="47"/>
    </row>
    <row r="25" spans="1:9" x14ac:dyDescent="0.15">
      <c r="A25" s="31"/>
      <c r="B25" s="44"/>
      <c r="G25" s="47"/>
    </row>
    <row r="26" spans="1:9" x14ac:dyDescent="0.15">
      <c r="G26" s="47"/>
    </row>
    <row r="27" spans="1:9" x14ac:dyDescent="0.15">
      <c r="G27" s="25"/>
    </row>
    <row r="28" spans="1:9" x14ac:dyDescent="0.15">
      <c r="G28" s="47"/>
    </row>
    <row r="29" spans="1:9" x14ac:dyDescent="0.15">
      <c r="G29" s="47"/>
    </row>
    <row r="30" spans="1:9" x14ac:dyDescent="0.15">
      <c r="G30" s="47"/>
    </row>
    <row r="31" spans="1:9" x14ac:dyDescent="0.15">
      <c r="G31" s="47"/>
    </row>
    <row r="32" spans="1:9" x14ac:dyDescent="0.15">
      <c r="G32" s="4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Calculation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Prasad Sekar</dc:creator>
  <cp:lastModifiedBy>Aryelle Wright</cp:lastModifiedBy>
  <dcterms:created xsi:type="dcterms:W3CDTF">2011-01-18T20:51:17Z</dcterms:created>
  <dcterms:modified xsi:type="dcterms:W3CDTF">2024-03-27T17:26:54Z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