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CK8_Transfection_Plots/"/>
    </mc:Choice>
  </mc:AlternateContent>
  <xr:revisionPtr revIDLastSave="0" documentId="13_ncr:1_{FBEDB065-B024-5949-B4E9-310E47BDE5F3}" xr6:coauthVersionLast="47" xr6:coauthVersionMax="47" xr10:uidLastSave="{00000000-0000-0000-0000-000000000000}"/>
  <bookViews>
    <workbookView xWindow="3180" yWindow="1380" windowWidth="20980" windowHeight="15260" activeTab="4" xr2:uid="{00000000-000D-0000-FFFF-FFFF00000000}"/>
  </bookViews>
  <sheets>
    <sheet name="Plate 1 - Sheet1" sheetId="1" r:id="rId1"/>
    <sheet name="Sheet1" sheetId="2" r:id="rId2"/>
    <sheet name="NP5" sheetId="3" r:id="rId3"/>
    <sheet name="NP7" sheetId="4" r:id="rId4"/>
    <sheet name="combined" sheetId="5" r:id="rId5"/>
  </sheets>
  <definedNames>
    <definedName name="MethodPointer1">-1877745872</definedName>
    <definedName name="MethodPointer2">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E5" i="3"/>
  <c r="D5" i="3"/>
  <c r="D5" i="4"/>
  <c r="E5" i="4"/>
  <c r="E11" i="4"/>
  <c r="D11" i="4"/>
  <c r="E10" i="4"/>
  <c r="D10" i="4"/>
  <c r="E9" i="4"/>
  <c r="D9" i="4"/>
  <c r="E8" i="4"/>
  <c r="D8" i="4"/>
  <c r="E7" i="4"/>
  <c r="D7" i="4"/>
  <c r="E6" i="4"/>
  <c r="D6" i="4"/>
  <c r="E4" i="4"/>
  <c r="D4" i="4"/>
  <c r="E3" i="4"/>
  <c r="D3" i="4"/>
  <c r="E2" i="4"/>
  <c r="D2" i="4"/>
  <c r="M20" i="2"/>
  <c r="N20" i="2"/>
  <c r="O20" i="2"/>
  <c r="P20" i="2"/>
  <c r="J16" i="2"/>
  <c r="J15" i="2"/>
  <c r="J14" i="2"/>
  <c r="J13" i="2"/>
  <c r="J12" i="2"/>
  <c r="J10" i="2"/>
  <c r="J9" i="2"/>
  <c r="J8" i="2"/>
  <c r="J7" i="2"/>
  <c r="J6" i="2"/>
  <c r="K20" i="2"/>
  <c r="J20" i="2"/>
  <c r="J18" i="2"/>
  <c r="J19" i="2"/>
  <c r="E11" i="3"/>
  <c r="D11" i="3"/>
  <c r="E10" i="3"/>
  <c r="D10" i="3"/>
  <c r="E9" i="3"/>
  <c r="D9" i="3"/>
  <c r="E8" i="3"/>
  <c r="D8" i="3"/>
  <c r="E7" i="3"/>
  <c r="D7" i="3"/>
  <c r="E6" i="3"/>
  <c r="D6" i="3"/>
  <c r="E4" i="3"/>
  <c r="D4" i="3"/>
  <c r="E3" i="3"/>
  <c r="D3" i="3"/>
  <c r="E2" i="3"/>
  <c r="D2" i="3"/>
  <c r="J4" i="2"/>
  <c r="J3" i="2"/>
  <c r="N18" i="2" s="1"/>
  <c r="K12" i="2" l="1"/>
  <c r="K16" i="2"/>
  <c r="K10" i="2"/>
  <c r="K18" i="2"/>
  <c r="K13" i="2"/>
  <c r="K4" i="2"/>
  <c r="K14" i="2"/>
  <c r="K6" i="2"/>
  <c r="K15" i="2"/>
  <c r="K7" i="2"/>
  <c r="K8" i="2"/>
  <c r="K9" i="2"/>
  <c r="K19" i="2"/>
  <c r="M4" i="2"/>
  <c r="O6" i="2"/>
  <c r="M9" i="2"/>
  <c r="O10" i="2"/>
  <c r="M3" i="2"/>
  <c r="O4" i="2"/>
  <c r="M8" i="2"/>
  <c r="O9" i="2"/>
  <c r="O3" i="2"/>
  <c r="M7" i="2"/>
  <c r="O8" i="2"/>
  <c r="M16" i="2"/>
  <c r="O18" i="2"/>
  <c r="M12" i="2"/>
  <c r="O13" i="2"/>
  <c r="N7" i="2"/>
  <c r="N12" i="2"/>
  <c r="N16" i="2"/>
  <c r="M6" i="2"/>
  <c r="P6" i="2" s="1"/>
  <c r="O7" i="2"/>
  <c r="M10" i="2"/>
  <c r="O12" i="2"/>
  <c r="O16" i="2"/>
  <c r="N6" i="2"/>
  <c r="N10" i="2"/>
  <c r="N15" i="2"/>
  <c r="M14" i="2"/>
  <c r="O15" i="2"/>
  <c r="M19" i="2"/>
  <c r="K3" i="2"/>
  <c r="N4" i="2"/>
  <c r="N9" i="2"/>
  <c r="N14" i="2"/>
  <c r="N19" i="2"/>
  <c r="M13" i="2"/>
  <c r="O14" i="2"/>
  <c r="O19" i="2"/>
  <c r="M18" i="2"/>
  <c r="P18" i="2" s="1"/>
  <c r="N3" i="2"/>
  <c r="N8" i="2"/>
  <c r="N13" i="2"/>
  <c r="P8" i="2" l="1"/>
  <c r="P19" i="2"/>
  <c r="P12" i="2"/>
  <c r="P15" i="2"/>
  <c r="P10" i="2"/>
  <c r="P3" i="2"/>
  <c r="P9" i="2"/>
  <c r="P14" i="2"/>
  <c r="P7" i="2"/>
  <c r="P13" i="2"/>
  <c r="P16" i="2"/>
  <c r="P4" i="2"/>
</calcChain>
</file>

<file path=xl/sharedStrings.xml><?xml version="1.0" encoding="utf-8"?>
<sst xmlns="http://schemas.openxmlformats.org/spreadsheetml/2006/main" count="165" uniqueCount="86">
  <si>
    <t>Software Version</t>
  </si>
  <si>
    <t>3.11.19</t>
  </si>
  <si>
    <t>Experiment File Path:</t>
  </si>
  <si>
    <t>C:\Users\Public\Documents\Experiments\Kumar Lab\Aryelle\20240202_CCK8_DIPLibrary01XPBS.xpt</t>
  </si>
  <si>
    <t>Protocol File Path:</t>
  </si>
  <si>
    <t>C:\Users\Public\Documents\Protocols\Kumar_CCK8_Protocol.prt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</si>
  <si>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</si>
  <si>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</si>
  <si>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</si>
  <si>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</si>
  <si>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</si>
  <si>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</si>
  <si>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</si>
  <si>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</si>
  <si>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</si>
  <si>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</si>
  <si>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</si>
  <si>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</si>
  <si>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</si>
  <si>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</si>
  <si>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</si>
  <si>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</si>
  <si>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</si>
  <si>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</si>
  <si>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</si>
  <si>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</si>
  <si>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</si>
  <si>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460,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</si>
  <si>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</si>
  <si>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</si>
  <si>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</si>
  <si>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</si>
  <si>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70</t>
  </si>
  <si>
    <t>Light Source: Xenon Flash,  Lamp Energy: High</t>
  </si>
  <si>
    <t>Read Speed: Sweep,  Delay: 0 msec,  Measurements/Data Point: 1</t>
  </si>
  <si>
    <t>Read Height: 7 mm</t>
  </si>
  <si>
    <t>Results</t>
  </si>
  <si>
    <t>Actual Temperature:</t>
  </si>
  <si>
    <t>A</t>
  </si>
  <si>
    <t>Read 1:450</t>
  </si>
  <si>
    <t>Read 1:460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</si>
  <si>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</si>
  <si>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</si>
  <si>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</si>
  <si>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</si>
  <si>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</si>
  <si>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</si>
  <si>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</si>
  <si>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</si>
  <si>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</si>
  <si>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 xml:space="preserve">CR- </t>
  </si>
  <si>
    <t>CR+</t>
  </si>
  <si>
    <t>GFP+</t>
  </si>
  <si>
    <t>UT</t>
  </si>
  <si>
    <t>Average</t>
  </si>
  <si>
    <t>Viability</t>
  </si>
  <si>
    <t>Well 1</t>
  </si>
  <si>
    <t>Well 2</t>
  </si>
  <si>
    <t>Well 3</t>
  </si>
  <si>
    <t>STDEV</t>
  </si>
  <si>
    <t>pDNA</t>
  </si>
  <si>
    <t>S1</t>
  </si>
  <si>
    <t>B1-5</t>
  </si>
  <si>
    <t>G1-5</t>
  </si>
  <si>
    <t>G2-5</t>
  </si>
  <si>
    <t>G3-5</t>
  </si>
  <si>
    <t>S1-7</t>
  </si>
  <si>
    <t>B1-7</t>
  </si>
  <si>
    <t>G1-7</t>
  </si>
  <si>
    <t>G2-7</t>
  </si>
  <si>
    <t>G3-7</t>
  </si>
  <si>
    <t>jet</t>
  </si>
  <si>
    <t>LPF</t>
  </si>
  <si>
    <t>Variables</t>
  </si>
  <si>
    <t>Standard Deviation</t>
  </si>
  <si>
    <t>Transfection</t>
  </si>
  <si>
    <t>StdDev</t>
  </si>
  <si>
    <t>LPF2000</t>
  </si>
  <si>
    <t>jetPEI</t>
  </si>
  <si>
    <t>G1</t>
  </si>
  <si>
    <t>G2</t>
  </si>
  <si>
    <t>G3</t>
  </si>
  <si>
    <t>S</t>
  </si>
  <si>
    <t>jetPBS</t>
  </si>
  <si>
    <t>Untreated</t>
  </si>
  <si>
    <t>jetPEI-PBS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</si>
</sst>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C9E0F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5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topLeftCell="A37" workbookViewId="0">
      <selection activeCell="I55" sqref="I55:N7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45324</v>
      </c>
    </row>
    <row r="8" spans="1:2" x14ac:dyDescent="0.15">
      <c r="A8" t="s">
        <v>9</v>
      </c>
      <c r="B8" s="2">
        <v>0.56843750000000004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2" x14ac:dyDescent="0.15">
      <c r="A17" t="s">
        <v>21</v>
      </c>
      <c r="B17" t="s">
        <v>22</v>
      </c>
    </row>
    <row r="18" spans="1:2" x14ac:dyDescent="0.15">
      <c r="B18" t="s">
        <v>23</v>
      </c>
    </row>
    <row r="19" spans="1:2" x14ac:dyDescent="0.15">
      <c r="A19" t="s">
        <v>24</v>
      </c>
      <c r="B19" t="s">
        <v>25</v>
      </c>
    </row>
    <row r="20" spans="1:2" x14ac:dyDescent="0.15">
      <c r="B20" t="s">
        <v>26</v>
      </c>
    </row>
    <row r="21" spans="1:2" x14ac:dyDescent="0.15">
      <c r="B21" t="s">
        <v>27</v>
      </c>
    </row>
    <row r="22" spans="1:2" x14ac:dyDescent="0.15">
      <c r="B22" t="s">
        <v>28</v>
      </c>
    </row>
    <row r="23" spans="1:2" x14ac:dyDescent="0.15">
      <c r="A23" t="s">
        <v>24</v>
      </c>
      <c r="B23" t="s">
        <v>29</v>
      </c>
    </row>
    <row r="24" spans="1:2" x14ac:dyDescent="0.15">
      <c r="B24" t="s">
        <v>26</v>
      </c>
    </row>
    <row r="25" spans="1:2" x14ac:dyDescent="0.15">
      <c r="B25" t="s">
        <v>30</v>
      </c>
    </row>
    <row r="26" spans="1:2" x14ac:dyDescent="0.15">
      <c r="B26" t="s">
        <v>31</v>
      </c>
    </row>
    <row r="27" spans="1:2" x14ac:dyDescent="0.15">
      <c r="B27" t="s">
        <v>32</v>
      </c>
    </row>
    <row r="28" spans="1:2" x14ac:dyDescent="0.15">
      <c r="B28" t="s">
        <v>33</v>
      </c>
    </row>
    <row r="29" spans="1:2" x14ac:dyDescent="0.15">
      <c r="B29" t="s">
        <v>34</v>
      </c>
    </row>
    <row r="30" spans="1:2" x14ac:dyDescent="0.15">
      <c r="B30" t="s">
        <v>35</v>
      </c>
    </row>
    <row r="32" spans="1:2" ht="14" x14ac:dyDescent="0.15">
      <c r="A32" s="3" t="s">
        <v>36</v>
      </c>
      <c r="B32" s="4"/>
    </row>
    <row r="33" spans="1:15" x14ac:dyDescent="0.15">
      <c r="A33" t="s">
        <v>37</v>
      </c>
      <c r="B33">
        <v>23</v>
      </c>
    </row>
    <row r="34" spans="1:15" x14ac:dyDescent="0.15">
      <c r="A34" t="s">
        <v>37</v>
      </c>
      <c r="B34">
        <v>23</v>
      </c>
    </row>
    <row r="35" spans="1:15" x14ac:dyDescent="0.15">
      <c r="A35" t="s">
        <v>37</v>
      </c>
      <c r="B35">
        <v>23</v>
      </c>
    </row>
    <row r="36" spans="1:15" x14ac:dyDescent="0.15">
      <c r="A36" t="s">
        <v>37</v>
      </c>
      <c r="B36">
        <v>23</v>
      </c>
    </row>
    <row r="38" spans="1:15" x14ac:dyDescent="0.15">
      <c r="B38" s="5"/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</row>
    <row r="39" spans="1:15" x14ac:dyDescent="0.15">
      <c r="B39" s="48" t="s">
        <v>38</v>
      </c>
      <c r="C39" s="7">
        <v>0.52900000000000003</v>
      </c>
      <c r="D39" s="7">
        <v>0.52200000000000002</v>
      </c>
      <c r="E39" s="8">
        <v>0.44400000000000001</v>
      </c>
      <c r="F39" s="9">
        <v>0.623</v>
      </c>
      <c r="G39" s="10">
        <v>0.59799999999999998</v>
      </c>
      <c r="H39" s="10">
        <v>0.56799999999999995</v>
      </c>
      <c r="I39" s="11">
        <v>5.3999999999999999E-2</v>
      </c>
      <c r="J39" s="11">
        <v>5.3999999999999999E-2</v>
      </c>
      <c r="K39" s="11">
        <v>6.0999999999999999E-2</v>
      </c>
      <c r="L39" s="11">
        <v>5.2999999999999999E-2</v>
      </c>
      <c r="M39" s="11">
        <v>5.7000000000000002E-2</v>
      </c>
      <c r="N39" s="11">
        <v>5.3999999999999999E-2</v>
      </c>
      <c r="O39" s="12" t="s">
        <v>39</v>
      </c>
    </row>
    <row r="40" spans="1:15" x14ac:dyDescent="0.15">
      <c r="B40" s="49"/>
      <c r="C40" s="13">
        <v>0.53700000000000003</v>
      </c>
      <c r="D40" s="13">
        <v>0.52900000000000003</v>
      </c>
      <c r="E40" s="14">
        <v>0.45</v>
      </c>
      <c r="F40" s="15">
        <v>0.63200000000000001</v>
      </c>
      <c r="G40" s="16">
        <v>0.60799999999999998</v>
      </c>
      <c r="H40" s="16">
        <v>0.57599999999999996</v>
      </c>
      <c r="I40" s="17">
        <v>5.3999999999999999E-2</v>
      </c>
      <c r="J40" s="17">
        <v>5.3999999999999999E-2</v>
      </c>
      <c r="K40" s="17">
        <v>0.06</v>
      </c>
      <c r="L40" s="17">
        <v>5.2999999999999999E-2</v>
      </c>
      <c r="M40" s="17">
        <v>5.6000000000000001E-2</v>
      </c>
      <c r="N40" s="17">
        <v>5.2999999999999999E-2</v>
      </c>
      <c r="O40" s="12" t="s">
        <v>40</v>
      </c>
    </row>
    <row r="41" spans="1:15" x14ac:dyDescent="0.15">
      <c r="B41" s="49"/>
      <c r="C41" s="17">
        <v>0.04</v>
      </c>
      <c r="D41" s="17">
        <v>0.04</v>
      </c>
      <c r="E41" s="18">
        <v>4.1000000000000002E-2</v>
      </c>
      <c r="F41" s="17">
        <v>4.1000000000000002E-2</v>
      </c>
      <c r="G41" s="17">
        <v>0.04</v>
      </c>
      <c r="H41" s="17">
        <v>0.04</v>
      </c>
      <c r="I41" s="19">
        <v>4.5999999999999999E-2</v>
      </c>
      <c r="J41" s="19">
        <v>4.7E-2</v>
      </c>
      <c r="K41" s="20">
        <v>5.0999999999999997E-2</v>
      </c>
      <c r="L41" s="21">
        <v>4.4999999999999998E-2</v>
      </c>
      <c r="M41" s="22">
        <v>4.7E-2</v>
      </c>
      <c r="N41" s="19">
        <v>4.5999999999999999E-2</v>
      </c>
      <c r="O41" s="12" t="s">
        <v>41</v>
      </c>
    </row>
    <row r="42" spans="1:15" ht="36" x14ac:dyDescent="0.15">
      <c r="B42" s="50"/>
      <c r="C42" s="23">
        <v>22271</v>
      </c>
      <c r="D42" s="23">
        <v>23322</v>
      </c>
      <c r="E42" s="24">
        <v>54956</v>
      </c>
      <c r="F42" s="25">
        <v>25739</v>
      </c>
      <c r="G42" s="23">
        <v>22439</v>
      </c>
      <c r="H42" s="23">
        <v>23298</v>
      </c>
      <c r="I42" s="26">
        <v>15115</v>
      </c>
      <c r="J42" s="26">
        <v>13992</v>
      </c>
      <c r="K42" s="26">
        <v>13567</v>
      </c>
      <c r="L42" s="26">
        <v>13933</v>
      </c>
      <c r="M42" s="26">
        <v>13083</v>
      </c>
      <c r="N42" s="26">
        <v>12370</v>
      </c>
      <c r="O42" s="12" t="s">
        <v>42</v>
      </c>
    </row>
    <row r="43" spans="1:15" x14ac:dyDescent="0.15">
      <c r="B43" s="48" t="s">
        <v>43</v>
      </c>
      <c r="C43" s="10">
        <v>0.58099999999999996</v>
      </c>
      <c r="D43" s="7">
        <v>0.54600000000000004</v>
      </c>
      <c r="E43" s="10">
        <v>0.56499999999999995</v>
      </c>
      <c r="F43" s="8">
        <v>0.44700000000000001</v>
      </c>
      <c r="G43" s="27">
        <v>0.48499999999999999</v>
      </c>
      <c r="H43" s="27">
        <v>0.47599999999999998</v>
      </c>
      <c r="I43" s="11">
        <v>0.06</v>
      </c>
      <c r="J43" s="11">
        <v>5.2999999999999999E-2</v>
      </c>
      <c r="K43" s="11">
        <v>5.7000000000000002E-2</v>
      </c>
      <c r="L43" s="11">
        <v>5.8999999999999997E-2</v>
      </c>
      <c r="M43" s="11">
        <v>5.1999999999999998E-2</v>
      </c>
      <c r="N43" s="11">
        <v>5.2999999999999999E-2</v>
      </c>
      <c r="O43" s="12" t="s">
        <v>39</v>
      </c>
    </row>
    <row r="44" spans="1:15" x14ac:dyDescent="0.15">
      <c r="B44" s="49"/>
      <c r="C44" s="16">
        <v>0.59</v>
      </c>
      <c r="D44" s="13">
        <v>0.55500000000000005</v>
      </c>
      <c r="E44" s="16">
        <v>0.57499999999999996</v>
      </c>
      <c r="F44" s="14">
        <v>0.45300000000000001</v>
      </c>
      <c r="G44" s="28">
        <v>0.49299999999999999</v>
      </c>
      <c r="H44" s="28">
        <v>0.48299999999999998</v>
      </c>
      <c r="I44" s="17">
        <v>0.06</v>
      </c>
      <c r="J44" s="17">
        <v>5.2999999999999999E-2</v>
      </c>
      <c r="K44" s="17">
        <v>5.6000000000000001E-2</v>
      </c>
      <c r="L44" s="17">
        <v>5.8000000000000003E-2</v>
      </c>
      <c r="M44" s="17">
        <v>5.1999999999999998E-2</v>
      </c>
      <c r="N44" s="17">
        <v>5.2999999999999999E-2</v>
      </c>
      <c r="O44" s="12" t="s">
        <v>40</v>
      </c>
    </row>
    <row r="45" spans="1:15" x14ac:dyDescent="0.15">
      <c r="B45" s="49"/>
      <c r="C45" s="19">
        <v>4.4999999999999998E-2</v>
      </c>
      <c r="D45" s="18">
        <v>4.1000000000000002E-2</v>
      </c>
      <c r="E45" s="17">
        <v>4.1000000000000002E-2</v>
      </c>
      <c r="F45" s="17">
        <v>0.04</v>
      </c>
      <c r="G45" s="17">
        <v>0.04</v>
      </c>
      <c r="H45" s="17">
        <v>0.04</v>
      </c>
      <c r="I45" s="20">
        <v>5.0999999999999997E-2</v>
      </c>
      <c r="J45" s="19">
        <v>4.5999999999999999E-2</v>
      </c>
      <c r="K45" s="22">
        <v>4.8000000000000001E-2</v>
      </c>
      <c r="L45" s="29">
        <v>0.05</v>
      </c>
      <c r="M45" s="21">
        <v>4.4999999999999998E-2</v>
      </c>
      <c r="N45" s="21">
        <v>4.4999999999999998E-2</v>
      </c>
      <c r="O45" s="12" t="s">
        <v>41</v>
      </c>
    </row>
    <row r="46" spans="1:15" ht="36" x14ac:dyDescent="0.15">
      <c r="B46" s="50"/>
      <c r="C46" s="23">
        <v>22990</v>
      </c>
      <c r="D46" s="30">
        <v>21361</v>
      </c>
      <c r="E46" s="30">
        <v>20703</v>
      </c>
      <c r="F46" s="31">
        <v>43094</v>
      </c>
      <c r="G46" s="32">
        <v>39265</v>
      </c>
      <c r="H46" s="31">
        <v>43236</v>
      </c>
      <c r="I46" s="26">
        <v>13320</v>
      </c>
      <c r="J46" s="26">
        <v>12787</v>
      </c>
      <c r="K46" s="26">
        <v>13318</v>
      </c>
      <c r="L46" s="26">
        <v>13349</v>
      </c>
      <c r="M46" s="26">
        <v>12719</v>
      </c>
      <c r="N46" s="26">
        <v>12372</v>
      </c>
      <c r="O46" s="12" t="s">
        <v>42</v>
      </c>
    </row>
    <row r="47" spans="1:15" x14ac:dyDescent="0.15">
      <c r="B47" s="48" t="s">
        <v>44</v>
      </c>
      <c r="C47" s="33">
        <v>0.39400000000000002</v>
      </c>
      <c r="D47" s="34">
        <v>0.34300000000000003</v>
      </c>
      <c r="E47" s="33">
        <v>0.41499999999999998</v>
      </c>
      <c r="F47" s="35">
        <v>0.218</v>
      </c>
      <c r="G47" s="35">
        <v>0.20899999999999999</v>
      </c>
      <c r="H47" s="35">
        <v>0.20300000000000001</v>
      </c>
      <c r="I47" s="11">
        <v>5.1999999999999998E-2</v>
      </c>
      <c r="J47" s="11">
        <v>5.2999999999999999E-2</v>
      </c>
      <c r="K47" s="11">
        <v>5.3999999999999999E-2</v>
      </c>
      <c r="L47" s="11">
        <v>6.2E-2</v>
      </c>
      <c r="M47" s="11">
        <v>5.3999999999999999E-2</v>
      </c>
      <c r="N47" s="11">
        <v>5.6000000000000001E-2</v>
      </c>
      <c r="O47" s="12" t="s">
        <v>39</v>
      </c>
    </row>
    <row r="48" spans="1:15" x14ac:dyDescent="0.15">
      <c r="B48" s="49"/>
      <c r="C48" s="20">
        <v>0.39900000000000002</v>
      </c>
      <c r="D48" s="29">
        <v>0.34699999999999998</v>
      </c>
      <c r="E48" s="20">
        <v>0.42</v>
      </c>
      <c r="F48" s="21">
        <v>0.22</v>
      </c>
      <c r="G48" s="21">
        <v>0.21</v>
      </c>
      <c r="H48" s="21">
        <v>0.20499999999999999</v>
      </c>
      <c r="I48" s="17">
        <v>5.1999999999999998E-2</v>
      </c>
      <c r="J48" s="17">
        <v>5.1999999999999998E-2</v>
      </c>
      <c r="K48" s="17">
        <v>5.3999999999999999E-2</v>
      </c>
      <c r="L48" s="17">
        <v>6.0999999999999999E-2</v>
      </c>
      <c r="M48" s="17">
        <v>5.2999999999999999E-2</v>
      </c>
      <c r="N48" s="17">
        <v>5.6000000000000001E-2</v>
      </c>
      <c r="O48" s="12" t="s">
        <v>40</v>
      </c>
    </row>
    <row r="49" spans="2:15" x14ac:dyDescent="0.15">
      <c r="B49" s="49"/>
      <c r="C49" s="18">
        <v>4.2000000000000003E-2</v>
      </c>
      <c r="D49" s="17">
        <v>0.04</v>
      </c>
      <c r="E49" s="17">
        <v>4.1000000000000002E-2</v>
      </c>
      <c r="F49" s="17">
        <v>4.1000000000000002E-2</v>
      </c>
      <c r="G49" s="17">
        <v>3.9E-2</v>
      </c>
      <c r="H49" s="17">
        <v>0.04</v>
      </c>
      <c r="I49" s="21">
        <v>4.4999999999999998E-2</v>
      </c>
      <c r="J49" s="21">
        <v>4.4999999999999998E-2</v>
      </c>
      <c r="K49" s="19">
        <v>4.7E-2</v>
      </c>
      <c r="L49" s="20">
        <v>5.0999999999999997E-2</v>
      </c>
      <c r="M49" s="19">
        <v>4.5999999999999999E-2</v>
      </c>
      <c r="N49" s="22">
        <v>4.8000000000000001E-2</v>
      </c>
      <c r="O49" s="12" t="s">
        <v>41</v>
      </c>
    </row>
    <row r="50" spans="2:15" ht="36" x14ac:dyDescent="0.15">
      <c r="B50" s="50"/>
      <c r="C50" s="32">
        <v>37400</v>
      </c>
      <c r="D50" s="36">
        <v>34330</v>
      </c>
      <c r="E50" s="36">
        <v>34825</v>
      </c>
      <c r="F50" s="31">
        <v>43830</v>
      </c>
      <c r="G50" s="32">
        <v>38963</v>
      </c>
      <c r="H50" s="37">
        <v>41715</v>
      </c>
      <c r="I50" s="26">
        <v>14306</v>
      </c>
      <c r="J50" s="26">
        <v>14035</v>
      </c>
      <c r="K50" s="26">
        <v>14213</v>
      </c>
      <c r="L50" s="26">
        <v>13802</v>
      </c>
      <c r="M50" s="26">
        <v>14428</v>
      </c>
      <c r="N50" s="26">
        <v>12587</v>
      </c>
      <c r="O50" s="12" t="s">
        <v>42</v>
      </c>
    </row>
    <row r="51" spans="2:15" x14ac:dyDescent="0.15">
      <c r="B51" s="48" t="s">
        <v>45</v>
      </c>
      <c r="C51" s="38">
        <v>0.3</v>
      </c>
      <c r="D51" s="38">
        <v>0.314</v>
      </c>
      <c r="E51" s="38">
        <v>0.29799999999999999</v>
      </c>
      <c r="F51" s="7">
        <v>0.54</v>
      </c>
      <c r="G51" s="7">
        <v>0.55300000000000005</v>
      </c>
      <c r="H51" s="39">
        <v>0.69099999999999995</v>
      </c>
      <c r="I51" s="11">
        <v>5.8000000000000003E-2</v>
      </c>
      <c r="J51" s="11">
        <v>6.4000000000000001E-2</v>
      </c>
      <c r="K51" s="11">
        <v>5.8000000000000003E-2</v>
      </c>
      <c r="L51" s="11">
        <v>5.8999999999999997E-2</v>
      </c>
      <c r="M51" s="11">
        <v>0.06</v>
      </c>
      <c r="N51" s="11">
        <v>0.06</v>
      </c>
      <c r="O51" s="12" t="s">
        <v>39</v>
      </c>
    </row>
    <row r="52" spans="2:15" x14ac:dyDescent="0.15">
      <c r="B52" s="49"/>
      <c r="C52" s="22">
        <v>0.30299999999999999</v>
      </c>
      <c r="D52" s="22">
        <v>0.317</v>
      </c>
      <c r="E52" s="22">
        <v>0.30199999999999999</v>
      </c>
      <c r="F52" s="13">
        <v>0.54900000000000004</v>
      </c>
      <c r="G52" s="13">
        <v>0.56100000000000005</v>
      </c>
      <c r="H52" s="40">
        <v>0.70299999999999996</v>
      </c>
      <c r="I52" s="17">
        <v>5.8000000000000003E-2</v>
      </c>
      <c r="J52" s="17">
        <v>6.3E-2</v>
      </c>
      <c r="K52" s="17">
        <v>5.7000000000000002E-2</v>
      </c>
      <c r="L52" s="17">
        <v>5.8999999999999997E-2</v>
      </c>
      <c r="M52" s="17">
        <v>5.8999999999999997E-2</v>
      </c>
      <c r="N52" s="17">
        <v>5.8999999999999997E-2</v>
      </c>
      <c r="O52" s="12" t="s">
        <v>40</v>
      </c>
    </row>
    <row r="53" spans="2:15" x14ac:dyDescent="0.15">
      <c r="B53" s="49"/>
      <c r="C53" s="17">
        <v>4.1000000000000002E-2</v>
      </c>
      <c r="D53" s="17">
        <v>4.1000000000000002E-2</v>
      </c>
      <c r="E53" s="17">
        <v>4.1000000000000002E-2</v>
      </c>
      <c r="F53" s="17">
        <v>0.04</v>
      </c>
      <c r="G53" s="17">
        <v>4.1000000000000002E-2</v>
      </c>
      <c r="H53" s="41">
        <v>4.2999999999999997E-2</v>
      </c>
      <c r="I53" s="22">
        <v>4.8000000000000001E-2</v>
      </c>
      <c r="J53" s="20">
        <v>5.0999999999999997E-2</v>
      </c>
      <c r="K53" s="22">
        <v>4.8000000000000001E-2</v>
      </c>
      <c r="L53" s="29">
        <v>0.05</v>
      </c>
      <c r="M53" s="29">
        <v>0.05</v>
      </c>
      <c r="N53" s="29">
        <v>4.9000000000000002E-2</v>
      </c>
      <c r="O53" s="12" t="s">
        <v>41</v>
      </c>
    </row>
    <row r="54" spans="2:15" ht="36" x14ac:dyDescent="0.15">
      <c r="B54" s="50"/>
      <c r="C54" s="37">
        <v>40156</v>
      </c>
      <c r="D54" s="36">
        <v>35545</v>
      </c>
      <c r="E54" s="32">
        <v>38866</v>
      </c>
      <c r="F54" s="23">
        <v>22106</v>
      </c>
      <c r="G54" s="23">
        <v>22594</v>
      </c>
      <c r="H54" s="23">
        <v>21635</v>
      </c>
      <c r="I54" s="26">
        <v>12783</v>
      </c>
      <c r="J54" s="26">
        <v>12995</v>
      </c>
      <c r="K54" s="26">
        <v>13406</v>
      </c>
      <c r="L54" s="26">
        <v>12688</v>
      </c>
      <c r="M54" s="26">
        <v>12642</v>
      </c>
      <c r="N54" s="26">
        <v>12529</v>
      </c>
      <c r="O54" s="12" t="s">
        <v>42</v>
      </c>
    </row>
    <row r="55" spans="2:15" x14ac:dyDescent="0.15">
      <c r="B55" s="48" t="s">
        <v>46</v>
      </c>
      <c r="C55" s="11">
        <v>5.2999999999999999E-2</v>
      </c>
      <c r="D55" s="11">
        <v>5.6000000000000001E-2</v>
      </c>
      <c r="E55" s="11">
        <v>0.06</v>
      </c>
      <c r="F55" s="11">
        <v>5.3999999999999999E-2</v>
      </c>
      <c r="G55" s="11">
        <v>5.7000000000000002E-2</v>
      </c>
      <c r="H55" s="11">
        <v>5.7000000000000002E-2</v>
      </c>
      <c r="I55" s="7">
        <v>0.50900000000000001</v>
      </c>
      <c r="J55" s="8">
        <v>0.436</v>
      </c>
      <c r="K55" s="27">
        <v>0.47899999999999998</v>
      </c>
      <c r="L55" s="7">
        <v>0.52800000000000002</v>
      </c>
      <c r="M55" s="7">
        <v>0.53600000000000003</v>
      </c>
      <c r="N55" s="7">
        <v>0.53</v>
      </c>
      <c r="O55" s="12" t="s">
        <v>39</v>
      </c>
    </row>
    <row r="56" spans="2:15" x14ac:dyDescent="0.15">
      <c r="B56" s="49"/>
      <c r="C56" s="17">
        <v>5.2999999999999999E-2</v>
      </c>
      <c r="D56" s="17">
        <v>5.5E-2</v>
      </c>
      <c r="E56" s="17">
        <v>5.8999999999999997E-2</v>
      </c>
      <c r="F56" s="17">
        <v>5.3999999999999999E-2</v>
      </c>
      <c r="G56" s="17">
        <v>5.7000000000000002E-2</v>
      </c>
      <c r="H56" s="17">
        <v>5.7000000000000002E-2</v>
      </c>
      <c r="I56" s="28">
        <v>0.51500000000000001</v>
      </c>
      <c r="J56" s="14">
        <v>0.443</v>
      </c>
      <c r="K56" s="28">
        <v>0.48599999999999999</v>
      </c>
      <c r="L56" s="13">
        <v>0.53600000000000003</v>
      </c>
      <c r="M56" s="13">
        <v>0.54400000000000004</v>
      </c>
      <c r="N56" s="13">
        <v>0.53800000000000003</v>
      </c>
      <c r="O56" s="12" t="s">
        <v>40</v>
      </c>
    </row>
    <row r="57" spans="2:15" x14ac:dyDescent="0.15">
      <c r="B57" s="49"/>
      <c r="C57" s="19">
        <v>4.4999999999999998E-2</v>
      </c>
      <c r="D57" s="22">
        <v>4.7E-2</v>
      </c>
      <c r="E57" s="20">
        <v>0.05</v>
      </c>
      <c r="F57" s="19">
        <v>4.5999999999999999E-2</v>
      </c>
      <c r="G57" s="22">
        <v>4.7E-2</v>
      </c>
      <c r="H57" s="19">
        <v>4.7E-2</v>
      </c>
      <c r="I57" s="18">
        <v>4.2000000000000003E-2</v>
      </c>
      <c r="J57" s="17">
        <v>0.04</v>
      </c>
      <c r="K57" s="17">
        <v>4.1000000000000002E-2</v>
      </c>
      <c r="L57" s="18">
        <v>4.1000000000000002E-2</v>
      </c>
      <c r="M57" s="17">
        <v>0.04</v>
      </c>
      <c r="N57" s="17">
        <v>0.04</v>
      </c>
      <c r="O57" s="12" t="s">
        <v>41</v>
      </c>
    </row>
    <row r="58" spans="2:15" ht="36" x14ac:dyDescent="0.15">
      <c r="B58" s="50"/>
      <c r="C58" s="26">
        <v>15049</v>
      </c>
      <c r="D58" s="26">
        <v>14872</v>
      </c>
      <c r="E58" s="26">
        <v>14554</v>
      </c>
      <c r="F58" s="26">
        <v>14752</v>
      </c>
      <c r="G58" s="26">
        <v>14142</v>
      </c>
      <c r="H58" s="26">
        <v>14722</v>
      </c>
      <c r="I58" s="25">
        <v>26269</v>
      </c>
      <c r="J58" s="25">
        <v>25504</v>
      </c>
      <c r="K58" s="25">
        <v>25397</v>
      </c>
      <c r="L58" s="23">
        <v>23269</v>
      </c>
      <c r="M58" s="23">
        <v>22000</v>
      </c>
      <c r="N58" s="23">
        <v>23997</v>
      </c>
      <c r="O58" s="12" t="s">
        <v>42</v>
      </c>
    </row>
    <row r="59" spans="2:15" x14ac:dyDescent="0.15">
      <c r="B59" s="48" t="s">
        <v>47</v>
      </c>
      <c r="C59" s="11">
        <v>5.2999999999999999E-2</v>
      </c>
      <c r="D59" s="11">
        <v>5.2999999999999999E-2</v>
      </c>
      <c r="E59" s="11">
        <v>5.2999999999999999E-2</v>
      </c>
      <c r="F59" s="11">
        <v>5.5E-2</v>
      </c>
      <c r="G59" s="11">
        <v>5.2999999999999999E-2</v>
      </c>
      <c r="H59" s="11">
        <v>7.4999999999999997E-2</v>
      </c>
      <c r="I59" s="27">
        <v>0.49099999999999999</v>
      </c>
      <c r="J59" s="27">
        <v>0.50800000000000001</v>
      </c>
      <c r="K59" s="10">
        <v>0.59499999999999997</v>
      </c>
      <c r="L59" s="38">
        <v>0.28499999999999998</v>
      </c>
      <c r="M59" s="34">
        <v>0.33</v>
      </c>
      <c r="N59" s="42">
        <v>0.25800000000000001</v>
      </c>
      <c r="O59" s="12" t="s">
        <v>39</v>
      </c>
    </row>
    <row r="60" spans="2:15" x14ac:dyDescent="0.15">
      <c r="B60" s="49"/>
      <c r="C60" s="17">
        <v>5.2999999999999999E-2</v>
      </c>
      <c r="D60" s="17">
        <v>5.1999999999999998E-2</v>
      </c>
      <c r="E60" s="17">
        <v>5.1999999999999998E-2</v>
      </c>
      <c r="F60" s="17">
        <v>5.3999999999999999E-2</v>
      </c>
      <c r="G60" s="17">
        <v>5.2999999999999999E-2</v>
      </c>
      <c r="H60" s="17">
        <v>7.3999999999999996E-2</v>
      </c>
      <c r="I60" s="28">
        <v>0.498</v>
      </c>
      <c r="J60" s="28">
        <v>0.51400000000000001</v>
      </c>
      <c r="K60" s="16">
        <v>0.60399999999999998</v>
      </c>
      <c r="L60" s="22">
        <v>0.28799999999999998</v>
      </c>
      <c r="M60" s="29">
        <v>0.33300000000000002</v>
      </c>
      <c r="N60" s="19">
        <v>0.26</v>
      </c>
      <c r="O60" s="12" t="s">
        <v>40</v>
      </c>
    </row>
    <row r="61" spans="2:15" x14ac:dyDescent="0.15">
      <c r="B61" s="49"/>
      <c r="C61" s="21">
        <v>4.4999999999999998E-2</v>
      </c>
      <c r="D61" s="21">
        <v>4.4999999999999998E-2</v>
      </c>
      <c r="E61" s="21">
        <v>4.4999999999999998E-2</v>
      </c>
      <c r="F61" s="19">
        <v>4.7E-2</v>
      </c>
      <c r="G61" s="19">
        <v>4.5999999999999999E-2</v>
      </c>
      <c r="H61" s="40">
        <v>6.0999999999999999E-2</v>
      </c>
      <c r="I61" s="17">
        <v>0.04</v>
      </c>
      <c r="J61" s="17">
        <v>0.04</v>
      </c>
      <c r="K61" s="17">
        <v>4.1000000000000002E-2</v>
      </c>
      <c r="L61" s="17">
        <v>0.04</v>
      </c>
      <c r="M61" s="17">
        <v>0.04</v>
      </c>
      <c r="N61" s="17">
        <v>0.04</v>
      </c>
      <c r="O61" s="12" t="s">
        <v>41</v>
      </c>
    </row>
    <row r="62" spans="2:15" ht="36" x14ac:dyDescent="0.15">
      <c r="B62" s="50"/>
      <c r="C62" s="26">
        <v>14629</v>
      </c>
      <c r="D62" s="26">
        <v>13166</v>
      </c>
      <c r="E62" s="26">
        <v>13586</v>
      </c>
      <c r="F62" s="26">
        <v>12713</v>
      </c>
      <c r="G62" s="26">
        <v>12434</v>
      </c>
      <c r="H62" s="26">
        <v>13234</v>
      </c>
      <c r="I62" s="25">
        <v>26790</v>
      </c>
      <c r="J62" s="23">
        <v>23364</v>
      </c>
      <c r="K62" s="23">
        <v>23915</v>
      </c>
      <c r="L62" s="43">
        <v>46870</v>
      </c>
      <c r="M62" s="43">
        <v>48335</v>
      </c>
      <c r="N62" s="43">
        <v>46753</v>
      </c>
      <c r="O62" s="12" t="s">
        <v>42</v>
      </c>
    </row>
    <row r="63" spans="2:15" x14ac:dyDescent="0.15">
      <c r="B63" s="48" t="s">
        <v>48</v>
      </c>
      <c r="C63" s="11">
        <v>5.2999999999999999E-2</v>
      </c>
      <c r="D63" s="11">
        <v>5.1999999999999998E-2</v>
      </c>
      <c r="E63" s="11">
        <v>6.0999999999999999E-2</v>
      </c>
      <c r="F63" s="11">
        <v>6.2E-2</v>
      </c>
      <c r="G63" s="11">
        <v>5.6000000000000001E-2</v>
      </c>
      <c r="H63" s="11">
        <v>5.2999999999999999E-2</v>
      </c>
      <c r="I63" s="8">
        <v>0.46</v>
      </c>
      <c r="J63" s="27">
        <v>0.50600000000000001</v>
      </c>
      <c r="K63" s="10">
        <v>0.57299999999999995</v>
      </c>
      <c r="L63" s="38">
        <v>0.29099999999999998</v>
      </c>
      <c r="M63" s="38">
        <v>0.28599999999999998</v>
      </c>
      <c r="N63" s="38">
        <v>0.32200000000000001</v>
      </c>
      <c r="O63" s="12" t="s">
        <v>39</v>
      </c>
    </row>
    <row r="64" spans="2:15" x14ac:dyDescent="0.15">
      <c r="B64" s="49"/>
      <c r="C64" s="17">
        <v>5.2999999999999999E-2</v>
      </c>
      <c r="D64" s="17">
        <v>5.1999999999999998E-2</v>
      </c>
      <c r="E64" s="17">
        <v>6.0999999999999999E-2</v>
      </c>
      <c r="F64" s="17">
        <v>6.0999999999999999E-2</v>
      </c>
      <c r="G64" s="17">
        <v>5.5E-2</v>
      </c>
      <c r="H64" s="17">
        <v>5.1999999999999998E-2</v>
      </c>
      <c r="I64" s="14">
        <v>0.46700000000000003</v>
      </c>
      <c r="J64" s="28">
        <v>0.51300000000000001</v>
      </c>
      <c r="K64" s="16">
        <v>0.58199999999999996</v>
      </c>
      <c r="L64" s="22">
        <v>0.29399999999999998</v>
      </c>
      <c r="M64" s="22">
        <v>0.28899999999999998</v>
      </c>
      <c r="N64" s="22">
        <v>0.32600000000000001</v>
      </c>
      <c r="O64" s="12" t="s">
        <v>40</v>
      </c>
    </row>
    <row r="65" spans="2:15" x14ac:dyDescent="0.15">
      <c r="B65" s="49"/>
      <c r="C65" s="21">
        <v>4.4999999999999998E-2</v>
      </c>
      <c r="D65" s="21">
        <v>4.4999999999999998E-2</v>
      </c>
      <c r="E65" s="14">
        <v>5.2999999999999999E-2</v>
      </c>
      <c r="F65" s="20">
        <v>5.0999999999999997E-2</v>
      </c>
      <c r="G65" s="22">
        <v>4.7E-2</v>
      </c>
      <c r="H65" s="19">
        <v>4.4999999999999998E-2</v>
      </c>
      <c r="I65" s="17">
        <v>0.04</v>
      </c>
      <c r="J65" s="17">
        <v>0.04</v>
      </c>
      <c r="K65" s="17">
        <v>0.04</v>
      </c>
      <c r="L65" s="17">
        <v>0.04</v>
      </c>
      <c r="M65" s="17">
        <v>0.04</v>
      </c>
      <c r="N65" s="17">
        <v>0.04</v>
      </c>
      <c r="O65" s="12" t="s">
        <v>41</v>
      </c>
    </row>
    <row r="66" spans="2:15" ht="36" x14ac:dyDescent="0.15">
      <c r="B66" s="50"/>
      <c r="C66" s="44">
        <v>15673</v>
      </c>
      <c r="D66" s="26">
        <v>14762</v>
      </c>
      <c r="E66" s="44">
        <v>15626</v>
      </c>
      <c r="F66" s="44">
        <v>15445</v>
      </c>
      <c r="G66" s="26">
        <v>14816</v>
      </c>
      <c r="H66" s="26">
        <v>15326</v>
      </c>
      <c r="I66" s="23">
        <v>23781</v>
      </c>
      <c r="J66" s="23">
        <v>23932</v>
      </c>
      <c r="K66" s="30">
        <v>20985</v>
      </c>
      <c r="L66" s="31">
        <v>45436</v>
      </c>
      <c r="M66" s="43">
        <v>46143</v>
      </c>
      <c r="N66" s="31">
        <v>42985</v>
      </c>
      <c r="O66" s="12" t="s">
        <v>42</v>
      </c>
    </row>
    <row r="67" spans="2:15" x14ac:dyDescent="0.15">
      <c r="B67" s="48" t="s">
        <v>49</v>
      </c>
      <c r="C67" s="11">
        <v>5.2999999999999999E-2</v>
      </c>
      <c r="D67" s="11">
        <v>5.2999999999999999E-2</v>
      </c>
      <c r="E67" s="11">
        <v>5.8999999999999997E-2</v>
      </c>
      <c r="F67" s="11">
        <v>5.3999999999999999E-2</v>
      </c>
      <c r="G67" s="11">
        <v>5.8000000000000003E-2</v>
      </c>
      <c r="H67" s="11">
        <v>5.2999999999999999E-2</v>
      </c>
      <c r="I67" s="8">
        <v>0.434</v>
      </c>
      <c r="J67" s="8">
        <v>0.45800000000000002</v>
      </c>
      <c r="K67" s="27">
        <v>0.48599999999999999</v>
      </c>
      <c r="L67" s="7">
        <v>0.53300000000000003</v>
      </c>
      <c r="M67" s="10">
        <v>0.59299999999999997</v>
      </c>
      <c r="N67" s="27">
        <v>0.49299999999999999</v>
      </c>
      <c r="O67" s="12" t="s">
        <v>39</v>
      </c>
    </row>
    <row r="68" spans="2:15" x14ac:dyDescent="0.15">
      <c r="B68" s="49"/>
      <c r="C68" s="17">
        <v>5.2999999999999999E-2</v>
      </c>
      <c r="D68" s="17">
        <v>5.1999999999999998E-2</v>
      </c>
      <c r="E68" s="17">
        <v>5.8999999999999997E-2</v>
      </c>
      <c r="F68" s="17">
        <v>5.3999999999999999E-2</v>
      </c>
      <c r="G68" s="17">
        <v>5.7000000000000002E-2</v>
      </c>
      <c r="H68" s="17">
        <v>5.1999999999999998E-2</v>
      </c>
      <c r="I68" s="14">
        <v>0.441</v>
      </c>
      <c r="J68" s="14">
        <v>0.46400000000000002</v>
      </c>
      <c r="K68" s="28">
        <v>0.49199999999999999</v>
      </c>
      <c r="L68" s="13">
        <v>0.54</v>
      </c>
      <c r="M68" s="16">
        <v>0.60199999999999998</v>
      </c>
      <c r="N68" s="28">
        <v>0.501</v>
      </c>
      <c r="O68" s="12" t="s">
        <v>40</v>
      </c>
    </row>
    <row r="69" spans="2:15" x14ac:dyDescent="0.15">
      <c r="B69" s="49"/>
      <c r="C69" s="21">
        <v>4.4999999999999998E-2</v>
      </c>
      <c r="D69" s="21">
        <v>4.3999999999999997E-2</v>
      </c>
      <c r="E69" s="29">
        <v>4.9000000000000002E-2</v>
      </c>
      <c r="F69" s="19">
        <v>4.5999999999999999E-2</v>
      </c>
      <c r="G69" s="29">
        <v>4.9000000000000002E-2</v>
      </c>
      <c r="H69" s="21">
        <v>4.4999999999999998E-2</v>
      </c>
      <c r="I69" s="17">
        <v>4.1000000000000002E-2</v>
      </c>
      <c r="J69" s="17">
        <v>0.04</v>
      </c>
      <c r="K69" s="17">
        <v>0.04</v>
      </c>
      <c r="L69" s="18">
        <v>4.1000000000000002E-2</v>
      </c>
      <c r="M69" s="17">
        <v>0.04</v>
      </c>
      <c r="N69" s="21">
        <v>4.4999999999999998E-2</v>
      </c>
      <c r="O69" s="12" t="s">
        <v>41</v>
      </c>
    </row>
    <row r="70" spans="2:15" ht="36" x14ac:dyDescent="0.15">
      <c r="B70" s="50"/>
      <c r="C70" s="26">
        <v>14429</v>
      </c>
      <c r="D70" s="26">
        <v>13003</v>
      </c>
      <c r="E70" s="26">
        <v>12896</v>
      </c>
      <c r="F70" s="26">
        <v>12784</v>
      </c>
      <c r="G70" s="26">
        <v>12755</v>
      </c>
      <c r="H70" s="26">
        <v>12649</v>
      </c>
      <c r="I70" s="45">
        <v>28759</v>
      </c>
      <c r="J70" s="45">
        <v>28139</v>
      </c>
      <c r="K70" s="25">
        <v>26864</v>
      </c>
      <c r="L70" s="45">
        <v>30510</v>
      </c>
      <c r="M70" s="23">
        <v>22290</v>
      </c>
      <c r="N70" s="23">
        <v>23364</v>
      </c>
      <c r="O70" s="12" t="s">
        <v>42</v>
      </c>
    </row>
  </sheetData>
  <mergeCells count="8">
    <mergeCell ref="B63:B66"/>
    <mergeCell ref="B67:B70"/>
    <mergeCell ref="B39:B42"/>
    <mergeCell ref="B43:B46"/>
    <mergeCell ref="B47:B50"/>
    <mergeCell ref="B51:B54"/>
    <mergeCell ref="B55:B58"/>
    <mergeCell ref="B59:B6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5C63-8FA1-204E-8DFE-B4960464B399}">
  <dimension ref="B1:P35"/>
  <sheetViews>
    <sheetView topLeftCell="B1" workbookViewId="0">
      <selection activeCell="P15" sqref="P15"/>
    </sheetView>
  </sheetViews>
  <sheetFormatPr baseColWidth="10" defaultRowHeight="13" x14ac:dyDescent="0.15"/>
  <sheetData>
    <row r="1" spans="2:16" x14ac:dyDescent="0.15">
      <c r="B1" s="46" t="s">
        <v>50</v>
      </c>
      <c r="C1" s="46" t="s">
        <v>51</v>
      </c>
      <c r="D1" s="46" t="s">
        <v>52</v>
      </c>
      <c r="E1" s="46" t="s">
        <v>53</v>
      </c>
      <c r="F1" s="46" t="s">
        <v>53</v>
      </c>
      <c r="G1" s="46" t="s">
        <v>53</v>
      </c>
    </row>
    <row r="2" spans="2:16" x14ac:dyDescent="0.15">
      <c r="B2" s="7">
        <v>0.52900000000000003</v>
      </c>
      <c r="C2" s="7">
        <v>0.52200000000000002</v>
      </c>
      <c r="D2" s="8">
        <v>0.44400000000000001</v>
      </c>
      <c r="E2" s="9">
        <v>0.623</v>
      </c>
      <c r="F2" s="10">
        <v>0.59799999999999998</v>
      </c>
      <c r="G2" s="10">
        <v>0.56799999999999995</v>
      </c>
      <c r="J2" s="46" t="s">
        <v>54</v>
      </c>
      <c r="K2" s="46" t="s">
        <v>55</v>
      </c>
      <c r="M2" s="46" t="s">
        <v>56</v>
      </c>
      <c r="N2" s="46" t="s">
        <v>57</v>
      </c>
      <c r="O2" s="46" t="s">
        <v>58</v>
      </c>
      <c r="P2" s="46" t="s">
        <v>59</v>
      </c>
    </row>
    <row r="3" spans="2:16" x14ac:dyDescent="0.15">
      <c r="B3" s="13">
        <v>0.53700000000000003</v>
      </c>
      <c r="C3" s="13">
        <v>0.52900000000000003</v>
      </c>
      <c r="D3" s="14">
        <v>0.45</v>
      </c>
      <c r="E3" s="15">
        <v>0.63200000000000001</v>
      </c>
      <c r="F3" s="16">
        <v>0.60799999999999998</v>
      </c>
      <c r="G3" s="16">
        <v>0.57599999999999996</v>
      </c>
      <c r="I3" s="46" t="s">
        <v>53</v>
      </c>
      <c r="J3">
        <f>AVERAGE(E3:G3)</f>
        <v>0.60533333333333328</v>
      </c>
      <c r="K3">
        <f>J3/J$3*100</f>
        <v>100</v>
      </c>
      <c r="M3">
        <f>(E3/$J$3)*100</f>
        <v>104.40528634361235</v>
      </c>
      <c r="N3">
        <f t="shared" ref="N3:O3" si="0">(F3/$J$3)*100</f>
        <v>100.44052863436124</v>
      </c>
      <c r="O3">
        <f t="shared" si="0"/>
        <v>95.154185022026439</v>
      </c>
      <c r="P3">
        <f>STDEV(M3:O3)</f>
        <v>4.6412571598470231</v>
      </c>
    </row>
    <row r="4" spans="2:16" x14ac:dyDescent="0.15">
      <c r="B4" s="17">
        <v>0.04</v>
      </c>
      <c r="C4" s="17">
        <v>0.04</v>
      </c>
      <c r="D4" s="18">
        <v>4.1000000000000002E-2</v>
      </c>
      <c r="E4" s="17">
        <v>4.1000000000000002E-2</v>
      </c>
      <c r="F4" s="17">
        <v>0.04</v>
      </c>
      <c r="G4" s="17">
        <v>0.04</v>
      </c>
      <c r="I4" s="46" t="s">
        <v>60</v>
      </c>
      <c r="J4">
        <f>AVERAGE(B7:D7)</f>
        <v>0.57333333333333336</v>
      </c>
      <c r="K4">
        <f t="shared" ref="K4:K20" si="1">J4/J$3*100</f>
        <v>94.71365638766521</v>
      </c>
      <c r="M4">
        <f>(B7/$J$3)*100</f>
        <v>97.466960352422916</v>
      </c>
      <c r="N4">
        <f t="shared" ref="N4:O4" si="2">(C7/$J$3)*100</f>
        <v>91.685022026431739</v>
      </c>
      <c r="O4">
        <f t="shared" si="2"/>
        <v>94.988986784140977</v>
      </c>
      <c r="P4">
        <f t="shared" ref="P4:P19" si="3">STDEV(M4:O4)</f>
        <v>2.9007857249043818</v>
      </c>
    </row>
    <row r="5" spans="2:16" x14ac:dyDescent="0.15">
      <c r="B5" s="23">
        <v>22271</v>
      </c>
      <c r="C5" s="23">
        <v>23322</v>
      </c>
      <c r="D5" s="24">
        <v>54956</v>
      </c>
      <c r="E5" s="25">
        <v>25739</v>
      </c>
      <c r="F5" s="23">
        <v>22439</v>
      </c>
      <c r="G5" s="23">
        <v>23298</v>
      </c>
      <c r="I5" s="46"/>
    </row>
    <row r="6" spans="2:16" x14ac:dyDescent="0.15">
      <c r="B6" s="10">
        <v>0.58099999999999996</v>
      </c>
      <c r="C6" s="7">
        <v>0.54600000000000004</v>
      </c>
      <c r="D6" s="10">
        <v>0.56499999999999995</v>
      </c>
      <c r="E6" s="8">
        <v>0.44700000000000001</v>
      </c>
      <c r="F6" s="27">
        <v>0.48499999999999999</v>
      </c>
      <c r="G6" s="27">
        <v>0.47599999999999998</v>
      </c>
      <c r="I6" s="46" t="s">
        <v>61</v>
      </c>
      <c r="J6">
        <f>AVERAGE(B15:D15)</f>
        <v>0.30733333333333329</v>
      </c>
      <c r="K6">
        <f t="shared" si="1"/>
        <v>50.770925110132161</v>
      </c>
      <c r="M6">
        <f>(B11/$J$3)*100</f>
        <v>65.91409691629957</v>
      </c>
      <c r="N6">
        <f t="shared" ref="N6:O6" si="4">(C11/$J$3)*100</f>
        <v>57.323788546255507</v>
      </c>
      <c r="O6">
        <f t="shared" si="4"/>
        <v>69.383259911894285</v>
      </c>
      <c r="P6">
        <f t="shared" si="3"/>
        <v>6.2083188733761956</v>
      </c>
    </row>
    <row r="7" spans="2:16" x14ac:dyDescent="0.15">
      <c r="B7" s="16">
        <v>0.59</v>
      </c>
      <c r="C7" s="13">
        <v>0.55500000000000005</v>
      </c>
      <c r="D7" s="16">
        <v>0.57499999999999996</v>
      </c>
      <c r="E7" s="14">
        <v>0.45300000000000001</v>
      </c>
      <c r="F7" s="28">
        <v>0.49299999999999999</v>
      </c>
      <c r="G7" s="28">
        <v>0.48299999999999998</v>
      </c>
      <c r="I7" s="46" t="s">
        <v>62</v>
      </c>
      <c r="J7">
        <f>AVERAGE(E15:G15)</f>
        <v>0.60433333333333339</v>
      </c>
      <c r="K7">
        <f t="shared" si="1"/>
        <v>99.834801762114552</v>
      </c>
      <c r="M7">
        <f>(E11/$J$3)*100</f>
        <v>36.343612334801769</v>
      </c>
      <c r="N7">
        <f t="shared" ref="N7:O7" si="5">(F11/$J$3)*100</f>
        <v>34.691629955947143</v>
      </c>
      <c r="O7">
        <f t="shared" si="5"/>
        <v>33.865638766519822</v>
      </c>
      <c r="P7">
        <f t="shared" si="3"/>
        <v>1.2617223829724264</v>
      </c>
    </row>
    <row r="8" spans="2:16" x14ac:dyDescent="0.15">
      <c r="B8" s="19">
        <v>4.4999999999999998E-2</v>
      </c>
      <c r="C8" s="18">
        <v>4.1000000000000002E-2</v>
      </c>
      <c r="D8" s="17">
        <v>4.1000000000000002E-2</v>
      </c>
      <c r="E8" s="17">
        <v>0.04</v>
      </c>
      <c r="F8" s="17">
        <v>0.04</v>
      </c>
      <c r="G8" s="17">
        <v>0.04</v>
      </c>
      <c r="I8" s="46" t="s">
        <v>63</v>
      </c>
      <c r="J8">
        <f>AVERAGE(B21:D21)</f>
        <v>0.48133333333333334</v>
      </c>
      <c r="K8">
        <f t="shared" si="1"/>
        <v>79.51541850220265</v>
      </c>
      <c r="M8">
        <f>(B15/$J$3)*100</f>
        <v>50.055066079295152</v>
      </c>
      <c r="N8">
        <f t="shared" ref="N8:O8" si="6">(C15/$J$3)*100</f>
        <v>52.367841409691643</v>
      </c>
      <c r="O8">
        <f t="shared" si="6"/>
        <v>49.889867841409696</v>
      </c>
      <c r="P8">
        <f t="shared" si="3"/>
        <v>1.3854345402433021</v>
      </c>
    </row>
    <row r="9" spans="2:16" x14ac:dyDescent="0.15">
      <c r="B9" s="23">
        <v>22990</v>
      </c>
      <c r="C9" s="30">
        <v>21361</v>
      </c>
      <c r="D9" s="30">
        <v>20703</v>
      </c>
      <c r="E9" s="31">
        <v>43094</v>
      </c>
      <c r="F9" s="32">
        <v>39265</v>
      </c>
      <c r="G9" s="31">
        <v>43236</v>
      </c>
      <c r="I9" s="46" t="s">
        <v>64</v>
      </c>
      <c r="J9">
        <f>AVERAGE(E21:G21)</f>
        <v>0.53933333333333333</v>
      </c>
      <c r="K9">
        <f t="shared" si="1"/>
        <v>89.096916299559481</v>
      </c>
      <c r="M9">
        <f>(E15/$J$3)*100</f>
        <v>90.693832599118963</v>
      </c>
      <c r="N9">
        <f t="shared" ref="N9:O9" si="7">(F15/$J$3)*100</f>
        <v>92.6762114537445</v>
      </c>
      <c r="O9">
        <f t="shared" si="7"/>
        <v>116.13436123348018</v>
      </c>
      <c r="P9">
        <f t="shared" si="3"/>
        <v>14.150589588467872</v>
      </c>
    </row>
    <row r="10" spans="2:16" x14ac:dyDescent="0.15">
      <c r="B10" s="33">
        <v>0.39400000000000002</v>
      </c>
      <c r="C10" s="34">
        <v>0.34300000000000003</v>
      </c>
      <c r="D10" s="33">
        <v>0.41499999999999998</v>
      </c>
      <c r="E10" s="35">
        <v>0.218</v>
      </c>
      <c r="F10" s="35">
        <v>0.20899999999999999</v>
      </c>
      <c r="G10" s="35">
        <v>0.20300000000000001</v>
      </c>
      <c r="I10" s="46" t="s">
        <v>65</v>
      </c>
      <c r="J10">
        <f>AVERAGE(B25:D25)</f>
        <v>0.53866666666666674</v>
      </c>
      <c r="K10">
        <f t="shared" si="1"/>
        <v>88.986784140969178</v>
      </c>
      <c r="M10">
        <f>(B21/$J$3)*100</f>
        <v>85.077092511013234</v>
      </c>
      <c r="N10">
        <f t="shared" ref="N10:O10" si="8">(C21/$J$3)*100</f>
        <v>73.182819383259925</v>
      </c>
      <c r="O10">
        <f t="shared" si="8"/>
        <v>80.286343612334804</v>
      </c>
      <c r="P10">
        <f t="shared" si="3"/>
        <v>5.9844947534000577</v>
      </c>
    </row>
    <row r="11" spans="2:16" x14ac:dyDescent="0.15">
      <c r="B11" s="20">
        <v>0.39900000000000002</v>
      </c>
      <c r="C11" s="29">
        <v>0.34699999999999998</v>
      </c>
      <c r="D11" s="20">
        <v>0.42</v>
      </c>
      <c r="E11" s="21">
        <v>0.22</v>
      </c>
      <c r="F11" s="21">
        <v>0.21</v>
      </c>
      <c r="G11" s="21">
        <v>0.20499999999999999</v>
      </c>
    </row>
    <row r="12" spans="2:16" x14ac:dyDescent="0.15">
      <c r="B12" s="18">
        <v>4.2000000000000003E-2</v>
      </c>
      <c r="C12" s="17">
        <v>0.04</v>
      </c>
      <c r="D12" s="17">
        <v>4.1000000000000002E-2</v>
      </c>
      <c r="E12" s="17">
        <v>4.1000000000000002E-2</v>
      </c>
      <c r="F12" s="17">
        <v>3.9E-2</v>
      </c>
      <c r="G12" s="17">
        <v>0.04</v>
      </c>
      <c r="I12" s="46" t="s">
        <v>66</v>
      </c>
      <c r="J12">
        <f>AVERAGE(E25:G25)</f>
        <v>0.29366666666666669</v>
      </c>
      <c r="K12">
        <f t="shared" si="1"/>
        <v>48.513215859030844</v>
      </c>
      <c r="M12">
        <f>(E21/$J$3)*100</f>
        <v>88.546255506607935</v>
      </c>
      <c r="N12">
        <f t="shared" ref="N12:O12" si="9">(F21/$J$3)*100</f>
        <v>89.867841409691636</v>
      </c>
      <c r="O12">
        <f t="shared" si="9"/>
        <v>88.876651982378874</v>
      </c>
      <c r="P12">
        <f t="shared" si="3"/>
        <v>0.68777510995576874</v>
      </c>
    </row>
    <row r="13" spans="2:16" x14ac:dyDescent="0.15">
      <c r="B13" s="32">
        <v>37400</v>
      </c>
      <c r="C13" s="36">
        <v>34330</v>
      </c>
      <c r="D13" s="36">
        <v>34825</v>
      </c>
      <c r="E13" s="31">
        <v>43830</v>
      </c>
      <c r="F13" s="32">
        <v>38963</v>
      </c>
      <c r="G13" s="37">
        <v>41715</v>
      </c>
      <c r="I13" s="46" t="s">
        <v>67</v>
      </c>
      <c r="J13">
        <f>AVERAGE(B29:D29)</f>
        <v>0.52066666666666661</v>
      </c>
      <c r="K13">
        <f t="shared" si="1"/>
        <v>86.013215859030836</v>
      </c>
      <c r="M13">
        <f>(B25/$J$3)*100</f>
        <v>82.268722466960369</v>
      </c>
      <c r="N13">
        <f t="shared" ref="N13:O13" si="10">(C25/$J$3)*100</f>
        <v>84.911894273127757</v>
      </c>
      <c r="O13">
        <f t="shared" si="10"/>
        <v>99.779735682819393</v>
      </c>
      <c r="P13">
        <f t="shared" si="3"/>
        <v>9.4399386405725547</v>
      </c>
    </row>
    <row r="14" spans="2:16" x14ac:dyDescent="0.15">
      <c r="B14" s="38">
        <v>0.3</v>
      </c>
      <c r="C14" s="38">
        <v>0.314</v>
      </c>
      <c r="D14" s="38">
        <v>0.29799999999999999</v>
      </c>
      <c r="E14" s="7">
        <v>0.54</v>
      </c>
      <c r="F14" s="7">
        <v>0.55300000000000005</v>
      </c>
      <c r="G14" s="39">
        <v>0.69099999999999995</v>
      </c>
      <c r="I14" s="46" t="s">
        <v>68</v>
      </c>
      <c r="J14">
        <f>AVERAGE(E29:G29)</f>
        <v>0.30299999999999999</v>
      </c>
      <c r="K14">
        <f t="shared" si="1"/>
        <v>50.055066079295152</v>
      </c>
      <c r="M14">
        <f>(E25/$J$3)*100</f>
        <v>47.57709251101322</v>
      </c>
      <c r="N14">
        <f t="shared" ref="N14:O14" si="11">(F25/$J$3)*100</f>
        <v>55.011013215859037</v>
      </c>
      <c r="O14">
        <f t="shared" si="11"/>
        <v>42.951541850220273</v>
      </c>
      <c r="P14">
        <f t="shared" si="3"/>
        <v>6.0839919129378712</v>
      </c>
    </row>
    <row r="15" spans="2:16" x14ac:dyDescent="0.15">
      <c r="B15" s="22">
        <v>0.30299999999999999</v>
      </c>
      <c r="C15" s="22">
        <v>0.317</v>
      </c>
      <c r="D15" s="22">
        <v>0.30199999999999999</v>
      </c>
      <c r="E15" s="13">
        <v>0.54900000000000004</v>
      </c>
      <c r="F15" s="13">
        <v>0.56100000000000005</v>
      </c>
      <c r="G15" s="40">
        <v>0.70299999999999996</v>
      </c>
      <c r="I15" s="46" t="s">
        <v>69</v>
      </c>
      <c r="J15">
        <f>AVERAGE(B33:D33)</f>
        <v>0.46566666666666667</v>
      </c>
      <c r="K15">
        <f t="shared" si="1"/>
        <v>76.927312775330407</v>
      </c>
      <c r="M15">
        <f>(B29/$J$3)*100</f>
        <v>77.147577092511028</v>
      </c>
      <c r="N15">
        <f>(C29/$J$3)*100</f>
        <v>84.746696035242294</v>
      </c>
      <c r="O15">
        <f>(E29/$J$3)*100</f>
        <v>48.568281938325988</v>
      </c>
      <c r="P15">
        <f t="shared" si="3"/>
        <v>19.076164738506225</v>
      </c>
    </row>
    <row r="16" spans="2:16" x14ac:dyDescent="0.15">
      <c r="B16" s="17">
        <v>4.1000000000000002E-2</v>
      </c>
      <c r="C16" s="17">
        <v>4.1000000000000002E-2</v>
      </c>
      <c r="D16" s="17">
        <v>4.1000000000000002E-2</v>
      </c>
      <c r="E16" s="17">
        <v>0.04</v>
      </c>
      <c r="F16" s="17">
        <v>4.1000000000000002E-2</v>
      </c>
      <c r="G16" s="41">
        <v>4.2999999999999997E-2</v>
      </c>
      <c r="I16" s="46" t="s">
        <v>70</v>
      </c>
      <c r="J16">
        <f>AVERAGE(E33:G33)</f>
        <v>0.54766666666666663</v>
      </c>
      <c r="K16">
        <f t="shared" si="1"/>
        <v>90.473568281938327</v>
      </c>
      <c r="M16">
        <f>(E29/$J$3)*100</f>
        <v>48.568281938325988</v>
      </c>
      <c r="N16">
        <f t="shared" ref="N16:O16" si="12">(F29/$J$3)*100</f>
        <v>47.742290748898682</v>
      </c>
      <c r="O16">
        <f t="shared" si="12"/>
        <v>53.854625550660792</v>
      </c>
      <c r="P16">
        <f t="shared" si="3"/>
        <v>3.3163314812584899</v>
      </c>
    </row>
    <row r="17" spans="2:16" x14ac:dyDescent="0.15">
      <c r="B17" s="37">
        <v>40156</v>
      </c>
      <c r="C17" s="36">
        <v>35545</v>
      </c>
      <c r="D17" s="32">
        <v>38866</v>
      </c>
      <c r="E17" s="23">
        <v>22106</v>
      </c>
      <c r="F17" s="23">
        <v>22594</v>
      </c>
      <c r="G17" s="23">
        <v>21635</v>
      </c>
    </row>
    <row r="18" spans="2:16" x14ac:dyDescent="0.15">
      <c r="I18" s="46" t="s">
        <v>71</v>
      </c>
      <c r="J18">
        <f>AVERAGE(B11:D11)</f>
        <v>0.38866666666666666</v>
      </c>
      <c r="K18">
        <f t="shared" si="1"/>
        <v>64.207048458149785</v>
      </c>
      <c r="M18">
        <f>(B33/$J$3)*100</f>
        <v>72.852422907488986</v>
      </c>
      <c r="N18">
        <f t="shared" ref="N18:O18" si="13">(C33/$J$3)*100</f>
        <v>76.651982378854626</v>
      </c>
      <c r="O18">
        <f t="shared" si="13"/>
        <v>81.277533039647594</v>
      </c>
      <c r="P18">
        <f t="shared" si="3"/>
        <v>4.219297963544177</v>
      </c>
    </row>
    <row r="19" spans="2:16" x14ac:dyDescent="0.15">
      <c r="I19" s="46" t="s">
        <v>72</v>
      </c>
      <c r="J19">
        <f>AVERAGE(E7:G7)</f>
        <v>0.47633333333333328</v>
      </c>
      <c r="K19">
        <f t="shared" si="1"/>
        <v>78.689427312775322</v>
      </c>
      <c r="M19">
        <f>(E33/$J$3)*100</f>
        <v>89.207048458149799</v>
      </c>
      <c r="N19">
        <f t="shared" ref="N19:O19" si="14">(F33/$J$3)*100</f>
        <v>99.449339207048453</v>
      </c>
      <c r="O19">
        <f t="shared" si="14"/>
        <v>82.764317180616743</v>
      </c>
      <c r="P19">
        <f t="shared" si="3"/>
        <v>8.4143059341614652</v>
      </c>
    </row>
    <row r="20" spans="2:16" x14ac:dyDescent="0.15">
      <c r="B20" s="7">
        <v>0.50900000000000001</v>
      </c>
      <c r="C20" s="8">
        <v>0.436</v>
      </c>
      <c r="D20" s="27">
        <v>0.47899999999999998</v>
      </c>
      <c r="E20" s="7">
        <v>0.52800000000000002</v>
      </c>
      <c r="F20" s="7">
        <v>0.53600000000000003</v>
      </c>
      <c r="G20" s="7">
        <v>0.53</v>
      </c>
      <c r="I20" s="46" t="s">
        <v>83</v>
      </c>
      <c r="J20">
        <f>AVERAGE(E11:G11)</f>
        <v>0.21166666666666667</v>
      </c>
      <c r="K20">
        <f t="shared" si="1"/>
        <v>34.966960352422909</v>
      </c>
      <c r="M20">
        <f>(E34/$J$3)*100</f>
        <v>6.7731277533039664</v>
      </c>
      <c r="N20">
        <f t="shared" ref="N20" si="15">(F34/$J$3)*100</f>
        <v>6.6079295154185038</v>
      </c>
      <c r="O20">
        <f t="shared" ref="O20" si="16">(G34/$J$3)*100</f>
        <v>7.433920704845816</v>
      </c>
      <c r="P20">
        <f t="shared" ref="P20" si="17">STDEV(M20:O20)</f>
        <v>0.43707345447102236</v>
      </c>
    </row>
    <row r="21" spans="2:16" x14ac:dyDescent="0.15">
      <c r="B21" s="28">
        <v>0.51500000000000001</v>
      </c>
      <c r="C21" s="14">
        <v>0.443</v>
      </c>
      <c r="D21" s="28">
        <v>0.48599999999999999</v>
      </c>
      <c r="E21" s="13">
        <v>0.53600000000000003</v>
      </c>
      <c r="F21" s="13">
        <v>0.54400000000000004</v>
      </c>
      <c r="G21" s="13">
        <v>0.53800000000000003</v>
      </c>
    </row>
    <row r="22" spans="2:16" x14ac:dyDescent="0.15">
      <c r="B22" s="18">
        <v>4.2000000000000003E-2</v>
      </c>
      <c r="C22" s="17">
        <v>0.04</v>
      </c>
      <c r="D22" s="17">
        <v>4.1000000000000002E-2</v>
      </c>
      <c r="E22" s="18">
        <v>4.1000000000000002E-2</v>
      </c>
      <c r="F22" s="17">
        <v>0.04</v>
      </c>
      <c r="G22" s="17">
        <v>0.04</v>
      </c>
    </row>
    <row r="23" spans="2:16" x14ac:dyDescent="0.15">
      <c r="B23" s="25">
        <v>26269</v>
      </c>
      <c r="C23" s="25">
        <v>25504</v>
      </c>
      <c r="D23" s="25">
        <v>25397</v>
      </c>
      <c r="E23" s="23">
        <v>23269</v>
      </c>
      <c r="F23" s="23">
        <v>22000</v>
      </c>
      <c r="G23" s="23">
        <v>23997</v>
      </c>
    </row>
    <row r="24" spans="2:16" x14ac:dyDescent="0.15">
      <c r="B24" s="27">
        <v>0.49099999999999999</v>
      </c>
      <c r="C24" s="27">
        <v>0.50800000000000001</v>
      </c>
      <c r="D24" s="10">
        <v>0.59499999999999997</v>
      </c>
      <c r="E24" s="38">
        <v>0.28499999999999998</v>
      </c>
      <c r="F24" s="34">
        <v>0.33</v>
      </c>
      <c r="G24" s="42">
        <v>0.25800000000000001</v>
      </c>
    </row>
    <row r="25" spans="2:16" x14ac:dyDescent="0.15">
      <c r="B25" s="28">
        <v>0.498</v>
      </c>
      <c r="C25" s="28">
        <v>0.51400000000000001</v>
      </c>
      <c r="D25" s="16">
        <v>0.60399999999999998</v>
      </c>
      <c r="E25" s="22">
        <v>0.28799999999999998</v>
      </c>
      <c r="F25" s="29">
        <v>0.33300000000000002</v>
      </c>
      <c r="G25" s="19">
        <v>0.26</v>
      </c>
    </row>
    <row r="26" spans="2:16" x14ac:dyDescent="0.15">
      <c r="B26" s="17">
        <v>0.04</v>
      </c>
      <c r="C26" s="17">
        <v>0.04</v>
      </c>
      <c r="D26" s="17">
        <v>4.1000000000000002E-2</v>
      </c>
      <c r="E26" s="17">
        <v>0.04</v>
      </c>
      <c r="F26" s="17">
        <v>0.04</v>
      </c>
      <c r="G26" s="17">
        <v>0.04</v>
      </c>
    </row>
    <row r="27" spans="2:16" x14ac:dyDescent="0.15">
      <c r="B27" s="25">
        <v>26790</v>
      </c>
      <c r="C27" s="23">
        <v>23364</v>
      </c>
      <c r="D27" s="23">
        <v>23915</v>
      </c>
      <c r="E27" s="43">
        <v>46870</v>
      </c>
      <c r="F27" s="43">
        <v>48335</v>
      </c>
      <c r="G27" s="43">
        <v>46753</v>
      </c>
    </row>
    <row r="28" spans="2:16" x14ac:dyDescent="0.15">
      <c r="B28" s="8">
        <v>0.46</v>
      </c>
      <c r="C28" s="27">
        <v>0.50600000000000001</v>
      </c>
      <c r="D28" s="10">
        <v>0.57299999999999995</v>
      </c>
      <c r="E28" s="38">
        <v>0.29099999999999998</v>
      </c>
      <c r="F28" s="38">
        <v>0.28599999999999998</v>
      </c>
      <c r="G28" s="38">
        <v>0.32200000000000001</v>
      </c>
    </row>
    <row r="29" spans="2:16" x14ac:dyDescent="0.15">
      <c r="B29" s="14">
        <v>0.46700000000000003</v>
      </c>
      <c r="C29" s="28">
        <v>0.51300000000000001</v>
      </c>
      <c r="D29" s="16">
        <v>0.58199999999999996</v>
      </c>
      <c r="E29" s="22">
        <v>0.29399999999999998</v>
      </c>
      <c r="F29" s="22">
        <v>0.28899999999999998</v>
      </c>
      <c r="G29" s="22">
        <v>0.32600000000000001</v>
      </c>
    </row>
    <row r="30" spans="2:16" x14ac:dyDescent="0.15">
      <c r="B30" s="17">
        <v>0.04</v>
      </c>
      <c r="C30" s="17">
        <v>0.04</v>
      </c>
      <c r="D30" s="17">
        <v>0.04</v>
      </c>
      <c r="E30" s="17">
        <v>0.04</v>
      </c>
      <c r="F30" s="17">
        <v>0.04</v>
      </c>
      <c r="G30" s="17">
        <v>0.04</v>
      </c>
    </row>
    <row r="31" spans="2:16" x14ac:dyDescent="0.15">
      <c r="B31" s="23">
        <v>23781</v>
      </c>
      <c r="C31" s="23">
        <v>23932</v>
      </c>
      <c r="D31" s="30">
        <v>20985</v>
      </c>
      <c r="E31" s="31">
        <v>45436</v>
      </c>
      <c r="F31" s="43">
        <v>46143</v>
      </c>
      <c r="G31" s="31">
        <v>42985</v>
      </c>
    </row>
    <row r="32" spans="2:16" x14ac:dyDescent="0.15">
      <c r="B32" s="8">
        <v>0.434</v>
      </c>
      <c r="C32" s="8">
        <v>0.45800000000000002</v>
      </c>
      <c r="D32" s="27">
        <v>0.48599999999999999</v>
      </c>
      <c r="E32" s="7">
        <v>0.53300000000000003</v>
      </c>
      <c r="F32" s="10">
        <v>0.59299999999999997</v>
      </c>
      <c r="G32" s="27">
        <v>0.49299999999999999</v>
      </c>
    </row>
    <row r="33" spans="2:7" x14ac:dyDescent="0.15">
      <c r="B33" s="14">
        <v>0.441</v>
      </c>
      <c r="C33" s="14">
        <v>0.46400000000000002</v>
      </c>
      <c r="D33" s="28">
        <v>0.49199999999999999</v>
      </c>
      <c r="E33" s="13">
        <v>0.54</v>
      </c>
      <c r="F33" s="16">
        <v>0.60199999999999998</v>
      </c>
      <c r="G33" s="28">
        <v>0.501</v>
      </c>
    </row>
    <row r="34" spans="2:7" x14ac:dyDescent="0.15">
      <c r="B34" s="17">
        <v>4.1000000000000002E-2</v>
      </c>
      <c r="C34" s="17">
        <v>0.04</v>
      </c>
      <c r="D34" s="17">
        <v>0.04</v>
      </c>
      <c r="E34" s="18">
        <v>4.1000000000000002E-2</v>
      </c>
      <c r="F34" s="17">
        <v>0.04</v>
      </c>
      <c r="G34" s="21">
        <v>4.4999999999999998E-2</v>
      </c>
    </row>
    <row r="35" spans="2:7" x14ac:dyDescent="0.15">
      <c r="B35" s="45">
        <v>28759</v>
      </c>
      <c r="C35" s="45">
        <v>28139</v>
      </c>
      <c r="D35" s="25">
        <v>26864</v>
      </c>
      <c r="E35" s="45">
        <v>30510</v>
      </c>
      <c r="F35" s="23">
        <v>22290</v>
      </c>
      <c r="G35" s="23">
        <v>23364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3B1-023C-284E-8C37-00F9307BF6C3}">
  <dimension ref="A1:H11"/>
  <sheetViews>
    <sheetView workbookViewId="0">
      <selection activeCell="D7" sqref="D7:E11"/>
    </sheetView>
  </sheetViews>
  <sheetFormatPr baseColWidth="10" defaultRowHeight="13" x14ac:dyDescent="0.15"/>
  <sheetData>
    <row r="1" spans="1:8" x14ac:dyDescent="0.15">
      <c r="A1" s="47" t="s">
        <v>73</v>
      </c>
      <c r="B1" s="47" t="s">
        <v>55</v>
      </c>
      <c r="C1" s="47" t="s">
        <v>74</v>
      </c>
      <c r="D1" s="47" t="s">
        <v>75</v>
      </c>
      <c r="E1" s="47" t="s">
        <v>76</v>
      </c>
      <c r="F1" s="47" t="s">
        <v>56</v>
      </c>
      <c r="G1" s="47" t="s">
        <v>57</v>
      </c>
      <c r="H1" s="47" t="s">
        <v>58</v>
      </c>
    </row>
    <row r="2" spans="1:8" x14ac:dyDescent="0.15">
      <c r="A2" s="46" t="s">
        <v>84</v>
      </c>
      <c r="B2">
        <v>100</v>
      </c>
      <c r="C2">
        <v>4.6412571598470231</v>
      </c>
      <c r="D2">
        <f>AVERAGE(F2:H2)</f>
        <v>1.6666666666666666E-2</v>
      </c>
      <c r="E2">
        <f>STDEV(F2:H2)</f>
        <v>2.8867513459481291E-2</v>
      </c>
      <c r="F2" s="46">
        <v>0.05</v>
      </c>
      <c r="G2" s="46">
        <v>0</v>
      </c>
      <c r="H2" s="46">
        <v>0</v>
      </c>
    </row>
    <row r="3" spans="1:8" x14ac:dyDescent="0.15">
      <c r="A3" s="46" t="s">
        <v>60</v>
      </c>
      <c r="B3">
        <v>94.71365638766521</v>
      </c>
      <c r="C3">
        <v>2.9007857249043818</v>
      </c>
      <c r="D3">
        <f t="shared" ref="D3:D11" si="0">AVERAGE(F3:H3)</f>
        <v>2.3333333333333331E-2</v>
      </c>
      <c r="E3">
        <f t="shared" ref="E3:E11" si="1">STDEV(F3:H3)</f>
        <v>1.1547005383792523E-2</v>
      </c>
      <c r="F3" s="46">
        <v>0.03</v>
      </c>
      <c r="G3" s="46">
        <v>0.03</v>
      </c>
      <c r="H3" s="46">
        <v>0.01</v>
      </c>
    </row>
    <row r="4" spans="1:8" x14ac:dyDescent="0.15">
      <c r="A4" s="46" t="s">
        <v>77</v>
      </c>
      <c r="B4">
        <v>78.689427312775322</v>
      </c>
      <c r="C4">
        <v>8.4143059341614652</v>
      </c>
      <c r="D4">
        <f t="shared" si="0"/>
        <v>48.54</v>
      </c>
      <c r="E4">
        <f t="shared" si="1"/>
        <v>15.276580114672264</v>
      </c>
      <c r="F4" s="46">
        <v>37.69</v>
      </c>
      <c r="G4" s="46">
        <v>41.92</v>
      </c>
      <c r="H4" s="46">
        <v>66.010000000000005</v>
      </c>
    </row>
    <row r="5" spans="1:8" x14ac:dyDescent="0.15">
      <c r="A5" s="46" t="s">
        <v>85</v>
      </c>
      <c r="B5">
        <v>34.966960352422909</v>
      </c>
      <c r="C5">
        <v>0.43707345447102236</v>
      </c>
      <c r="D5">
        <f t="shared" si="0"/>
        <v>64.143333333333331</v>
      </c>
      <c r="E5">
        <f t="shared" si="1"/>
        <v>1.7645773809423397</v>
      </c>
      <c r="F5" s="46">
        <v>64.290000000000006</v>
      </c>
      <c r="G5" s="46">
        <v>62.31</v>
      </c>
      <c r="H5" s="46">
        <v>65.83</v>
      </c>
    </row>
    <row r="6" spans="1:8" x14ac:dyDescent="0.15">
      <c r="A6" s="46" t="s">
        <v>78</v>
      </c>
      <c r="B6">
        <v>64.207048458149785</v>
      </c>
      <c r="C6">
        <v>4.219297963544177</v>
      </c>
      <c r="D6">
        <f t="shared" si="0"/>
        <v>60.576666666666654</v>
      </c>
      <c r="E6">
        <f t="shared" si="1"/>
        <v>10.870999647379941</v>
      </c>
      <c r="F6" s="46">
        <v>68.27</v>
      </c>
      <c r="G6" s="46">
        <v>65.319999999999993</v>
      </c>
      <c r="H6" s="46">
        <v>48.14</v>
      </c>
    </row>
    <row r="7" spans="1:8" x14ac:dyDescent="0.15">
      <c r="A7" s="46" t="s">
        <v>82</v>
      </c>
      <c r="B7">
        <v>50.770925110132161</v>
      </c>
      <c r="C7">
        <v>6.2083188733761956</v>
      </c>
      <c r="D7">
        <f t="shared" si="0"/>
        <v>20.123333333333335</v>
      </c>
      <c r="E7">
        <f t="shared" si="1"/>
        <v>2.9599718467129428</v>
      </c>
      <c r="F7" s="46">
        <v>23.24</v>
      </c>
      <c r="G7" s="46">
        <v>17.350000000000001</v>
      </c>
      <c r="H7" s="46">
        <v>19.78</v>
      </c>
    </row>
    <row r="8" spans="1:8" x14ac:dyDescent="0.15">
      <c r="A8" s="46" t="s">
        <v>43</v>
      </c>
      <c r="B8">
        <v>99.834801762114552</v>
      </c>
      <c r="C8">
        <v>1.2617223829724264</v>
      </c>
      <c r="D8">
        <f t="shared" si="0"/>
        <v>0.11</v>
      </c>
      <c r="E8">
        <f t="shared" si="1"/>
        <v>9.999999999999995E-3</v>
      </c>
      <c r="F8" s="46">
        <v>0.12</v>
      </c>
      <c r="G8" s="46">
        <v>0.1</v>
      </c>
      <c r="H8" s="46">
        <v>0.11</v>
      </c>
    </row>
    <row r="9" spans="1:8" x14ac:dyDescent="0.15">
      <c r="A9" s="46" t="s">
        <v>79</v>
      </c>
      <c r="B9">
        <v>79.51541850220265</v>
      </c>
      <c r="C9">
        <v>1.3854345402433021</v>
      </c>
      <c r="D9">
        <f t="shared" si="0"/>
        <v>1.7699999999999998</v>
      </c>
      <c r="E9">
        <f t="shared" si="1"/>
        <v>0.35341194094144618</v>
      </c>
      <c r="F9" s="46">
        <v>1.64</v>
      </c>
      <c r="G9" s="46">
        <v>2.17</v>
      </c>
      <c r="H9" s="46">
        <v>1.5</v>
      </c>
    </row>
    <row r="10" spans="1:8" x14ac:dyDescent="0.15">
      <c r="A10" s="46" t="s">
        <v>80</v>
      </c>
      <c r="B10">
        <v>89.096916299559481</v>
      </c>
      <c r="C10">
        <v>14.150589588467872</v>
      </c>
      <c r="D10">
        <f t="shared" si="0"/>
        <v>3.8766666666666665</v>
      </c>
      <c r="E10">
        <f t="shared" si="1"/>
        <v>0.16653327995729059</v>
      </c>
      <c r="F10" s="46">
        <v>4.01</v>
      </c>
      <c r="G10" s="46">
        <v>3.69</v>
      </c>
      <c r="H10" s="46">
        <v>3.93</v>
      </c>
    </row>
    <row r="11" spans="1:8" x14ac:dyDescent="0.15">
      <c r="A11" s="46" t="s">
        <v>81</v>
      </c>
      <c r="B11">
        <v>88.986784140969178</v>
      </c>
      <c r="C11">
        <v>5.9844947534000577</v>
      </c>
      <c r="D11">
        <f t="shared" si="0"/>
        <v>3.5866666666666664</v>
      </c>
      <c r="E11">
        <f t="shared" si="1"/>
        <v>7.5055534994651285E-2</v>
      </c>
      <c r="F11" s="46">
        <v>3.5</v>
      </c>
      <c r="G11" s="46">
        <v>3.63</v>
      </c>
      <c r="H11" s="46">
        <v>3.63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1DCB-3A49-9A4D-AE60-F9A306D0B399}">
  <dimension ref="A1:K11"/>
  <sheetViews>
    <sheetView workbookViewId="0">
      <selection activeCell="C10" sqref="C10"/>
    </sheetView>
  </sheetViews>
  <sheetFormatPr baseColWidth="10" defaultRowHeight="13" x14ac:dyDescent="0.15"/>
  <sheetData>
    <row r="1" spans="1:11" x14ac:dyDescent="0.15">
      <c r="A1" s="47" t="s">
        <v>73</v>
      </c>
      <c r="B1" s="47" t="s">
        <v>55</v>
      </c>
      <c r="C1" s="47" t="s">
        <v>74</v>
      </c>
      <c r="D1" s="47" t="s">
        <v>75</v>
      </c>
      <c r="E1" s="47" t="s">
        <v>76</v>
      </c>
      <c r="F1" s="47" t="s">
        <v>56</v>
      </c>
      <c r="G1" s="47" t="s">
        <v>57</v>
      </c>
      <c r="H1" s="47" t="s">
        <v>58</v>
      </c>
    </row>
    <row r="2" spans="1:11" x14ac:dyDescent="0.15">
      <c r="A2" s="46" t="s">
        <v>84</v>
      </c>
      <c r="B2">
        <v>100</v>
      </c>
      <c r="C2">
        <v>4.6412571598470231</v>
      </c>
      <c r="D2">
        <f>AVERAGE(F2:H2)</f>
        <v>1.6666666666666666E-2</v>
      </c>
      <c r="E2">
        <f>STDEV(F2:H2)</f>
        <v>2.8867513459481291E-2</v>
      </c>
      <c r="F2" s="46">
        <v>0.05</v>
      </c>
      <c r="G2" s="46">
        <v>0</v>
      </c>
      <c r="H2" s="46">
        <v>0</v>
      </c>
    </row>
    <row r="3" spans="1:11" x14ac:dyDescent="0.15">
      <c r="A3" s="46" t="s">
        <v>60</v>
      </c>
      <c r="B3">
        <v>94.71365638766521</v>
      </c>
      <c r="C3">
        <v>2.9007857249043818</v>
      </c>
      <c r="D3">
        <f t="shared" ref="D3:D11" si="0">AVERAGE(F3:H3)</f>
        <v>2.3333333333333331E-2</v>
      </c>
      <c r="E3">
        <f t="shared" ref="E3:E11" si="1">STDEV(F3:H3)</f>
        <v>1.1547005383792523E-2</v>
      </c>
      <c r="F3" s="46">
        <v>0.03</v>
      </c>
      <c r="G3" s="46">
        <v>0.03</v>
      </c>
      <c r="H3" s="46">
        <v>0.01</v>
      </c>
    </row>
    <row r="4" spans="1:11" x14ac:dyDescent="0.15">
      <c r="A4" s="46" t="s">
        <v>77</v>
      </c>
      <c r="B4">
        <v>78.689427312775322</v>
      </c>
      <c r="C4">
        <v>8.4143059341614652</v>
      </c>
      <c r="D4">
        <f t="shared" si="0"/>
        <v>48.54</v>
      </c>
      <c r="E4">
        <f t="shared" si="1"/>
        <v>15.276580114672264</v>
      </c>
      <c r="F4" s="46">
        <v>37.69</v>
      </c>
      <c r="G4" s="46">
        <v>41.92</v>
      </c>
      <c r="H4" s="46">
        <v>66.010000000000005</v>
      </c>
    </row>
    <row r="5" spans="1:11" x14ac:dyDescent="0.15">
      <c r="A5" s="46" t="s">
        <v>85</v>
      </c>
      <c r="B5">
        <v>34.966960352422909</v>
      </c>
      <c r="C5">
        <v>0.43707345447102236</v>
      </c>
      <c r="D5">
        <f t="shared" si="0"/>
        <v>64.143333333333331</v>
      </c>
      <c r="E5">
        <f t="shared" si="1"/>
        <v>1.7645773809423397</v>
      </c>
      <c r="F5" s="46">
        <v>64.290000000000006</v>
      </c>
      <c r="G5" s="46">
        <v>62.31</v>
      </c>
      <c r="H5" s="46">
        <v>65.83</v>
      </c>
    </row>
    <row r="6" spans="1:11" x14ac:dyDescent="0.15">
      <c r="A6" s="46" t="s">
        <v>78</v>
      </c>
      <c r="B6">
        <v>64.207048458149785</v>
      </c>
      <c r="C6">
        <v>4.219297963544177</v>
      </c>
      <c r="D6">
        <f t="shared" si="0"/>
        <v>60.576666666666654</v>
      </c>
      <c r="E6">
        <f t="shared" si="1"/>
        <v>10.870999647379941</v>
      </c>
      <c r="F6" s="46">
        <v>68.27</v>
      </c>
      <c r="G6" s="46">
        <v>65.319999999999993</v>
      </c>
      <c r="H6" s="46">
        <v>48.14</v>
      </c>
      <c r="I6" s="46"/>
      <c r="J6" s="46"/>
      <c r="K6" s="46"/>
    </row>
    <row r="7" spans="1:11" x14ac:dyDescent="0.15">
      <c r="A7" s="46" t="s">
        <v>82</v>
      </c>
      <c r="B7">
        <v>48.513215859030844</v>
      </c>
      <c r="C7">
        <v>0.68777510995576874</v>
      </c>
      <c r="D7">
        <f t="shared" si="0"/>
        <v>23.37</v>
      </c>
      <c r="E7">
        <f t="shared" si="1"/>
        <v>0.31796226191169413</v>
      </c>
      <c r="F7" s="46">
        <v>23.32</v>
      </c>
      <c r="G7" s="46">
        <v>23.08</v>
      </c>
      <c r="H7" s="46">
        <v>23.71</v>
      </c>
    </row>
    <row r="8" spans="1:11" x14ac:dyDescent="0.15">
      <c r="A8" s="46" t="s">
        <v>43</v>
      </c>
      <c r="B8">
        <v>86.013215859030836</v>
      </c>
      <c r="C8">
        <v>9.4399386405725547</v>
      </c>
      <c r="D8">
        <f t="shared" si="0"/>
        <v>9.9999999999999992E-2</v>
      </c>
      <c r="E8">
        <f t="shared" si="1"/>
        <v>1.732050807568877E-2</v>
      </c>
      <c r="F8" s="46">
        <v>0.09</v>
      </c>
      <c r="G8" s="46">
        <v>0.09</v>
      </c>
      <c r="H8" s="46">
        <v>0.12</v>
      </c>
    </row>
    <row r="9" spans="1:11" x14ac:dyDescent="0.15">
      <c r="A9" s="46" t="s">
        <v>79</v>
      </c>
      <c r="B9">
        <v>50.055066079295152</v>
      </c>
      <c r="C9">
        <v>6.0839919129378712</v>
      </c>
      <c r="D9">
        <f t="shared" si="0"/>
        <v>19.356666666666666</v>
      </c>
      <c r="E9">
        <f t="shared" si="1"/>
        <v>0.77565026483159993</v>
      </c>
      <c r="F9" s="46">
        <v>18.600000000000001</v>
      </c>
      <c r="G9" s="46">
        <v>19.32</v>
      </c>
      <c r="H9" s="46">
        <v>20.149999999999999</v>
      </c>
    </row>
    <row r="10" spans="1:11" x14ac:dyDescent="0.15">
      <c r="A10" s="46" t="s">
        <v>80</v>
      </c>
      <c r="B10">
        <v>76.927312775330407</v>
      </c>
      <c r="C10">
        <v>19.076164738506225</v>
      </c>
      <c r="D10">
        <f t="shared" si="0"/>
        <v>13.103333333333333</v>
      </c>
      <c r="E10">
        <f t="shared" si="1"/>
        <v>1.5011440081928629</v>
      </c>
      <c r="F10" s="46">
        <v>13.26</v>
      </c>
      <c r="G10" s="46">
        <v>14.52</v>
      </c>
      <c r="H10" s="46">
        <v>11.53</v>
      </c>
    </row>
    <row r="11" spans="1:11" x14ac:dyDescent="0.15">
      <c r="A11" s="46" t="s">
        <v>81</v>
      </c>
      <c r="B11">
        <v>90.473568281938327</v>
      </c>
      <c r="C11">
        <v>3.3163314812584899</v>
      </c>
      <c r="D11">
        <f t="shared" si="0"/>
        <v>5.37</v>
      </c>
      <c r="E11">
        <f t="shared" si="1"/>
        <v>0.46999999999999975</v>
      </c>
      <c r="F11" s="46">
        <v>5.84</v>
      </c>
      <c r="G11" s="46">
        <v>4.9000000000000004</v>
      </c>
      <c r="H11" s="46">
        <v>5.37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2818-6CDE-494B-962E-466FBDDAC96C}">
  <dimension ref="A1:E15"/>
  <sheetViews>
    <sheetView tabSelected="1" workbookViewId="0">
      <selection activeCell="G21" sqref="G21"/>
    </sheetView>
  </sheetViews>
  <sheetFormatPr baseColWidth="10" defaultRowHeight="13" x14ac:dyDescent="0.15"/>
  <sheetData>
    <row r="1" spans="1:5" x14ac:dyDescent="0.15">
      <c r="A1" s="47" t="s">
        <v>73</v>
      </c>
      <c r="B1" s="47" t="s">
        <v>55</v>
      </c>
      <c r="C1" s="47" t="s">
        <v>74</v>
      </c>
      <c r="D1" s="47" t="s">
        <v>75</v>
      </c>
      <c r="E1" t="s">
        <v>76</v>
      </c>
    </row>
    <row r="2" spans="1:5" x14ac:dyDescent="0.15">
      <c r="A2" t="s">
        <v>84</v>
      </c>
      <c r="B2">
        <v>100</v>
      </c>
      <c r="C2">
        <v>4.6412571598470231</v>
      </c>
      <c r="D2">
        <v>1.6666666666666666E-2</v>
      </c>
      <c r="E2">
        <v>2.8867513459481291E-2</v>
      </c>
    </row>
    <row r="3" spans="1:5" x14ac:dyDescent="0.15">
      <c r="A3" t="s">
        <v>60</v>
      </c>
      <c r="B3">
        <v>94.71365638766521</v>
      </c>
      <c r="C3">
        <v>2.9007857249043818</v>
      </c>
      <c r="D3">
        <v>2.3333333333333331E-2</v>
      </c>
      <c r="E3">
        <v>1.1547005383792523E-2</v>
      </c>
    </row>
    <row r="4" spans="1:5" x14ac:dyDescent="0.15">
      <c r="A4" t="s">
        <v>77</v>
      </c>
      <c r="B4">
        <v>78.689427312775322</v>
      </c>
      <c r="C4">
        <v>8.4143059341614652</v>
      </c>
      <c r="D4">
        <v>48.54</v>
      </c>
      <c r="E4">
        <v>15.276580114672264</v>
      </c>
    </row>
    <row r="5" spans="1:5" x14ac:dyDescent="0.15">
      <c r="A5" t="s">
        <v>78</v>
      </c>
      <c r="B5">
        <v>64.207048458149785</v>
      </c>
      <c r="C5">
        <v>4.219297963544177</v>
      </c>
      <c r="D5">
        <v>64.143333333333331</v>
      </c>
      <c r="E5">
        <v>1.7645773809423397</v>
      </c>
    </row>
    <row r="6" spans="1:5" x14ac:dyDescent="0.15">
      <c r="A6" t="s">
        <v>82</v>
      </c>
      <c r="B6">
        <v>50.770925110132161</v>
      </c>
      <c r="C6">
        <v>6.2083188733761956</v>
      </c>
      <c r="D6">
        <v>20.123333333333335</v>
      </c>
      <c r="E6">
        <v>2.9599718467129428</v>
      </c>
    </row>
    <row r="7" spans="1:5" x14ac:dyDescent="0.15">
      <c r="A7" t="s">
        <v>43</v>
      </c>
      <c r="B7">
        <v>99.834801762114552</v>
      </c>
      <c r="C7">
        <v>1.2617223829724264</v>
      </c>
      <c r="D7">
        <v>0.11</v>
      </c>
      <c r="E7">
        <v>9.999999999999995E-3</v>
      </c>
    </row>
    <row r="8" spans="1:5" x14ac:dyDescent="0.15">
      <c r="A8" t="s">
        <v>79</v>
      </c>
      <c r="B8">
        <v>79.51541850220265</v>
      </c>
      <c r="C8">
        <v>1.3854345402433021</v>
      </c>
      <c r="D8">
        <v>1.7699999999999998</v>
      </c>
      <c r="E8">
        <v>0.35341194094144618</v>
      </c>
    </row>
    <row r="9" spans="1:5" x14ac:dyDescent="0.15">
      <c r="A9" t="s">
        <v>80</v>
      </c>
      <c r="B9">
        <v>89.096916299559481</v>
      </c>
      <c r="C9">
        <v>14.150589588467872</v>
      </c>
      <c r="D9">
        <v>3.8766666666666665</v>
      </c>
      <c r="E9">
        <v>0.16653327995729059</v>
      </c>
    </row>
    <row r="10" spans="1:5" x14ac:dyDescent="0.15">
      <c r="A10" t="s">
        <v>81</v>
      </c>
      <c r="B10">
        <v>88.986784140969178</v>
      </c>
      <c r="C10">
        <v>5.9844947534000577</v>
      </c>
      <c r="D10">
        <v>3.5866666666666664</v>
      </c>
      <c r="E10">
        <v>7.5055534994651285E-2</v>
      </c>
    </row>
    <row r="11" spans="1:5" x14ac:dyDescent="0.15">
      <c r="A11" t="s">
        <v>82</v>
      </c>
      <c r="B11">
        <v>48.513215859030844</v>
      </c>
      <c r="C11">
        <v>0.68777510995576874</v>
      </c>
      <c r="D11">
        <v>23.37</v>
      </c>
      <c r="E11">
        <v>0.31796226191169413</v>
      </c>
    </row>
    <row r="12" spans="1:5" x14ac:dyDescent="0.15">
      <c r="A12" t="s">
        <v>43</v>
      </c>
      <c r="B12">
        <v>86.013215859030836</v>
      </c>
      <c r="C12">
        <v>9.4399386405725547</v>
      </c>
      <c r="D12">
        <v>9.9999999999999992E-2</v>
      </c>
      <c r="E12">
        <v>1.732050807568877E-2</v>
      </c>
    </row>
    <row r="13" spans="1:5" x14ac:dyDescent="0.15">
      <c r="A13" t="s">
        <v>79</v>
      </c>
      <c r="B13">
        <v>50.055066079295152</v>
      </c>
      <c r="C13">
        <v>6.0839919129378712</v>
      </c>
      <c r="D13">
        <v>19.356666666666666</v>
      </c>
      <c r="E13">
        <v>0.77565026483159993</v>
      </c>
    </row>
    <row r="14" spans="1:5" x14ac:dyDescent="0.15">
      <c r="A14" t="s">
        <v>80</v>
      </c>
      <c r="B14">
        <v>76.927312775330407</v>
      </c>
      <c r="C14">
        <v>19.076164738506225</v>
      </c>
      <c r="D14">
        <v>13.103333333333333</v>
      </c>
      <c r="E14">
        <v>1.5011440081928629</v>
      </c>
    </row>
    <row r="15" spans="1:5" x14ac:dyDescent="0.15">
      <c r="A15" t="s">
        <v>81</v>
      </c>
      <c r="B15">
        <v>90.473568281938327</v>
      </c>
      <c r="C15">
        <v>3.3163314812584899</v>
      </c>
      <c r="D15">
        <v>5.37</v>
      </c>
      <c r="E15">
        <v>0.46999999999999975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Sheet1</vt:lpstr>
      <vt:lpstr>NP5</vt:lpstr>
      <vt:lpstr>NP7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2024-02-15T03:50:03Z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