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omplement_Assay_Plots/"/>
    </mc:Choice>
  </mc:AlternateContent>
  <xr:revisionPtr revIDLastSave="0" documentId="13_ncr:1_{9B9101E5-E2CE-7644-920D-4564EF0F2F31}" xr6:coauthVersionLast="47" xr6:coauthVersionMax="47" xr10:uidLastSave="{00000000-0000-0000-0000-000000000000}"/>
  <bookViews>
    <workbookView xWindow="20300" yWindow="4760" windowWidth="22220" windowHeight="1954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-231473296</definedName>
    <definedName name="MethodPointer2">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2" l="1"/>
  <c r="AD28" i="2"/>
  <c r="AD31" i="2"/>
  <c r="AD32" i="2"/>
  <c r="AD33" i="2"/>
  <c r="AD34" i="2"/>
  <c r="AD35" i="2"/>
  <c r="AD38" i="2"/>
  <c r="AD39" i="2"/>
  <c r="AD40" i="2"/>
  <c r="AD41" i="2"/>
  <c r="AD42" i="2"/>
  <c r="AD44" i="2"/>
  <c r="AD46" i="2"/>
  <c r="AD24" i="2"/>
  <c r="AC25" i="2"/>
  <c r="AC28" i="2"/>
  <c r="AC31" i="2"/>
  <c r="AC32" i="2"/>
  <c r="AC33" i="2"/>
  <c r="AC34" i="2"/>
  <c r="AC35" i="2"/>
  <c r="AC38" i="2"/>
  <c r="AC39" i="2"/>
  <c r="AC40" i="2"/>
  <c r="AC41" i="2"/>
  <c r="AC42" i="2"/>
  <c r="AC44" i="2"/>
  <c r="AC46" i="2"/>
  <c r="AC24" i="2"/>
  <c r="J10" i="2"/>
  <c r="T26" i="2"/>
  <c r="W26" i="2" s="1"/>
  <c r="X26" i="2" s="1"/>
  <c r="T29" i="2"/>
  <c r="W29" i="2" s="1"/>
  <c r="X29" i="2" s="1"/>
  <c r="T32" i="2"/>
  <c r="W32" i="2" s="1"/>
  <c r="X32" i="2" s="1"/>
  <c r="T33" i="2"/>
  <c r="T34" i="2"/>
  <c r="T35" i="2"/>
  <c r="W35" i="2" s="1"/>
  <c r="X35" i="2" s="1"/>
  <c r="T36" i="2"/>
  <c r="W36" i="2" s="1"/>
  <c r="X36" i="2" s="1"/>
  <c r="T39" i="2"/>
  <c r="T40" i="2"/>
  <c r="T41" i="2"/>
  <c r="T42" i="2"/>
  <c r="T43" i="2"/>
  <c r="T45" i="2"/>
  <c r="T47" i="2"/>
  <c r="T25" i="2"/>
  <c r="W25" i="2" s="1"/>
  <c r="X25" i="2" s="1"/>
  <c r="L26" i="2"/>
  <c r="O26" i="2" s="1"/>
  <c r="P26" i="2" s="1"/>
  <c r="L29" i="2"/>
  <c r="O29" i="2" s="1"/>
  <c r="P29" i="2" s="1"/>
  <c r="L32" i="2"/>
  <c r="O32" i="2" s="1"/>
  <c r="P32" i="2" s="1"/>
  <c r="L33" i="2"/>
  <c r="O33" i="2" s="1"/>
  <c r="P33" i="2" s="1"/>
  <c r="L34" i="2"/>
  <c r="L35" i="2"/>
  <c r="O35" i="2" s="1"/>
  <c r="P35" i="2" s="1"/>
  <c r="L36" i="2"/>
  <c r="L39" i="2"/>
  <c r="L40" i="2"/>
  <c r="O40" i="2" s="1"/>
  <c r="P40" i="2" s="1"/>
  <c r="L41" i="2"/>
  <c r="O41" i="2" s="1"/>
  <c r="P41" i="2" s="1"/>
  <c r="L42" i="2"/>
  <c r="O42" i="2" s="1"/>
  <c r="P42" i="2" s="1"/>
  <c r="L43" i="2"/>
  <c r="O43" i="2" s="1"/>
  <c r="P43" i="2" s="1"/>
  <c r="L45" i="2"/>
  <c r="O45" i="2" s="1"/>
  <c r="P45" i="2" s="1"/>
  <c r="L47" i="2"/>
  <c r="O47" i="2" s="1"/>
  <c r="P47" i="2" s="1"/>
  <c r="L25" i="2"/>
  <c r="W39" i="2"/>
  <c r="X39" i="2" s="1"/>
  <c r="W40" i="2"/>
  <c r="X40" i="2" s="1"/>
  <c r="W41" i="2"/>
  <c r="X41" i="2" s="1"/>
  <c r="W42" i="2"/>
  <c r="X42" i="2" s="1"/>
  <c r="W47" i="2"/>
  <c r="X47" i="2" s="1"/>
  <c r="W45" i="2"/>
  <c r="X45" i="2" s="1"/>
  <c r="W43" i="2"/>
  <c r="X43" i="2" s="1"/>
  <c r="W34" i="2"/>
  <c r="X34" i="2" s="1"/>
  <c r="W33" i="2"/>
  <c r="X33" i="2" s="1"/>
  <c r="O34" i="2"/>
  <c r="P34" i="2"/>
  <c r="O36" i="2"/>
  <c r="P36" i="2"/>
  <c r="O39" i="2"/>
  <c r="P39" i="2" s="1"/>
  <c r="O25" i="2"/>
  <c r="P25" i="2" s="1"/>
  <c r="J8" i="2"/>
  <c r="J9" i="2"/>
  <c r="J6" i="2"/>
  <c r="K6" i="2" s="1"/>
  <c r="J7" i="2"/>
  <c r="K7" i="2" s="1"/>
  <c r="J5" i="2"/>
  <c r="K8" i="2" l="1"/>
  <c r="K10" i="2"/>
  <c r="K9" i="2"/>
  <c r="K5" i="2"/>
</calcChain>
</file>

<file path=xl/sharedStrings.xml><?xml version="1.0" encoding="utf-8"?>
<sst xmlns="http://schemas.openxmlformats.org/spreadsheetml/2006/main" count="205" uniqueCount="82">
  <si>
    <t>Software Version</t>
  </si>
  <si>
    <t>3.11.19</t>
  </si>
  <si>
    <t>Experiment File Path:</t>
  </si>
  <si>
    <t>C:\Users\ramprasadsekar\Desktop\Sc5b9 Assay_Main exp.xpt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</si>
  <si>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</si>
  <si>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</si>
  <si>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</si>
  <si>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</si>
  <si>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</si>
  <si>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</si>
  <si>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</si>
  <si>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</si>
  <si>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</si>
  <si>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</si>
  <si>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</si>
  <si>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</si>
  <si>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</si>
  <si>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</si>
  <si>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</si>
  <si>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</si>
  <si>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</si>
  <si>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</si>
  <si>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</si>
  <si>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</si>
  <si>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405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</si>
  <si>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</si>
  <si>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</si>
  <si>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</si>
  <si>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</si>
  <si>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</si>
  <si>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</si>
  <si>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</si>
  <si>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</si>
  <si>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</si>
  <si>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</si>
  <si>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</si>
  <si>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</t>
  </si>
  <si>
    <t>G1</t>
  </si>
  <si>
    <t>G2</t>
  </si>
  <si>
    <t>G3</t>
  </si>
  <si>
    <t>NP-5</t>
  </si>
  <si>
    <t>NP-7.5</t>
  </si>
  <si>
    <t>Blank</t>
  </si>
  <si>
    <t>Serum</t>
  </si>
  <si>
    <t>Control Low</t>
  </si>
  <si>
    <t>Conrol High</t>
  </si>
  <si>
    <t>Standard</t>
  </si>
  <si>
    <t>R-1</t>
  </si>
  <si>
    <t>R-2</t>
  </si>
  <si>
    <t>AVG</t>
  </si>
  <si>
    <t>Conc ng/mL</t>
  </si>
  <si>
    <t>Absorbance at 450 nm</t>
  </si>
  <si>
    <t>AVG-Blank</t>
  </si>
  <si>
    <t>y = 0.009x - 0.035</t>
  </si>
  <si>
    <t>R² = 0.9971</t>
  </si>
  <si>
    <t>Y= Absorbance</t>
  </si>
  <si>
    <t>m = 0.009</t>
  </si>
  <si>
    <t>c= 0.035</t>
  </si>
  <si>
    <t>R = 0.9971</t>
  </si>
  <si>
    <t>x = y+c/m</t>
  </si>
  <si>
    <t>Y= mx-c</t>
  </si>
  <si>
    <t>N/P-0</t>
  </si>
  <si>
    <t>c</t>
  </si>
  <si>
    <t>m</t>
  </si>
  <si>
    <t>(y+c)/m</t>
  </si>
  <si>
    <t>(y+c)</t>
  </si>
  <si>
    <t>T-Blank</t>
  </si>
  <si>
    <t>y</t>
  </si>
  <si>
    <t>R-1 Conc</t>
  </si>
  <si>
    <t>R-2 conc</t>
  </si>
  <si>
    <t>Sample</t>
  </si>
  <si>
    <t>R1 -Conc</t>
  </si>
  <si>
    <t>R2-Cocn</t>
  </si>
  <si>
    <t>STDEV</t>
  </si>
  <si>
    <t>Polymer</t>
  </si>
  <si>
    <t>N/P Ratio</t>
  </si>
  <si>
    <t>pDNA</t>
  </si>
  <si>
    <t>Concentration</t>
  </si>
  <si>
    <t>Stdev</t>
  </si>
  <si>
    <t>Zymosan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</si>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</sst>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9"/>
      <color rgb="FF59595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6" fillId="0" borderId="0" xfId="0" applyFont="1"/>
    <xf numFmtId="0" fontId="6" fillId="0" borderId="4" xfId="0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7" fillId="17" borderId="4" xfId="0" applyFont="1" applyFill="1" applyBorder="1"/>
    <xf numFmtId="0" fontId="7" fillId="19" borderId="4" xfId="0" applyFont="1" applyFill="1" applyBorder="1"/>
    <xf numFmtId="0" fontId="7" fillId="18" borderId="4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0" fillId="0" borderId="0" xfId="0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8" fillId="0" borderId="5" xfId="0" applyFont="1" applyBorder="1"/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Plot _450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Sheet1!$N$6:$N$10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39</c:v>
                </c:pt>
                <c:pt idx="3">
                  <c:v>120</c:v>
                </c:pt>
                <c:pt idx="4">
                  <c:v>190</c:v>
                </c:pt>
              </c:numCache>
            </c:numRef>
          </c:xVal>
          <c:yVal>
            <c:numRef>
              <c:f>Sheet1!$O$6:$O$10</c:f>
              <c:numCache>
                <c:formatCode>General</c:formatCode>
                <c:ptCount val="5"/>
                <c:pt idx="0">
                  <c:v>2.2499999999999992E-2</c:v>
                </c:pt>
                <c:pt idx="1">
                  <c:v>5.400000000000002E-2</c:v>
                </c:pt>
                <c:pt idx="2">
                  <c:v>0.27049999999999996</c:v>
                </c:pt>
                <c:pt idx="3">
                  <c:v>1.026</c:v>
                </c:pt>
                <c:pt idx="4">
                  <c:v>1.6865000000000001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9-4B20-A576-4DB992E8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0015"/>
        <c:axId val="142344543"/>
      </c:scatterChart>
      <c:valAx>
        <c:axId val="14180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4543"/>
        <c:crosses val="autoZero"/>
        <c:crossBetween val="midCat"/>
      </c:valAx>
      <c:valAx>
        <c:axId val="1423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at 450 nm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204787</xdr:colOff>
      <xdr:row>0</xdr:row>
      <xdr:rowOff>38100</xdr:rowOff>
    </xdr:from>
    <xdr:to>
      <xdr:col>24</xdr:col>
      <xdr:colOff>509587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BA397-5498-F6C1-DEF8-898CF56C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8"/>
  <sheetViews>
    <sheetView topLeftCell="A11" workbookViewId="0">
      <selection activeCell="B27" sqref="B27:O4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19" max="19" width="10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45350</v>
      </c>
    </row>
    <row r="8" spans="1:2" x14ac:dyDescent="0.15">
      <c r="A8" t="s">
        <v>8</v>
      </c>
      <c r="B8" s="2">
        <v>0.62424768518518514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1" x14ac:dyDescent="0.15">
      <c r="B17" t="s">
        <v>20</v>
      </c>
    </row>
    <row r="18" spans="1:21" x14ac:dyDescent="0.15">
      <c r="A18" t="s">
        <v>21</v>
      </c>
      <c r="B18" t="s">
        <v>22</v>
      </c>
    </row>
    <row r="19" spans="1:21" x14ac:dyDescent="0.15">
      <c r="B19" t="s">
        <v>23</v>
      </c>
    </row>
    <row r="20" spans="1:21" x14ac:dyDescent="0.15">
      <c r="B20" t="s">
        <v>24</v>
      </c>
    </row>
    <row r="21" spans="1:21" x14ac:dyDescent="0.15">
      <c r="B21" t="s">
        <v>25</v>
      </c>
    </row>
    <row r="23" spans="1:21" ht="14" x14ac:dyDescent="0.15">
      <c r="A23" s="3" t="s">
        <v>26</v>
      </c>
      <c r="B23" s="4"/>
    </row>
    <row r="24" spans="1:21" x14ac:dyDescent="0.15">
      <c r="A24" t="s">
        <v>27</v>
      </c>
      <c r="B24">
        <v>26.1</v>
      </c>
    </row>
    <row r="25" spans="1:21" x14ac:dyDescent="0.15">
      <c r="A25" t="s">
        <v>27</v>
      </c>
      <c r="B25">
        <v>26.1</v>
      </c>
    </row>
    <row r="27" spans="1:21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21" x14ac:dyDescent="0.15">
      <c r="B28" s="46" t="s">
        <v>28</v>
      </c>
      <c r="C28" s="7">
        <v>0.247</v>
      </c>
      <c r="D28" s="8">
        <v>0</v>
      </c>
      <c r="E28" s="9">
        <v>1.9430000000000001</v>
      </c>
      <c r="F28" s="8">
        <v>0</v>
      </c>
      <c r="G28" s="8">
        <v>0</v>
      </c>
      <c r="H28" s="8">
        <v>0</v>
      </c>
      <c r="I28" s="8">
        <v>0</v>
      </c>
      <c r="J28" s="10">
        <v>0.38300000000000001</v>
      </c>
      <c r="K28" s="8">
        <v>0</v>
      </c>
      <c r="L28" s="10">
        <v>0.40600000000000003</v>
      </c>
      <c r="M28" s="8">
        <v>0</v>
      </c>
      <c r="N28" s="11">
        <v>0.6</v>
      </c>
      <c r="O28" s="12">
        <v>450</v>
      </c>
      <c r="S28" t="s">
        <v>46</v>
      </c>
      <c r="T28" t="s">
        <v>47</v>
      </c>
      <c r="U28" t="s">
        <v>48</v>
      </c>
    </row>
    <row r="29" spans="1:21" x14ac:dyDescent="0.15">
      <c r="B29" s="47"/>
      <c r="C29" s="13">
        <v>0.126</v>
      </c>
      <c r="D29" s="14">
        <v>0</v>
      </c>
      <c r="E29" s="15">
        <v>0.58799999999999997</v>
      </c>
      <c r="F29" s="14">
        <v>0</v>
      </c>
      <c r="G29" s="14">
        <v>0</v>
      </c>
      <c r="H29" s="14">
        <v>0</v>
      </c>
      <c r="I29" s="14">
        <v>0</v>
      </c>
      <c r="J29" s="16">
        <v>0.14499999999999999</v>
      </c>
      <c r="K29" s="14">
        <v>0</v>
      </c>
      <c r="L29" s="16">
        <v>0.153</v>
      </c>
      <c r="M29" s="14">
        <v>0</v>
      </c>
      <c r="N29" s="17">
        <v>0.20899999999999999</v>
      </c>
      <c r="O29" s="12">
        <v>405</v>
      </c>
      <c r="S29" t="s">
        <v>28</v>
      </c>
      <c r="T29">
        <v>0.247</v>
      </c>
      <c r="U29">
        <v>0.10199999999999999</v>
      </c>
    </row>
    <row r="30" spans="1:21" x14ac:dyDescent="0.15">
      <c r="B30" s="46" t="s">
        <v>29</v>
      </c>
      <c r="C30" s="8">
        <v>0.10199999999999999</v>
      </c>
      <c r="D30" s="8">
        <v>0</v>
      </c>
      <c r="E30" s="18">
        <v>1.734</v>
      </c>
      <c r="F30" s="8">
        <v>0</v>
      </c>
      <c r="G30" s="8">
        <v>0</v>
      </c>
      <c r="H30" s="8">
        <v>0</v>
      </c>
      <c r="I30" s="8">
        <v>0</v>
      </c>
      <c r="J30" s="10">
        <v>0.38200000000000001</v>
      </c>
      <c r="K30" s="8">
        <v>0</v>
      </c>
      <c r="L30" s="10">
        <v>0.40899999999999997</v>
      </c>
      <c r="M30" s="8">
        <v>0</v>
      </c>
      <c r="N30" s="11">
        <v>0.57499999999999996</v>
      </c>
      <c r="O30" s="12">
        <v>450</v>
      </c>
      <c r="S30" t="s">
        <v>29</v>
      </c>
      <c r="T30">
        <v>0.21299999999999999</v>
      </c>
      <c r="U30">
        <v>0.19900000000000001</v>
      </c>
    </row>
    <row r="31" spans="1:21" x14ac:dyDescent="0.15">
      <c r="B31" s="47"/>
      <c r="C31" s="19">
        <v>6.7000000000000004E-2</v>
      </c>
      <c r="D31" s="14">
        <v>0</v>
      </c>
      <c r="E31" s="20">
        <v>0.52900000000000003</v>
      </c>
      <c r="F31" s="14">
        <v>0</v>
      </c>
      <c r="G31" s="14">
        <v>0</v>
      </c>
      <c r="H31" s="14">
        <v>0</v>
      </c>
      <c r="I31" s="14">
        <v>0</v>
      </c>
      <c r="J31" s="16">
        <v>0.14599999999999999</v>
      </c>
      <c r="K31" s="14">
        <v>0</v>
      </c>
      <c r="L31" s="16">
        <v>0.155</v>
      </c>
      <c r="M31" s="14">
        <v>0</v>
      </c>
      <c r="N31" s="21">
        <v>0.222</v>
      </c>
      <c r="O31" s="12">
        <v>405</v>
      </c>
      <c r="S31" t="s">
        <v>30</v>
      </c>
      <c r="T31">
        <v>0.42699999999999999</v>
      </c>
      <c r="U31">
        <v>0.41799999999999998</v>
      </c>
    </row>
    <row r="32" spans="1:21" x14ac:dyDescent="0.15">
      <c r="B32" s="46" t="s">
        <v>30</v>
      </c>
      <c r="C32" s="7">
        <v>0.21299999999999999</v>
      </c>
      <c r="D32" s="8">
        <v>0</v>
      </c>
      <c r="E32" s="10">
        <v>0.39600000000000002</v>
      </c>
      <c r="F32" s="8">
        <v>0</v>
      </c>
      <c r="G32" s="8">
        <v>0</v>
      </c>
      <c r="H32" s="8">
        <v>0</v>
      </c>
      <c r="I32" s="8">
        <v>0</v>
      </c>
      <c r="J32" s="10">
        <v>0.40699999999999997</v>
      </c>
      <c r="K32" s="8">
        <v>0</v>
      </c>
      <c r="L32" s="10">
        <v>0.38</v>
      </c>
      <c r="M32" s="8">
        <v>0</v>
      </c>
      <c r="N32" s="22">
        <v>1.1499999999999999</v>
      </c>
      <c r="O32" s="12">
        <v>450</v>
      </c>
      <c r="S32" t="s">
        <v>31</v>
      </c>
      <c r="T32">
        <v>1.139</v>
      </c>
      <c r="U32">
        <v>1.2170000000000001</v>
      </c>
    </row>
    <row r="33" spans="2:21" x14ac:dyDescent="0.15">
      <c r="B33" s="47"/>
      <c r="C33" s="13">
        <v>9.9000000000000005E-2</v>
      </c>
      <c r="D33" s="14">
        <v>0</v>
      </c>
      <c r="E33" s="16">
        <v>0.14899999999999999</v>
      </c>
      <c r="F33" s="14">
        <v>0</v>
      </c>
      <c r="G33" s="14">
        <v>0</v>
      </c>
      <c r="H33" s="14">
        <v>0</v>
      </c>
      <c r="I33" s="14">
        <v>0</v>
      </c>
      <c r="J33" s="16">
        <v>0.153</v>
      </c>
      <c r="K33" s="14">
        <v>0</v>
      </c>
      <c r="L33" s="16">
        <v>0.152</v>
      </c>
      <c r="M33" s="14">
        <v>0</v>
      </c>
      <c r="N33" s="23">
        <v>0.36499999999999999</v>
      </c>
      <c r="O33" s="12">
        <v>405</v>
      </c>
      <c r="S33" t="s">
        <v>32</v>
      </c>
      <c r="T33">
        <v>1.9430000000000001</v>
      </c>
      <c r="U33">
        <v>1.734</v>
      </c>
    </row>
    <row r="34" spans="2:21" x14ac:dyDescent="0.15">
      <c r="B34" s="46" t="s">
        <v>31</v>
      </c>
      <c r="C34" s="7">
        <v>0.19900000000000001</v>
      </c>
      <c r="D34" s="8">
        <v>0</v>
      </c>
      <c r="E34" s="10">
        <v>0.38800000000000001</v>
      </c>
      <c r="F34" s="8">
        <v>0</v>
      </c>
      <c r="G34" s="8">
        <v>0</v>
      </c>
      <c r="H34" s="8">
        <v>0</v>
      </c>
      <c r="I34" s="8">
        <v>0</v>
      </c>
      <c r="J34" s="10">
        <v>0.39700000000000002</v>
      </c>
      <c r="K34" s="8">
        <v>0</v>
      </c>
      <c r="L34" s="10">
        <v>0.38200000000000001</v>
      </c>
      <c r="M34" s="8">
        <v>0</v>
      </c>
      <c r="N34" s="24">
        <v>0.90900000000000003</v>
      </c>
      <c r="O34" s="12">
        <v>450</v>
      </c>
    </row>
    <row r="35" spans="2:21" x14ac:dyDescent="0.15">
      <c r="B35" s="47"/>
      <c r="C35" s="13">
        <v>9.6000000000000002E-2</v>
      </c>
      <c r="D35" s="14">
        <v>0</v>
      </c>
      <c r="E35" s="16">
        <v>0.14799999999999999</v>
      </c>
      <c r="F35" s="14">
        <v>0</v>
      </c>
      <c r="G35" s="14">
        <v>0</v>
      </c>
      <c r="H35" s="14">
        <v>0</v>
      </c>
      <c r="I35" s="14">
        <v>0</v>
      </c>
      <c r="J35" s="16">
        <v>0.158</v>
      </c>
      <c r="K35" s="14">
        <v>0</v>
      </c>
      <c r="L35" s="16">
        <v>0.14699999999999999</v>
      </c>
      <c r="M35" s="14">
        <v>0</v>
      </c>
      <c r="N35" s="25">
        <v>0.29399999999999998</v>
      </c>
      <c r="O35" s="12">
        <v>405</v>
      </c>
    </row>
    <row r="36" spans="2:21" x14ac:dyDescent="0.15">
      <c r="B36" s="46" t="s">
        <v>32</v>
      </c>
      <c r="C36" s="26">
        <v>0.42699999999999999</v>
      </c>
      <c r="D36" s="8">
        <v>0</v>
      </c>
      <c r="E36" s="27">
        <v>1.5369999999999999</v>
      </c>
      <c r="F36" s="8">
        <v>0</v>
      </c>
      <c r="G36" s="8">
        <v>0</v>
      </c>
      <c r="H36" s="8">
        <v>0</v>
      </c>
      <c r="I36" s="8">
        <v>0</v>
      </c>
      <c r="J36" s="10">
        <v>0.38</v>
      </c>
      <c r="K36" s="8">
        <v>0</v>
      </c>
      <c r="L36" s="26">
        <v>0.44900000000000001</v>
      </c>
      <c r="M36" s="8">
        <v>0</v>
      </c>
      <c r="N36" s="8">
        <v>0.121</v>
      </c>
      <c r="O36" s="12">
        <v>450</v>
      </c>
      <c r="S36" t="s">
        <v>44</v>
      </c>
      <c r="T36">
        <v>0.39600000000000002</v>
      </c>
      <c r="U36">
        <v>0.38800000000000001</v>
      </c>
    </row>
    <row r="37" spans="2:21" x14ac:dyDescent="0.15">
      <c r="B37" s="47"/>
      <c r="C37" s="16">
        <v>0.159</v>
      </c>
      <c r="D37" s="14">
        <v>0</v>
      </c>
      <c r="E37" s="28">
        <v>0.47299999999999998</v>
      </c>
      <c r="F37" s="14">
        <v>0</v>
      </c>
      <c r="G37" s="14">
        <v>0</v>
      </c>
      <c r="H37" s="14">
        <v>0</v>
      </c>
      <c r="I37" s="14">
        <v>0</v>
      </c>
      <c r="J37" s="16">
        <v>0.14799999999999999</v>
      </c>
      <c r="K37" s="14">
        <v>0</v>
      </c>
      <c r="L37" s="16">
        <v>0.16500000000000001</v>
      </c>
      <c r="M37" s="14">
        <v>0</v>
      </c>
      <c r="N37" s="19">
        <v>7.5999999999999998E-2</v>
      </c>
      <c r="O37" s="12">
        <v>405</v>
      </c>
      <c r="S37" t="s">
        <v>45</v>
      </c>
      <c r="T37">
        <v>1.5369999999999999</v>
      </c>
      <c r="U37">
        <v>1.446</v>
      </c>
    </row>
    <row r="38" spans="2:21" x14ac:dyDescent="0.15">
      <c r="B38" s="46" t="s">
        <v>33</v>
      </c>
      <c r="C38" s="26">
        <v>0.41799999999999998</v>
      </c>
      <c r="D38" s="8">
        <v>0</v>
      </c>
      <c r="E38" s="29">
        <v>1.446</v>
      </c>
      <c r="F38" s="8">
        <v>0</v>
      </c>
      <c r="G38" s="8">
        <v>0</v>
      </c>
      <c r="H38" s="8">
        <v>0</v>
      </c>
      <c r="I38" s="8">
        <v>0</v>
      </c>
      <c r="J38" s="27">
        <v>1.639</v>
      </c>
      <c r="K38" s="8">
        <v>0</v>
      </c>
      <c r="L38" s="10">
        <v>0.40200000000000002</v>
      </c>
      <c r="M38" s="8">
        <v>0</v>
      </c>
      <c r="N38" s="7">
        <v>0.183</v>
      </c>
      <c r="O38" s="12">
        <v>450</v>
      </c>
    </row>
    <row r="39" spans="2:21" x14ac:dyDescent="0.15">
      <c r="B39" s="47"/>
      <c r="C39" s="16">
        <v>0.161</v>
      </c>
      <c r="D39" s="14">
        <v>0</v>
      </c>
      <c r="E39" s="30">
        <v>0.45100000000000001</v>
      </c>
      <c r="F39" s="14">
        <v>0</v>
      </c>
      <c r="G39" s="14">
        <v>0</v>
      </c>
      <c r="H39" s="14">
        <v>0</v>
      </c>
      <c r="I39" s="14">
        <v>0</v>
      </c>
      <c r="J39" s="20">
        <v>0.51400000000000001</v>
      </c>
      <c r="K39" s="14">
        <v>0</v>
      </c>
      <c r="L39" s="16">
        <v>0.153</v>
      </c>
      <c r="M39" s="14">
        <v>0</v>
      </c>
      <c r="N39" s="13">
        <v>0.115</v>
      </c>
      <c r="O39" s="12">
        <v>405</v>
      </c>
    </row>
    <row r="40" spans="2:21" x14ac:dyDescent="0.15">
      <c r="B40" s="46" t="s">
        <v>34</v>
      </c>
      <c r="C40" s="22">
        <v>1.139</v>
      </c>
      <c r="D40" s="8">
        <v>0</v>
      </c>
      <c r="E40" s="26">
        <v>0.497</v>
      </c>
      <c r="F40" s="8">
        <v>0</v>
      </c>
      <c r="G40" s="8">
        <v>0</v>
      </c>
      <c r="H40" s="8">
        <v>0</v>
      </c>
      <c r="I40" s="8">
        <v>0</v>
      </c>
      <c r="J40" s="10">
        <v>0.39600000000000002</v>
      </c>
      <c r="K40" s="8">
        <v>0</v>
      </c>
      <c r="L40" s="26">
        <v>0.48799999999999999</v>
      </c>
      <c r="M40" s="8">
        <v>0</v>
      </c>
      <c r="N40" s="10">
        <v>0.41299999999999998</v>
      </c>
      <c r="O40" s="12">
        <v>450</v>
      </c>
      <c r="T40">
        <v>0.497</v>
      </c>
      <c r="U40">
        <v>0.47799999999999998</v>
      </c>
    </row>
    <row r="41" spans="2:21" x14ac:dyDescent="0.15">
      <c r="B41" s="47"/>
      <c r="C41" s="23">
        <v>0.36699999999999999</v>
      </c>
      <c r="D41" s="14">
        <v>0</v>
      </c>
      <c r="E41" s="17">
        <v>0.182</v>
      </c>
      <c r="F41" s="14">
        <v>0</v>
      </c>
      <c r="G41" s="14">
        <v>0</v>
      </c>
      <c r="H41" s="14">
        <v>0</v>
      </c>
      <c r="I41" s="14">
        <v>0</v>
      </c>
      <c r="J41" s="16">
        <v>0.156</v>
      </c>
      <c r="K41" s="14">
        <v>0</v>
      </c>
      <c r="L41" s="17">
        <v>0.17899999999999999</v>
      </c>
      <c r="M41" s="14">
        <v>0</v>
      </c>
      <c r="N41" s="16">
        <v>0.157</v>
      </c>
      <c r="O41" s="12">
        <v>405</v>
      </c>
    </row>
    <row r="42" spans="2:21" x14ac:dyDescent="0.15">
      <c r="B42" s="46" t="s">
        <v>35</v>
      </c>
      <c r="C42" s="22">
        <v>1.2170000000000001</v>
      </c>
      <c r="D42" s="8">
        <v>0</v>
      </c>
      <c r="E42" s="26">
        <v>0.47799999999999998</v>
      </c>
      <c r="F42" s="8">
        <v>0</v>
      </c>
      <c r="G42" s="8">
        <v>0</v>
      </c>
      <c r="H42" s="8">
        <v>0</v>
      </c>
      <c r="I42" s="8">
        <v>0</v>
      </c>
      <c r="J42" s="26">
        <v>0.47399999999999998</v>
      </c>
      <c r="K42" s="8">
        <v>0</v>
      </c>
      <c r="L42" s="26">
        <v>0.52900000000000003</v>
      </c>
      <c r="M42" s="8">
        <v>0</v>
      </c>
      <c r="N42" s="26">
        <v>0.436</v>
      </c>
      <c r="O42" s="12">
        <v>450</v>
      </c>
      <c r="S42" t="s">
        <v>40</v>
      </c>
    </row>
    <row r="43" spans="2:21" x14ac:dyDescent="0.15">
      <c r="B43" s="47"/>
      <c r="C43" s="31">
        <v>0.38800000000000001</v>
      </c>
      <c r="D43" s="14">
        <v>0</v>
      </c>
      <c r="E43" s="17">
        <v>0.17599999999999999</v>
      </c>
      <c r="F43" s="14">
        <v>0</v>
      </c>
      <c r="G43" s="14">
        <v>0</v>
      </c>
      <c r="H43" s="14">
        <v>0</v>
      </c>
      <c r="I43" s="14">
        <v>0</v>
      </c>
      <c r="J43" s="17">
        <v>0.17399999999999999</v>
      </c>
      <c r="K43" s="14">
        <v>0</v>
      </c>
      <c r="L43" s="17">
        <v>0.20899999999999999</v>
      </c>
      <c r="M43" s="14">
        <v>0</v>
      </c>
      <c r="N43" s="16">
        <v>0.16600000000000001</v>
      </c>
      <c r="O43" s="12">
        <v>405</v>
      </c>
      <c r="S43" t="s">
        <v>36</v>
      </c>
      <c r="T43">
        <v>0.38300000000000001</v>
      </c>
      <c r="U43">
        <v>0.38200000000000001</v>
      </c>
    </row>
    <row r="44" spans="2:21" x14ac:dyDescent="0.15">
      <c r="S44" t="s">
        <v>29</v>
      </c>
      <c r="T44">
        <v>0.40699999999999997</v>
      </c>
      <c r="U44">
        <v>0.39700000000000002</v>
      </c>
    </row>
    <row r="45" spans="2:21" x14ac:dyDescent="0.15">
      <c r="S45" t="s">
        <v>37</v>
      </c>
      <c r="T45">
        <v>0.38</v>
      </c>
      <c r="U45">
        <v>1.639</v>
      </c>
    </row>
    <row r="46" spans="2:21" x14ac:dyDescent="0.15">
      <c r="S46" t="s">
        <v>38</v>
      </c>
      <c r="T46">
        <v>0.39600000000000002</v>
      </c>
      <c r="U46">
        <v>0.47399999999999998</v>
      </c>
    </row>
    <row r="47" spans="2:21" x14ac:dyDescent="0.15">
      <c r="S47" t="s">
        <v>39</v>
      </c>
      <c r="T47">
        <v>0.40600000000000003</v>
      </c>
      <c r="U47">
        <v>0.40899999999999997</v>
      </c>
    </row>
    <row r="49" spans="19:21" x14ac:dyDescent="0.15">
      <c r="S49" t="s">
        <v>41</v>
      </c>
    </row>
    <row r="50" spans="19:21" x14ac:dyDescent="0.15">
      <c r="S50" t="s">
        <v>36</v>
      </c>
      <c r="T50">
        <v>0.38</v>
      </c>
      <c r="U50">
        <v>0.38200000000000001</v>
      </c>
    </row>
    <row r="51" spans="19:21" x14ac:dyDescent="0.15">
      <c r="S51" t="s">
        <v>29</v>
      </c>
      <c r="T51">
        <v>0.44900000000000001</v>
      </c>
      <c r="U51">
        <v>0.40200000000000002</v>
      </c>
    </row>
    <row r="52" spans="19:21" x14ac:dyDescent="0.15">
      <c r="S52" t="s">
        <v>37</v>
      </c>
      <c r="T52">
        <v>0.48799999999999999</v>
      </c>
      <c r="U52">
        <v>0.52900000000000003</v>
      </c>
    </row>
    <row r="53" spans="19:21" x14ac:dyDescent="0.15">
      <c r="S53" t="s">
        <v>38</v>
      </c>
      <c r="T53">
        <v>0.6</v>
      </c>
      <c r="U53">
        <v>0.57499999999999996</v>
      </c>
    </row>
    <row r="54" spans="19:21" x14ac:dyDescent="0.15">
      <c r="S54" t="s">
        <v>39</v>
      </c>
      <c r="T54">
        <v>1.1499999999999999</v>
      </c>
      <c r="U54">
        <v>0.90900000000000003</v>
      </c>
    </row>
    <row r="56" spans="19:21" x14ac:dyDescent="0.15">
      <c r="S56" t="s">
        <v>42</v>
      </c>
      <c r="T56">
        <v>0.121</v>
      </c>
      <c r="U56">
        <v>0.183</v>
      </c>
    </row>
    <row r="58" spans="19:21" x14ac:dyDescent="0.15">
      <c r="S58" t="s">
        <v>43</v>
      </c>
      <c r="T58">
        <v>0.41299999999999998</v>
      </c>
      <c r="U58">
        <v>0.436</v>
      </c>
    </row>
  </sheetData>
  <mergeCells count="8">
    <mergeCell ref="B40:B41"/>
    <mergeCell ref="B42:B43"/>
    <mergeCell ref="B28:B29"/>
    <mergeCell ref="B30:B31"/>
    <mergeCell ref="B32:B33"/>
    <mergeCell ref="B34:B35"/>
    <mergeCell ref="B36:B37"/>
    <mergeCell ref="B38:B3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500C-E4BF-4198-A3DD-E165B0E67073}">
  <dimension ref="B2:AD47"/>
  <sheetViews>
    <sheetView topLeftCell="K1" workbookViewId="0">
      <selection activeCell="Z20" sqref="Z20:AE48"/>
    </sheetView>
  </sheetViews>
  <sheetFormatPr baseColWidth="10" defaultColWidth="8.83203125" defaultRowHeight="13" x14ac:dyDescent="0.15"/>
  <cols>
    <col min="10" max="10" width="13.83203125" customWidth="1"/>
    <col min="13" max="13" width="8.1640625" customWidth="1"/>
    <col min="26" max="26" width="14.6640625" customWidth="1"/>
    <col min="27" max="27" width="11.5" customWidth="1"/>
    <col min="28" max="28" width="11.1640625" customWidth="1"/>
  </cols>
  <sheetData>
    <row r="2" spans="2:15" x14ac:dyDescent="0.15">
      <c r="C2" s="35" t="s">
        <v>51</v>
      </c>
    </row>
    <row r="4" spans="2:15" x14ac:dyDescent="0.15">
      <c r="B4" s="38" t="s">
        <v>46</v>
      </c>
      <c r="C4" s="38" t="s">
        <v>47</v>
      </c>
      <c r="D4" s="38" t="s">
        <v>48</v>
      </c>
      <c r="G4" s="38" t="s">
        <v>46</v>
      </c>
      <c r="H4" s="38" t="s">
        <v>47</v>
      </c>
      <c r="I4" s="38" t="s">
        <v>48</v>
      </c>
      <c r="J4" s="38" t="s">
        <v>49</v>
      </c>
      <c r="K4" s="38" t="s">
        <v>52</v>
      </c>
    </row>
    <row r="5" spans="2:15" x14ac:dyDescent="0.15">
      <c r="B5" s="32" t="s">
        <v>28</v>
      </c>
      <c r="C5" s="32">
        <v>0.247</v>
      </c>
      <c r="D5" s="32">
        <v>0.10199999999999999</v>
      </c>
      <c r="G5" s="39" t="s">
        <v>28</v>
      </c>
      <c r="H5" s="39">
        <v>0.247</v>
      </c>
      <c r="I5" s="39">
        <v>0.10199999999999999</v>
      </c>
      <c r="J5" s="39">
        <f>AVERAGE(H5:I5)</f>
        <v>0.17449999999999999</v>
      </c>
      <c r="K5" s="39">
        <f>J5-J$10</f>
        <v>2.2499999999999992E-2</v>
      </c>
      <c r="N5" s="33" t="s">
        <v>50</v>
      </c>
      <c r="O5" s="33" t="s">
        <v>51</v>
      </c>
    </row>
    <row r="6" spans="2:15" x14ac:dyDescent="0.15">
      <c r="B6" s="32" t="s">
        <v>29</v>
      </c>
      <c r="C6" s="32">
        <v>0.21299999999999999</v>
      </c>
      <c r="D6" s="32">
        <v>0.19900000000000001</v>
      </c>
      <c r="G6" s="39" t="s">
        <v>29</v>
      </c>
      <c r="H6" s="39">
        <v>0.21299999999999999</v>
      </c>
      <c r="I6" s="39">
        <v>0.19900000000000001</v>
      </c>
      <c r="J6" s="39">
        <f t="shared" ref="J6:J9" si="0">AVERAGE(H6:I6)</f>
        <v>0.20600000000000002</v>
      </c>
      <c r="K6" s="39">
        <f t="shared" ref="K6:K10" si="1">J6-J$10</f>
        <v>5.400000000000002E-2</v>
      </c>
      <c r="N6" s="33">
        <v>0</v>
      </c>
      <c r="O6" s="33">
        <v>2.2499999999999992E-2</v>
      </c>
    </row>
    <row r="7" spans="2:15" x14ac:dyDescent="0.15">
      <c r="B7" s="32" t="s">
        <v>30</v>
      </c>
      <c r="C7" s="32">
        <v>0.42699999999999999</v>
      </c>
      <c r="D7" s="32">
        <v>0.41799999999999998</v>
      </c>
      <c r="G7" s="39" t="s">
        <v>30</v>
      </c>
      <c r="H7" s="39">
        <v>0.42699999999999999</v>
      </c>
      <c r="I7" s="39">
        <v>0.41799999999999998</v>
      </c>
      <c r="J7" s="39">
        <f t="shared" si="0"/>
        <v>0.42249999999999999</v>
      </c>
      <c r="K7" s="39">
        <f t="shared" si="1"/>
        <v>0.27049999999999996</v>
      </c>
      <c r="N7" s="33">
        <v>12</v>
      </c>
      <c r="O7" s="33">
        <v>5.400000000000002E-2</v>
      </c>
    </row>
    <row r="8" spans="2:15" x14ac:dyDescent="0.15">
      <c r="B8" s="32" t="s">
        <v>31</v>
      </c>
      <c r="C8" s="32">
        <v>1.139</v>
      </c>
      <c r="D8" s="32">
        <v>1.2170000000000001</v>
      </c>
      <c r="G8" s="39" t="s">
        <v>31</v>
      </c>
      <c r="H8" s="39">
        <v>1.139</v>
      </c>
      <c r="I8" s="39">
        <v>1.2170000000000001</v>
      </c>
      <c r="J8" s="39">
        <f>AVERAGE(H8:I8)</f>
        <v>1.1779999999999999</v>
      </c>
      <c r="K8" s="39">
        <f t="shared" si="1"/>
        <v>1.026</v>
      </c>
      <c r="N8" s="33">
        <v>39</v>
      </c>
      <c r="O8" s="33">
        <v>0.27049999999999996</v>
      </c>
    </row>
    <row r="9" spans="2:15" x14ac:dyDescent="0.15">
      <c r="B9" s="32" t="s">
        <v>32</v>
      </c>
      <c r="C9" s="32">
        <v>1.9430000000000001</v>
      </c>
      <c r="D9" s="32">
        <v>1.734</v>
      </c>
      <c r="G9" s="39" t="s">
        <v>32</v>
      </c>
      <c r="H9" s="39">
        <v>1.9430000000000001</v>
      </c>
      <c r="I9" s="39">
        <v>1.734</v>
      </c>
      <c r="J9" s="39">
        <f t="shared" si="0"/>
        <v>1.8385</v>
      </c>
      <c r="K9" s="39">
        <f t="shared" si="1"/>
        <v>1.6865000000000001</v>
      </c>
      <c r="N9" s="33">
        <v>120</v>
      </c>
      <c r="O9" s="33">
        <v>1.026</v>
      </c>
    </row>
    <row r="10" spans="2:15" x14ac:dyDescent="0.15">
      <c r="G10" s="39" t="s">
        <v>42</v>
      </c>
      <c r="H10" s="39">
        <v>0.121</v>
      </c>
      <c r="I10" s="39">
        <v>0.183</v>
      </c>
      <c r="J10" s="39">
        <f>AVERAGE(H10:I10)</f>
        <v>0.152</v>
      </c>
      <c r="K10" s="39">
        <f t="shared" si="1"/>
        <v>0</v>
      </c>
      <c r="N10" s="33">
        <v>190</v>
      </c>
      <c r="O10" s="33">
        <v>1.6865000000000001</v>
      </c>
    </row>
    <row r="11" spans="2:15" x14ac:dyDescent="0.15">
      <c r="E11" s="35"/>
      <c r="G11" s="39"/>
      <c r="H11" s="39"/>
      <c r="I11" s="39"/>
      <c r="J11" s="39"/>
      <c r="K11" s="39"/>
    </row>
    <row r="12" spans="2:15" x14ac:dyDescent="0.15">
      <c r="B12" s="32" t="s">
        <v>44</v>
      </c>
      <c r="C12" s="32">
        <v>0.39600000000000002</v>
      </c>
      <c r="D12" s="32">
        <v>0.38800000000000001</v>
      </c>
    </row>
    <row r="13" spans="2:15" x14ac:dyDescent="0.15">
      <c r="B13" s="32" t="s">
        <v>45</v>
      </c>
      <c r="C13" s="32">
        <v>1.5369999999999999</v>
      </c>
      <c r="D13" s="32">
        <v>1.446</v>
      </c>
    </row>
    <row r="14" spans="2:15" x14ac:dyDescent="0.15">
      <c r="B14" s="32"/>
      <c r="C14" s="32"/>
      <c r="D14" s="32"/>
    </row>
    <row r="15" spans="2:15" x14ac:dyDescent="0.15">
      <c r="B15" s="32"/>
      <c r="C15" s="32"/>
      <c r="D15" s="32"/>
    </row>
    <row r="16" spans="2:15" x14ac:dyDescent="0.15">
      <c r="B16" s="36" t="s">
        <v>61</v>
      </c>
      <c r="C16" s="32">
        <v>0.497</v>
      </c>
      <c r="D16" s="32">
        <v>0.47799999999999998</v>
      </c>
      <c r="G16" s="34" t="s">
        <v>53</v>
      </c>
      <c r="I16" s="35" t="s">
        <v>55</v>
      </c>
    </row>
    <row r="17" spans="2:30" x14ac:dyDescent="0.15">
      <c r="B17" s="32"/>
      <c r="C17" s="32"/>
      <c r="D17" s="32"/>
      <c r="G17" s="34" t="s">
        <v>54</v>
      </c>
      <c r="I17" s="35" t="s">
        <v>56</v>
      </c>
    </row>
    <row r="18" spans="2:30" x14ac:dyDescent="0.15">
      <c r="B18" s="32" t="s">
        <v>40</v>
      </c>
      <c r="C18" s="32"/>
      <c r="D18" s="32"/>
      <c r="I18" s="35" t="s">
        <v>57</v>
      </c>
    </row>
    <row r="19" spans="2:30" x14ac:dyDescent="0.15">
      <c r="B19" s="32" t="s">
        <v>36</v>
      </c>
      <c r="C19" s="32">
        <v>0.38300000000000001</v>
      </c>
      <c r="D19" s="32">
        <v>0.38200000000000001</v>
      </c>
      <c r="I19" s="35" t="s">
        <v>58</v>
      </c>
    </row>
    <row r="20" spans="2:30" x14ac:dyDescent="0.15">
      <c r="B20" s="32" t="s">
        <v>29</v>
      </c>
      <c r="C20" s="32">
        <v>0.40699999999999997</v>
      </c>
      <c r="D20" s="32">
        <v>0.39700000000000002</v>
      </c>
      <c r="G20" s="35" t="s">
        <v>60</v>
      </c>
    </row>
    <row r="21" spans="2:30" x14ac:dyDescent="0.15">
      <c r="B21" s="32" t="s">
        <v>37</v>
      </c>
      <c r="C21" s="32">
        <v>0.38</v>
      </c>
      <c r="D21" s="32">
        <v>1.639</v>
      </c>
    </row>
    <row r="22" spans="2:30" x14ac:dyDescent="0.15">
      <c r="B22" s="32" t="s">
        <v>38</v>
      </c>
      <c r="C22" s="32">
        <v>0.39600000000000002</v>
      </c>
      <c r="D22" s="32">
        <v>0.47399999999999998</v>
      </c>
      <c r="G22" s="35" t="s">
        <v>59</v>
      </c>
    </row>
    <row r="23" spans="2:30" x14ac:dyDescent="0.15">
      <c r="B23" s="32" t="s">
        <v>39</v>
      </c>
      <c r="C23" s="32">
        <v>0.40600000000000003</v>
      </c>
      <c r="D23" s="32">
        <v>0.40899999999999997</v>
      </c>
      <c r="J23" s="32"/>
      <c r="K23" s="32"/>
      <c r="L23" s="36" t="s">
        <v>67</v>
      </c>
      <c r="M23" s="32"/>
      <c r="N23" s="32"/>
      <c r="O23" s="32"/>
      <c r="P23" s="36" t="s">
        <v>68</v>
      </c>
      <c r="Q23" s="35"/>
      <c r="R23" s="32"/>
      <c r="S23" s="32"/>
      <c r="T23" s="36" t="s">
        <v>67</v>
      </c>
      <c r="U23" s="32"/>
      <c r="V23" s="32"/>
      <c r="W23" s="32"/>
      <c r="X23" s="36" t="s">
        <v>69</v>
      </c>
      <c r="Z23" s="38" t="s">
        <v>70</v>
      </c>
      <c r="AA23" s="38" t="s">
        <v>71</v>
      </c>
      <c r="AB23" s="38" t="s">
        <v>72</v>
      </c>
      <c r="AC23" s="38" t="s">
        <v>49</v>
      </c>
      <c r="AD23" s="38" t="s">
        <v>73</v>
      </c>
    </row>
    <row r="24" spans="2:30" x14ac:dyDescent="0.15">
      <c r="B24" s="32"/>
      <c r="C24" s="32"/>
      <c r="D24" s="32"/>
      <c r="J24" s="37" t="s">
        <v>70</v>
      </c>
      <c r="K24" s="37" t="s">
        <v>47</v>
      </c>
      <c r="L24" s="37" t="s">
        <v>66</v>
      </c>
      <c r="M24" s="37" t="s">
        <v>62</v>
      </c>
      <c r="N24" s="37" t="s">
        <v>63</v>
      </c>
      <c r="O24" s="37" t="s">
        <v>65</v>
      </c>
      <c r="P24" s="37" t="s">
        <v>64</v>
      </c>
      <c r="R24" s="37" t="s">
        <v>70</v>
      </c>
      <c r="S24" s="37" t="s">
        <v>48</v>
      </c>
      <c r="T24" s="37" t="s">
        <v>66</v>
      </c>
      <c r="U24" s="37" t="s">
        <v>62</v>
      </c>
      <c r="V24" s="37" t="s">
        <v>63</v>
      </c>
      <c r="W24" s="37" t="s">
        <v>65</v>
      </c>
      <c r="X24" s="37" t="s">
        <v>64</v>
      </c>
      <c r="Z24" s="32" t="s">
        <v>44</v>
      </c>
      <c r="AA24" s="32">
        <v>31.000000000000004</v>
      </c>
      <c r="AB24" s="32">
        <v>30.111111111111114</v>
      </c>
      <c r="AC24" s="37">
        <f>AVERAGE(AA24:AB24)</f>
        <v>30.555555555555557</v>
      </c>
      <c r="AD24" s="32">
        <f>STDEV(AA24:AB24)</f>
        <v>0.6285393610547092</v>
      </c>
    </row>
    <row r="25" spans="2:30" x14ac:dyDescent="0.15">
      <c r="B25" s="32" t="s">
        <v>41</v>
      </c>
      <c r="C25" s="32"/>
      <c r="D25" s="32"/>
      <c r="J25" s="32" t="s">
        <v>44</v>
      </c>
      <c r="K25" s="32">
        <v>0.39600000000000002</v>
      </c>
      <c r="L25" s="32">
        <f>K25-0.152</f>
        <v>0.24400000000000002</v>
      </c>
      <c r="M25" s="32">
        <v>3.5000000000000003E-2</v>
      </c>
      <c r="N25" s="32">
        <v>8.9999999999999993E-3</v>
      </c>
      <c r="O25" s="32">
        <f>L25+M25</f>
        <v>0.27900000000000003</v>
      </c>
      <c r="P25" s="32">
        <f>O25/N25</f>
        <v>31.000000000000004</v>
      </c>
      <c r="R25" s="32" t="s">
        <v>44</v>
      </c>
      <c r="S25" s="32">
        <v>0.38800000000000001</v>
      </c>
      <c r="T25" s="32">
        <f>S25-0.152</f>
        <v>0.23600000000000002</v>
      </c>
      <c r="U25" s="32">
        <v>3.5000000000000003E-2</v>
      </c>
      <c r="V25" s="32">
        <v>8.9999999999999993E-3</v>
      </c>
      <c r="W25" s="32">
        <f>T25+U25</f>
        <v>0.27100000000000002</v>
      </c>
      <c r="X25" s="32">
        <f>W25/V25</f>
        <v>30.111111111111114</v>
      </c>
      <c r="Z25" s="32" t="s">
        <v>45</v>
      </c>
      <c r="AA25" s="32">
        <v>157.77777777777777</v>
      </c>
      <c r="AB25" s="32">
        <v>147.66666666666669</v>
      </c>
      <c r="AC25" s="37">
        <f t="shared" ref="AC25:AC46" si="2">AVERAGE(AA25:AB25)</f>
        <v>152.72222222222223</v>
      </c>
      <c r="AD25" s="32">
        <f t="shared" ref="AD25:AD46" si="3">STDEV(AA25:AB25)</f>
        <v>7.149635231997296</v>
      </c>
    </row>
    <row r="26" spans="2:30" x14ac:dyDescent="0.15">
      <c r="B26" s="32" t="s">
        <v>36</v>
      </c>
      <c r="C26" s="32">
        <v>0.38</v>
      </c>
      <c r="D26" s="32">
        <v>0.38200000000000001</v>
      </c>
      <c r="J26" s="32" t="s">
        <v>45</v>
      </c>
      <c r="K26" s="32">
        <v>1.5369999999999999</v>
      </c>
      <c r="L26" s="32">
        <f t="shared" ref="L26:L47" si="4">K26-0.152</f>
        <v>1.385</v>
      </c>
      <c r="M26" s="32">
        <v>3.5000000000000003E-2</v>
      </c>
      <c r="N26" s="32">
        <v>8.9999999999999993E-3</v>
      </c>
      <c r="O26" s="32">
        <f t="shared" ref="O26:O47" si="5">L26+M26</f>
        <v>1.42</v>
      </c>
      <c r="P26" s="32">
        <f t="shared" ref="P26:P47" si="6">O26/N26</f>
        <v>157.77777777777777</v>
      </c>
      <c r="R26" s="32" t="s">
        <v>45</v>
      </c>
      <c r="S26" s="32">
        <v>1.446</v>
      </c>
      <c r="T26" s="32">
        <f t="shared" ref="T26:T47" si="7">S26-0.152</f>
        <v>1.294</v>
      </c>
      <c r="U26" s="32">
        <v>3.5000000000000003E-2</v>
      </c>
      <c r="V26" s="32">
        <v>8.9999999999999993E-3</v>
      </c>
      <c r="W26" s="32">
        <f t="shared" ref="W26" si="8">T26+U26</f>
        <v>1.329</v>
      </c>
      <c r="X26" s="32">
        <f t="shared" ref="X26" si="9">W26/V26</f>
        <v>147.66666666666669</v>
      </c>
      <c r="Z26" s="32"/>
      <c r="AA26" s="32"/>
      <c r="AB26" s="32"/>
      <c r="AC26" s="37"/>
      <c r="AD26" s="32"/>
    </row>
    <row r="27" spans="2:30" x14ac:dyDescent="0.15">
      <c r="B27" s="32" t="s">
        <v>29</v>
      </c>
      <c r="C27" s="32">
        <v>0.44900000000000001</v>
      </c>
      <c r="D27" s="32">
        <v>0.40200000000000002</v>
      </c>
      <c r="J27" s="32"/>
      <c r="K27" s="32"/>
      <c r="L27" s="32"/>
      <c r="M27" s="32"/>
      <c r="N27" s="32"/>
      <c r="O27" s="32"/>
      <c r="P27" s="32"/>
      <c r="R27" s="32"/>
      <c r="S27" s="32"/>
      <c r="T27" s="32"/>
      <c r="U27" s="32"/>
      <c r="V27" s="32"/>
      <c r="W27" s="32"/>
      <c r="X27" s="32"/>
      <c r="Z27" s="32"/>
      <c r="AA27" s="32"/>
      <c r="AB27" s="32"/>
      <c r="AC27" s="37"/>
      <c r="AD27" s="32"/>
    </row>
    <row r="28" spans="2:30" x14ac:dyDescent="0.15">
      <c r="B28" s="32" t="s">
        <v>37</v>
      </c>
      <c r="C28" s="32">
        <v>0.48799999999999999</v>
      </c>
      <c r="D28" s="32">
        <v>0.52900000000000003</v>
      </c>
      <c r="J28" s="32"/>
      <c r="K28" s="32"/>
      <c r="L28" s="32"/>
      <c r="M28" s="32"/>
      <c r="N28" s="32"/>
      <c r="O28" s="32"/>
      <c r="P28" s="32"/>
      <c r="R28" s="32"/>
      <c r="S28" s="32"/>
      <c r="T28" s="32"/>
      <c r="U28" s="32"/>
      <c r="V28" s="32"/>
      <c r="W28" s="32"/>
      <c r="X28" s="32"/>
      <c r="Z28" s="32" t="s">
        <v>61</v>
      </c>
      <c r="AA28" s="32">
        <v>42.222222222222229</v>
      </c>
      <c r="AB28" s="32">
        <v>40.111111111111114</v>
      </c>
      <c r="AC28" s="37">
        <f t="shared" si="2"/>
        <v>41.166666666666671</v>
      </c>
      <c r="AD28" s="32">
        <f t="shared" si="3"/>
        <v>1.4927809825049358</v>
      </c>
    </row>
    <row r="29" spans="2:30" x14ac:dyDescent="0.15">
      <c r="B29" s="32" t="s">
        <v>38</v>
      </c>
      <c r="C29" s="32">
        <v>0.6</v>
      </c>
      <c r="D29" s="32">
        <v>0.57499999999999996</v>
      </c>
      <c r="J29" s="32" t="s">
        <v>61</v>
      </c>
      <c r="K29" s="32">
        <v>0.497</v>
      </c>
      <c r="L29" s="32">
        <f t="shared" si="4"/>
        <v>0.34499999999999997</v>
      </c>
      <c r="M29" s="32">
        <v>3.5000000000000003E-2</v>
      </c>
      <c r="N29" s="32">
        <v>8.9999999999999993E-3</v>
      </c>
      <c r="O29" s="32">
        <f t="shared" si="5"/>
        <v>0.38</v>
      </c>
      <c r="P29" s="32">
        <f t="shared" si="6"/>
        <v>42.222222222222229</v>
      </c>
      <c r="R29" s="32" t="s">
        <v>61</v>
      </c>
      <c r="S29" s="32">
        <v>0.47799999999999998</v>
      </c>
      <c r="T29" s="32">
        <f t="shared" si="7"/>
        <v>0.32599999999999996</v>
      </c>
      <c r="U29" s="32">
        <v>3.5000000000000003E-2</v>
      </c>
      <c r="V29" s="32">
        <v>8.9999999999999993E-3</v>
      </c>
      <c r="W29" s="32">
        <f t="shared" ref="W29" si="10">T29+U29</f>
        <v>0.36099999999999999</v>
      </c>
      <c r="X29" s="32">
        <f t="shared" ref="X29" si="11">W29/V29</f>
        <v>40.111111111111114</v>
      </c>
      <c r="Z29" s="32"/>
      <c r="AA29" s="32"/>
      <c r="AB29" s="32"/>
      <c r="AC29" s="37"/>
      <c r="AD29" s="32"/>
    </row>
    <row r="30" spans="2:30" x14ac:dyDescent="0.15">
      <c r="B30" s="32" t="s">
        <v>39</v>
      </c>
      <c r="C30" s="32">
        <v>1.1499999999999999</v>
      </c>
      <c r="D30" s="32">
        <v>0.90900000000000003</v>
      </c>
      <c r="J30" s="32"/>
      <c r="K30" s="32"/>
      <c r="L30" s="32"/>
      <c r="M30" s="32"/>
      <c r="N30" s="32"/>
      <c r="O30" s="32"/>
      <c r="P30" s="32"/>
      <c r="R30" s="32"/>
      <c r="S30" s="32"/>
      <c r="T30" s="32"/>
      <c r="U30" s="32"/>
      <c r="V30" s="32"/>
      <c r="W30" s="32"/>
      <c r="X30" s="32"/>
      <c r="Z30" s="37" t="s">
        <v>40</v>
      </c>
      <c r="AA30" s="32"/>
      <c r="AB30" s="32"/>
      <c r="AC30" s="37"/>
      <c r="AD30" s="32"/>
    </row>
    <row r="31" spans="2:30" x14ac:dyDescent="0.15">
      <c r="B31" s="32"/>
      <c r="C31" s="32"/>
      <c r="D31" s="32"/>
      <c r="J31" s="32" t="s">
        <v>40</v>
      </c>
      <c r="K31" s="32"/>
      <c r="L31" s="32"/>
      <c r="M31" s="32"/>
      <c r="N31" s="32"/>
      <c r="O31" s="32"/>
      <c r="P31" s="32"/>
      <c r="R31" s="32" t="s">
        <v>40</v>
      </c>
      <c r="S31" s="32"/>
      <c r="T31" s="32"/>
      <c r="U31" s="32"/>
      <c r="V31" s="32"/>
      <c r="W31" s="32"/>
      <c r="X31" s="32"/>
      <c r="Z31" s="40" t="s">
        <v>36</v>
      </c>
      <c r="AA31" s="40">
        <v>29.555555555555561</v>
      </c>
      <c r="AB31" s="40">
        <v>29.444444444444446</v>
      </c>
      <c r="AC31" s="43">
        <f t="shared" si="2"/>
        <v>29.500000000000004</v>
      </c>
      <c r="AD31" s="40">
        <f t="shared" si="3"/>
        <v>7.8567420131840843E-2</v>
      </c>
    </row>
    <row r="32" spans="2:30" x14ac:dyDescent="0.15">
      <c r="B32" s="32" t="s">
        <v>42</v>
      </c>
      <c r="C32" s="32">
        <v>0.121</v>
      </c>
      <c r="D32" s="32">
        <v>0.183</v>
      </c>
      <c r="J32" s="32" t="s">
        <v>36</v>
      </c>
      <c r="K32" s="32">
        <v>0.38300000000000001</v>
      </c>
      <c r="L32" s="32">
        <f t="shared" si="4"/>
        <v>0.23100000000000001</v>
      </c>
      <c r="M32" s="32">
        <v>3.5000000000000003E-2</v>
      </c>
      <c r="N32" s="32">
        <v>8.9999999999999993E-3</v>
      </c>
      <c r="O32" s="32">
        <f t="shared" si="5"/>
        <v>0.26600000000000001</v>
      </c>
      <c r="P32" s="32">
        <f t="shared" si="6"/>
        <v>29.555555555555561</v>
      </c>
      <c r="R32" s="32" t="s">
        <v>36</v>
      </c>
      <c r="S32" s="32">
        <v>0.38200000000000001</v>
      </c>
      <c r="T32" s="32">
        <f t="shared" si="7"/>
        <v>0.23</v>
      </c>
      <c r="U32" s="32">
        <v>3.5000000000000003E-2</v>
      </c>
      <c r="V32" s="32">
        <v>8.9999999999999993E-3</v>
      </c>
      <c r="W32" s="32">
        <f t="shared" ref="W32:W36" si="12">T32+U32</f>
        <v>0.26500000000000001</v>
      </c>
      <c r="X32" s="32">
        <f t="shared" ref="X32:X36" si="13">W32/V32</f>
        <v>29.444444444444446</v>
      </c>
      <c r="Z32" s="40" t="s">
        <v>29</v>
      </c>
      <c r="AA32" s="40">
        <v>32.222222222222229</v>
      </c>
      <c r="AB32" s="40">
        <v>31.111111111111118</v>
      </c>
      <c r="AC32" s="43">
        <f t="shared" si="2"/>
        <v>31.666666666666671</v>
      </c>
      <c r="AD32" s="40">
        <f t="shared" si="3"/>
        <v>0.78567420131838595</v>
      </c>
    </row>
    <row r="33" spans="2:30" x14ac:dyDescent="0.15">
      <c r="B33" s="32"/>
      <c r="C33" s="32"/>
      <c r="D33" s="32"/>
      <c r="J33" s="32" t="s">
        <v>29</v>
      </c>
      <c r="K33" s="32">
        <v>0.40699999999999997</v>
      </c>
      <c r="L33" s="32">
        <f t="shared" si="4"/>
        <v>0.255</v>
      </c>
      <c r="M33" s="32">
        <v>3.5000000000000003E-2</v>
      </c>
      <c r="N33" s="32">
        <v>8.9999999999999993E-3</v>
      </c>
      <c r="O33" s="32">
        <f t="shared" si="5"/>
        <v>0.29000000000000004</v>
      </c>
      <c r="P33" s="32">
        <f t="shared" si="6"/>
        <v>32.222222222222229</v>
      </c>
      <c r="R33" s="32" t="s">
        <v>29</v>
      </c>
      <c r="S33" s="32">
        <v>0.39700000000000002</v>
      </c>
      <c r="T33" s="32">
        <f t="shared" si="7"/>
        <v>0.24500000000000002</v>
      </c>
      <c r="U33" s="32">
        <v>3.5000000000000003E-2</v>
      </c>
      <c r="V33" s="32">
        <v>8.9999999999999993E-3</v>
      </c>
      <c r="W33" s="32">
        <f t="shared" si="12"/>
        <v>0.28000000000000003</v>
      </c>
      <c r="X33" s="32">
        <f t="shared" si="13"/>
        <v>31.111111111111118</v>
      </c>
      <c r="Z33" s="40" t="s">
        <v>37</v>
      </c>
      <c r="AA33" s="40">
        <v>29.222222222222225</v>
      </c>
      <c r="AB33" s="40">
        <v>169.11111111111111</v>
      </c>
      <c r="AC33" s="43">
        <f t="shared" si="2"/>
        <v>99.166666666666671</v>
      </c>
      <c r="AD33" s="40">
        <f t="shared" si="3"/>
        <v>98.916381945984796</v>
      </c>
    </row>
    <row r="34" spans="2:30" x14ac:dyDescent="0.15">
      <c r="B34" s="32" t="s">
        <v>43</v>
      </c>
      <c r="C34" s="32">
        <v>0.41299999999999998</v>
      </c>
      <c r="D34" s="32">
        <v>0.436</v>
      </c>
      <c r="J34" s="32" t="s">
        <v>37</v>
      </c>
      <c r="K34" s="32">
        <v>0.38</v>
      </c>
      <c r="L34" s="32">
        <f t="shared" si="4"/>
        <v>0.22800000000000001</v>
      </c>
      <c r="M34" s="32">
        <v>3.5000000000000003E-2</v>
      </c>
      <c r="N34" s="32">
        <v>8.9999999999999993E-3</v>
      </c>
      <c r="O34" s="32">
        <f t="shared" si="5"/>
        <v>0.26300000000000001</v>
      </c>
      <c r="P34" s="32">
        <f t="shared" si="6"/>
        <v>29.222222222222225</v>
      </c>
      <c r="R34" s="32" t="s">
        <v>37</v>
      </c>
      <c r="S34" s="32">
        <v>1.639</v>
      </c>
      <c r="T34" s="32">
        <f t="shared" si="7"/>
        <v>1.4870000000000001</v>
      </c>
      <c r="U34" s="32">
        <v>3.5000000000000003E-2</v>
      </c>
      <c r="V34" s="32">
        <v>8.9999999999999993E-3</v>
      </c>
      <c r="W34" s="32">
        <f t="shared" si="12"/>
        <v>1.522</v>
      </c>
      <c r="X34" s="32">
        <f t="shared" si="13"/>
        <v>169.11111111111111</v>
      </c>
      <c r="Z34" s="40" t="s">
        <v>38</v>
      </c>
      <c r="AA34" s="40">
        <v>31.000000000000004</v>
      </c>
      <c r="AB34" s="40">
        <v>39.666666666666671</v>
      </c>
      <c r="AC34" s="43">
        <f t="shared" si="2"/>
        <v>35.333333333333336</v>
      </c>
      <c r="AD34" s="40">
        <f t="shared" si="3"/>
        <v>6.1282587702834572</v>
      </c>
    </row>
    <row r="35" spans="2:30" x14ac:dyDescent="0.15">
      <c r="J35" s="32" t="s">
        <v>38</v>
      </c>
      <c r="K35" s="32">
        <v>0.39600000000000002</v>
      </c>
      <c r="L35" s="32">
        <f t="shared" si="4"/>
        <v>0.24400000000000002</v>
      </c>
      <c r="M35" s="32">
        <v>3.5000000000000003E-2</v>
      </c>
      <c r="N35" s="32">
        <v>8.9999999999999993E-3</v>
      </c>
      <c r="O35" s="32">
        <f t="shared" si="5"/>
        <v>0.27900000000000003</v>
      </c>
      <c r="P35" s="32">
        <f t="shared" si="6"/>
        <v>31.000000000000004</v>
      </c>
      <c r="R35" s="32" t="s">
        <v>38</v>
      </c>
      <c r="S35" s="32">
        <v>0.47399999999999998</v>
      </c>
      <c r="T35" s="32">
        <f t="shared" si="7"/>
        <v>0.32199999999999995</v>
      </c>
      <c r="U35" s="32">
        <v>3.5000000000000003E-2</v>
      </c>
      <c r="V35" s="32">
        <v>8.9999999999999993E-3</v>
      </c>
      <c r="W35" s="32">
        <f t="shared" si="12"/>
        <v>0.35699999999999998</v>
      </c>
      <c r="X35" s="32">
        <f t="shared" si="13"/>
        <v>39.666666666666671</v>
      </c>
      <c r="Z35" s="40" t="s">
        <v>39</v>
      </c>
      <c r="AA35" s="40">
        <v>32.111111111111114</v>
      </c>
      <c r="AB35" s="40">
        <v>32.44444444444445</v>
      </c>
      <c r="AC35" s="43">
        <f t="shared" si="2"/>
        <v>32.277777777777786</v>
      </c>
      <c r="AD35" s="40">
        <f t="shared" si="3"/>
        <v>0.2357022603955175</v>
      </c>
    </row>
    <row r="36" spans="2:30" x14ac:dyDescent="0.15">
      <c r="J36" s="32" t="s">
        <v>39</v>
      </c>
      <c r="K36" s="32">
        <v>0.40600000000000003</v>
      </c>
      <c r="L36" s="32">
        <f t="shared" si="4"/>
        <v>0.254</v>
      </c>
      <c r="M36" s="32">
        <v>3.5000000000000003E-2</v>
      </c>
      <c r="N36" s="32">
        <v>8.9999999999999993E-3</v>
      </c>
      <c r="O36" s="32">
        <f t="shared" si="5"/>
        <v>0.28900000000000003</v>
      </c>
      <c r="P36" s="32">
        <f t="shared" si="6"/>
        <v>32.111111111111114</v>
      </c>
      <c r="R36" s="32" t="s">
        <v>39</v>
      </c>
      <c r="S36" s="32">
        <v>0.40899999999999997</v>
      </c>
      <c r="T36" s="32">
        <f t="shared" si="7"/>
        <v>0.25700000000000001</v>
      </c>
      <c r="U36" s="32">
        <v>3.5000000000000003E-2</v>
      </c>
      <c r="V36" s="32">
        <v>8.9999999999999993E-3</v>
      </c>
      <c r="W36" s="32">
        <f t="shared" si="12"/>
        <v>0.29200000000000004</v>
      </c>
      <c r="X36" s="32">
        <f t="shared" si="13"/>
        <v>32.44444444444445</v>
      </c>
      <c r="Z36" s="32"/>
      <c r="AA36" s="32"/>
      <c r="AB36" s="32"/>
      <c r="AC36" s="37"/>
      <c r="AD36" s="32"/>
    </row>
    <row r="37" spans="2:30" x14ac:dyDescent="0.15">
      <c r="J37" s="32"/>
      <c r="K37" s="32"/>
      <c r="L37" s="32"/>
      <c r="M37" s="32"/>
      <c r="N37" s="32"/>
      <c r="O37" s="32"/>
      <c r="P37" s="32"/>
      <c r="R37" s="32"/>
      <c r="S37" s="32"/>
      <c r="T37" s="32"/>
      <c r="U37" s="32"/>
      <c r="V37" s="32"/>
      <c r="W37" s="32"/>
      <c r="X37" s="32"/>
      <c r="Z37" s="37" t="s">
        <v>41</v>
      </c>
      <c r="AA37" s="32"/>
      <c r="AB37" s="32"/>
      <c r="AC37" s="37"/>
      <c r="AD37" s="32"/>
    </row>
    <row r="38" spans="2:30" x14ac:dyDescent="0.15">
      <c r="J38" s="32" t="s">
        <v>41</v>
      </c>
      <c r="K38" s="32"/>
      <c r="L38" s="32"/>
      <c r="M38" s="32"/>
      <c r="N38" s="32"/>
      <c r="O38" s="32"/>
      <c r="P38" s="32"/>
      <c r="R38" s="32" t="s">
        <v>41</v>
      </c>
      <c r="S38" s="32"/>
      <c r="T38" s="32"/>
      <c r="U38" s="32"/>
      <c r="V38" s="32"/>
      <c r="W38" s="32"/>
      <c r="X38" s="32"/>
      <c r="Z38" s="42" t="s">
        <v>36</v>
      </c>
      <c r="AA38" s="42">
        <v>29.222222222222225</v>
      </c>
      <c r="AB38" s="42">
        <v>29.444444444444446</v>
      </c>
      <c r="AC38" s="44">
        <f t="shared" si="2"/>
        <v>29.333333333333336</v>
      </c>
      <c r="AD38" s="42">
        <f t="shared" si="3"/>
        <v>0.15713484026367666</v>
      </c>
    </row>
    <row r="39" spans="2:30" x14ac:dyDescent="0.15">
      <c r="J39" s="32" t="s">
        <v>36</v>
      </c>
      <c r="K39" s="32">
        <v>0.38</v>
      </c>
      <c r="L39" s="32">
        <f t="shared" si="4"/>
        <v>0.22800000000000001</v>
      </c>
      <c r="M39" s="32">
        <v>3.5000000000000003E-2</v>
      </c>
      <c r="N39" s="32">
        <v>8.9999999999999993E-3</v>
      </c>
      <c r="O39" s="32">
        <f t="shared" si="5"/>
        <v>0.26300000000000001</v>
      </c>
      <c r="P39" s="32">
        <f t="shared" si="6"/>
        <v>29.222222222222225</v>
      </c>
      <c r="R39" s="32" t="s">
        <v>36</v>
      </c>
      <c r="S39" s="32">
        <v>0.38200000000000001</v>
      </c>
      <c r="T39" s="32">
        <f t="shared" si="7"/>
        <v>0.23</v>
      </c>
      <c r="U39" s="32">
        <v>3.5000000000000003E-2</v>
      </c>
      <c r="V39" s="32">
        <v>8.9999999999999993E-3</v>
      </c>
      <c r="W39" s="32">
        <f t="shared" ref="W39:W43" si="14">T39+U39</f>
        <v>0.26500000000000001</v>
      </c>
      <c r="X39" s="32">
        <f t="shared" ref="X39:X43" si="15">W39/V39</f>
        <v>29.444444444444446</v>
      </c>
      <c r="Z39" s="42" t="s">
        <v>29</v>
      </c>
      <c r="AA39" s="42">
        <v>36.8888888888889</v>
      </c>
      <c r="AB39" s="42">
        <v>31.666666666666671</v>
      </c>
      <c r="AC39" s="44">
        <f t="shared" si="2"/>
        <v>34.277777777777786</v>
      </c>
      <c r="AD39" s="42">
        <f t="shared" si="3"/>
        <v>3.6926687461964192</v>
      </c>
    </row>
    <row r="40" spans="2:30" x14ac:dyDescent="0.15">
      <c r="J40" s="32" t="s">
        <v>29</v>
      </c>
      <c r="K40" s="32">
        <v>0.44900000000000001</v>
      </c>
      <c r="L40" s="32">
        <f t="shared" si="4"/>
        <v>0.29700000000000004</v>
      </c>
      <c r="M40" s="32">
        <v>3.5000000000000003E-2</v>
      </c>
      <c r="N40" s="32">
        <v>8.9999999999999993E-3</v>
      </c>
      <c r="O40" s="32">
        <f t="shared" si="5"/>
        <v>0.33200000000000007</v>
      </c>
      <c r="P40" s="32">
        <f t="shared" si="6"/>
        <v>36.8888888888889</v>
      </c>
      <c r="R40" s="32" t="s">
        <v>29</v>
      </c>
      <c r="S40" s="32">
        <v>0.40200000000000002</v>
      </c>
      <c r="T40" s="32">
        <f t="shared" si="7"/>
        <v>0.25</v>
      </c>
      <c r="U40" s="32">
        <v>3.5000000000000003E-2</v>
      </c>
      <c r="V40" s="32">
        <v>8.9999999999999993E-3</v>
      </c>
      <c r="W40" s="32">
        <f t="shared" si="14"/>
        <v>0.28500000000000003</v>
      </c>
      <c r="X40" s="32">
        <f t="shared" si="15"/>
        <v>31.666666666666671</v>
      </c>
      <c r="Z40" s="42" t="s">
        <v>37</v>
      </c>
      <c r="AA40" s="42">
        <v>41.222222222222221</v>
      </c>
      <c r="AB40" s="42">
        <v>45.777777777777786</v>
      </c>
      <c r="AC40" s="44">
        <f t="shared" si="2"/>
        <v>43.5</v>
      </c>
      <c r="AD40" s="42">
        <f t="shared" si="3"/>
        <v>3.2212642254053896</v>
      </c>
    </row>
    <row r="41" spans="2:30" x14ac:dyDescent="0.15">
      <c r="J41" s="32" t="s">
        <v>37</v>
      </c>
      <c r="K41" s="32">
        <v>0.48799999999999999</v>
      </c>
      <c r="L41" s="32">
        <f t="shared" si="4"/>
        <v>0.33599999999999997</v>
      </c>
      <c r="M41" s="32">
        <v>3.5000000000000003E-2</v>
      </c>
      <c r="N41" s="32">
        <v>8.9999999999999993E-3</v>
      </c>
      <c r="O41" s="32">
        <f t="shared" si="5"/>
        <v>0.371</v>
      </c>
      <c r="P41" s="32">
        <f t="shared" si="6"/>
        <v>41.222222222222221</v>
      </c>
      <c r="R41" s="32" t="s">
        <v>37</v>
      </c>
      <c r="S41" s="32">
        <v>0.52900000000000003</v>
      </c>
      <c r="T41" s="32">
        <f t="shared" si="7"/>
        <v>0.377</v>
      </c>
      <c r="U41" s="32">
        <v>3.5000000000000003E-2</v>
      </c>
      <c r="V41" s="32">
        <v>8.9999999999999993E-3</v>
      </c>
      <c r="W41" s="32">
        <f t="shared" si="14"/>
        <v>0.41200000000000003</v>
      </c>
      <c r="X41" s="32">
        <f t="shared" si="15"/>
        <v>45.777777777777786</v>
      </c>
      <c r="Z41" s="42" t="s">
        <v>38</v>
      </c>
      <c r="AA41" s="42">
        <v>53.666666666666671</v>
      </c>
      <c r="AB41" s="42">
        <v>50.888888888888886</v>
      </c>
      <c r="AC41" s="44">
        <f t="shared" si="2"/>
        <v>52.277777777777779</v>
      </c>
      <c r="AD41" s="42">
        <f t="shared" si="3"/>
        <v>1.964185503295971</v>
      </c>
    </row>
    <row r="42" spans="2:30" x14ac:dyDescent="0.15">
      <c r="J42" s="32" t="s">
        <v>38</v>
      </c>
      <c r="K42" s="32">
        <v>0.6</v>
      </c>
      <c r="L42" s="32">
        <f t="shared" si="4"/>
        <v>0.44799999999999995</v>
      </c>
      <c r="M42" s="32">
        <v>3.5000000000000003E-2</v>
      </c>
      <c r="N42" s="32">
        <v>8.9999999999999993E-3</v>
      </c>
      <c r="O42" s="32">
        <f t="shared" si="5"/>
        <v>0.48299999999999998</v>
      </c>
      <c r="P42" s="32">
        <f t="shared" si="6"/>
        <v>53.666666666666671</v>
      </c>
      <c r="R42" s="32" t="s">
        <v>38</v>
      </c>
      <c r="S42" s="32">
        <v>0.57499999999999996</v>
      </c>
      <c r="T42" s="32">
        <f t="shared" si="7"/>
        <v>0.42299999999999993</v>
      </c>
      <c r="U42" s="32">
        <v>3.5000000000000003E-2</v>
      </c>
      <c r="V42" s="32">
        <v>8.9999999999999993E-3</v>
      </c>
      <c r="W42" s="32">
        <f t="shared" si="14"/>
        <v>0.45799999999999996</v>
      </c>
      <c r="X42" s="32">
        <f t="shared" si="15"/>
        <v>50.888888888888886</v>
      </c>
      <c r="Z42" s="42" t="s">
        <v>39</v>
      </c>
      <c r="AA42" s="42">
        <v>114.77777777777777</v>
      </c>
      <c r="AB42" s="42">
        <v>88.000000000000014</v>
      </c>
      <c r="AC42" s="44">
        <f t="shared" si="2"/>
        <v>101.38888888888889</v>
      </c>
      <c r="AD42" s="42">
        <f t="shared" si="3"/>
        <v>18.934748251773161</v>
      </c>
    </row>
    <row r="43" spans="2:30" x14ac:dyDescent="0.15">
      <c r="J43" s="32" t="s">
        <v>39</v>
      </c>
      <c r="K43" s="32">
        <v>1.1499999999999999</v>
      </c>
      <c r="L43" s="32">
        <f t="shared" si="4"/>
        <v>0.99799999999999989</v>
      </c>
      <c r="M43" s="32">
        <v>3.5000000000000003E-2</v>
      </c>
      <c r="N43" s="32">
        <v>8.9999999999999993E-3</v>
      </c>
      <c r="O43" s="32">
        <f t="shared" si="5"/>
        <v>1.0329999999999999</v>
      </c>
      <c r="P43" s="32">
        <f t="shared" si="6"/>
        <v>114.77777777777777</v>
      </c>
      <c r="R43" s="32" t="s">
        <v>39</v>
      </c>
      <c r="S43" s="32">
        <v>0.90900000000000003</v>
      </c>
      <c r="T43" s="32">
        <f t="shared" si="7"/>
        <v>0.75700000000000001</v>
      </c>
      <c r="U43" s="32">
        <v>3.5000000000000003E-2</v>
      </c>
      <c r="V43" s="32">
        <v>8.9999999999999993E-3</v>
      </c>
      <c r="W43" s="32">
        <f t="shared" si="14"/>
        <v>0.79200000000000004</v>
      </c>
      <c r="X43" s="32">
        <f t="shared" si="15"/>
        <v>88.000000000000014</v>
      </c>
      <c r="Z43" s="32"/>
      <c r="AA43" s="32"/>
      <c r="AB43" s="32"/>
      <c r="AC43" s="37"/>
      <c r="AD43" s="32"/>
    </row>
    <row r="44" spans="2:30" x14ac:dyDescent="0.15">
      <c r="J44" s="32"/>
      <c r="K44" s="32"/>
      <c r="L44" s="32"/>
      <c r="M44" s="32"/>
      <c r="N44" s="32"/>
      <c r="O44" s="32"/>
      <c r="P44" s="32"/>
      <c r="R44" s="32"/>
      <c r="S44" s="32"/>
      <c r="T44" s="32"/>
      <c r="U44" s="32"/>
      <c r="V44" s="32"/>
      <c r="W44" s="32"/>
      <c r="X44" s="32"/>
      <c r="Z44" s="41" t="s">
        <v>42</v>
      </c>
      <c r="AA44" s="41">
        <v>0.44444444444444486</v>
      </c>
      <c r="AB44" s="41">
        <v>7.3333333333333339</v>
      </c>
      <c r="AC44" s="45">
        <f t="shared" si="2"/>
        <v>3.8888888888888893</v>
      </c>
      <c r="AD44" s="41">
        <f t="shared" si="3"/>
        <v>4.8711800481739944</v>
      </c>
    </row>
    <row r="45" spans="2:30" x14ac:dyDescent="0.15">
      <c r="J45" s="32" t="s">
        <v>42</v>
      </c>
      <c r="K45" s="32">
        <v>0.121</v>
      </c>
      <c r="L45" s="32">
        <f t="shared" si="4"/>
        <v>-3.1E-2</v>
      </c>
      <c r="M45" s="32">
        <v>3.5000000000000003E-2</v>
      </c>
      <c r="N45" s="32">
        <v>8.9999999999999993E-3</v>
      </c>
      <c r="O45" s="32">
        <f t="shared" si="5"/>
        <v>4.0000000000000036E-3</v>
      </c>
      <c r="P45" s="32">
        <f t="shared" si="6"/>
        <v>0.44444444444444486</v>
      </c>
      <c r="R45" s="32" t="s">
        <v>42</v>
      </c>
      <c r="S45" s="32">
        <v>0.183</v>
      </c>
      <c r="T45" s="32">
        <f t="shared" si="7"/>
        <v>3.1E-2</v>
      </c>
      <c r="U45" s="32">
        <v>3.5000000000000003E-2</v>
      </c>
      <c r="V45" s="32">
        <v>8.9999999999999993E-3</v>
      </c>
      <c r="W45" s="32">
        <f t="shared" ref="W45" si="16">T45+U45</f>
        <v>6.6000000000000003E-2</v>
      </c>
      <c r="X45" s="32">
        <f t="shared" ref="X45" si="17">W45/V45</f>
        <v>7.3333333333333339</v>
      </c>
      <c r="Z45" s="32"/>
      <c r="AA45" s="32"/>
      <c r="AB45" s="32"/>
      <c r="AC45" s="37"/>
      <c r="AD45" s="32"/>
    </row>
    <row r="46" spans="2:30" x14ac:dyDescent="0.15">
      <c r="J46" s="32"/>
      <c r="K46" s="32"/>
      <c r="L46" s="32"/>
      <c r="M46" s="32"/>
      <c r="N46" s="32"/>
      <c r="O46" s="32"/>
      <c r="P46" s="32"/>
      <c r="R46" s="32"/>
      <c r="S46" s="32"/>
      <c r="T46" s="32"/>
      <c r="U46" s="32"/>
      <c r="V46" s="32"/>
      <c r="W46" s="32"/>
      <c r="X46" s="32"/>
      <c r="Z46" s="32" t="s">
        <v>43</v>
      </c>
      <c r="AA46" s="32">
        <v>32.888888888888893</v>
      </c>
      <c r="AB46" s="32">
        <v>35.444444444444457</v>
      </c>
      <c r="AC46" s="37">
        <f t="shared" si="2"/>
        <v>34.166666666666671</v>
      </c>
      <c r="AD46" s="32">
        <f t="shared" si="3"/>
        <v>1.8070506630322942</v>
      </c>
    </row>
    <row r="47" spans="2:30" x14ac:dyDescent="0.15">
      <c r="J47" s="32" t="s">
        <v>43</v>
      </c>
      <c r="K47" s="32">
        <v>0.41299999999999998</v>
      </c>
      <c r="L47" s="32">
        <f t="shared" si="4"/>
        <v>0.26100000000000001</v>
      </c>
      <c r="M47" s="32">
        <v>3.5000000000000003E-2</v>
      </c>
      <c r="N47" s="32">
        <v>8.9999999999999993E-3</v>
      </c>
      <c r="O47" s="32">
        <f t="shared" si="5"/>
        <v>0.29600000000000004</v>
      </c>
      <c r="P47" s="32">
        <f t="shared" si="6"/>
        <v>32.888888888888893</v>
      </c>
      <c r="R47" s="32" t="s">
        <v>43</v>
      </c>
      <c r="S47" s="32">
        <v>0.436</v>
      </c>
      <c r="T47" s="32">
        <f t="shared" si="7"/>
        <v>0.28400000000000003</v>
      </c>
      <c r="U47" s="32">
        <v>3.5000000000000003E-2</v>
      </c>
      <c r="V47" s="32">
        <v>8.9999999999999993E-3</v>
      </c>
      <c r="W47" s="32">
        <f t="shared" ref="W47" si="18">T47+U47</f>
        <v>0.31900000000000006</v>
      </c>
      <c r="X47" s="32">
        <f t="shared" ref="X47" si="19">W47/V47</f>
        <v>35.444444444444457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DA2F-DE6C-6040-8583-1E2F0FB102DD}">
  <dimension ref="A1:U47"/>
  <sheetViews>
    <sheetView tabSelected="1" zoomScale="110" zoomScaleNormal="110" workbookViewId="0">
      <selection activeCell="I25" sqref="I25"/>
    </sheetView>
  </sheetViews>
  <sheetFormatPr baseColWidth="10" defaultRowHeight="13" x14ac:dyDescent="0.15"/>
  <sheetData>
    <row r="1" spans="1:21" x14ac:dyDescent="0.15">
      <c r="A1" s="35" t="s">
        <v>74</v>
      </c>
      <c r="B1" s="35" t="s">
        <v>75</v>
      </c>
      <c r="C1" s="35" t="s">
        <v>77</v>
      </c>
      <c r="D1" s="35" t="s">
        <v>78</v>
      </c>
    </row>
    <row r="2" spans="1:21" ht="14" x14ac:dyDescent="0.15">
      <c r="A2" s="55" t="s">
        <v>80</v>
      </c>
      <c r="B2" s="39">
        <v>0</v>
      </c>
      <c r="C2" s="35">
        <v>30.555555555555557</v>
      </c>
      <c r="D2" s="35">
        <v>0.6285393610547092</v>
      </c>
    </row>
    <row r="3" spans="1:21" ht="15" x14ac:dyDescent="0.2">
      <c r="A3" s="55" t="s">
        <v>81</v>
      </c>
      <c r="B3" s="39">
        <v>0</v>
      </c>
      <c r="C3" s="35">
        <v>152.72222222222223</v>
      </c>
      <c r="D3" s="35">
        <v>7.149635231997296</v>
      </c>
      <c r="F3" s="50"/>
      <c r="G3" s="50"/>
      <c r="H3" s="51"/>
      <c r="I3" s="51"/>
      <c r="J3" s="50"/>
      <c r="K3" s="50"/>
      <c r="L3" s="50"/>
      <c r="M3" s="50"/>
      <c r="N3" s="50"/>
      <c r="O3" s="50"/>
      <c r="P3" s="50"/>
      <c r="Q3" s="49"/>
      <c r="R3" s="49"/>
      <c r="S3" s="49"/>
      <c r="T3" s="49"/>
      <c r="U3" s="49"/>
    </row>
    <row r="4" spans="1:21" ht="15" x14ac:dyDescent="0.2">
      <c r="A4" s="36" t="s">
        <v>79</v>
      </c>
      <c r="B4" s="39">
        <v>0</v>
      </c>
      <c r="C4" s="48">
        <v>81.55556</v>
      </c>
      <c r="D4" s="48">
        <v>23.334523780000001</v>
      </c>
      <c r="F4" s="50"/>
      <c r="G4" s="50"/>
      <c r="H4" s="52"/>
      <c r="I4" s="52"/>
      <c r="J4" s="50"/>
      <c r="K4" s="50"/>
      <c r="L4" s="50"/>
      <c r="M4" s="50"/>
      <c r="N4" s="50"/>
      <c r="O4" s="50"/>
      <c r="P4" s="50"/>
      <c r="Q4" s="49"/>
      <c r="R4" s="49"/>
      <c r="S4" s="49"/>
      <c r="T4" s="49"/>
      <c r="U4" s="49"/>
    </row>
    <row r="5" spans="1:21" ht="15" x14ac:dyDescent="0.2">
      <c r="A5" s="55" t="s">
        <v>76</v>
      </c>
      <c r="B5" s="39">
        <v>0</v>
      </c>
      <c r="C5" s="35">
        <v>41.166666666666671</v>
      </c>
      <c r="D5" s="35">
        <v>1.4927809825049358</v>
      </c>
      <c r="F5" s="50"/>
      <c r="G5" s="50"/>
      <c r="H5" s="52"/>
      <c r="I5" s="52"/>
      <c r="J5" s="52"/>
      <c r="K5" s="52"/>
      <c r="L5" s="50"/>
      <c r="M5" s="50"/>
      <c r="N5" s="50"/>
      <c r="O5" s="50"/>
      <c r="P5" s="50"/>
      <c r="Q5" s="49"/>
      <c r="R5" s="49"/>
      <c r="S5" s="49"/>
      <c r="T5" s="49"/>
      <c r="U5" s="49"/>
    </row>
    <row r="6" spans="1:21" ht="15" x14ac:dyDescent="0.2">
      <c r="A6" s="36" t="s">
        <v>36</v>
      </c>
      <c r="B6" s="39">
        <v>5</v>
      </c>
      <c r="C6" s="35">
        <v>29.500000000000004</v>
      </c>
      <c r="D6" s="35">
        <v>7.8567420131840843E-2</v>
      </c>
      <c r="F6" s="50"/>
      <c r="G6" s="50"/>
      <c r="H6" s="52"/>
      <c r="I6" s="52"/>
      <c r="J6" s="51"/>
      <c r="K6" s="51"/>
      <c r="L6" s="50"/>
      <c r="M6" s="50"/>
      <c r="N6" s="50"/>
      <c r="O6" s="50"/>
      <c r="P6" s="50"/>
      <c r="Q6" s="49"/>
      <c r="R6" s="49"/>
      <c r="S6" s="49"/>
      <c r="T6" s="49"/>
      <c r="U6" s="49"/>
    </row>
    <row r="7" spans="1:21" ht="15" x14ac:dyDescent="0.2">
      <c r="A7" s="36" t="s">
        <v>36</v>
      </c>
      <c r="B7" s="39">
        <v>7.5</v>
      </c>
      <c r="C7" s="35">
        <v>29.333333333333336</v>
      </c>
      <c r="D7" s="35">
        <v>0.15713484026367666</v>
      </c>
      <c r="F7" s="50"/>
      <c r="G7" s="53"/>
      <c r="H7" s="51"/>
      <c r="I7" s="51"/>
      <c r="J7" s="50"/>
      <c r="K7" s="50"/>
      <c r="L7" s="50"/>
      <c r="M7" s="50"/>
      <c r="N7" s="50"/>
      <c r="O7" s="50"/>
      <c r="P7" s="50"/>
      <c r="Q7" s="49"/>
      <c r="R7" s="49"/>
      <c r="S7" s="49"/>
      <c r="T7" s="49"/>
      <c r="U7" s="49"/>
    </row>
    <row r="8" spans="1:21" ht="15" x14ac:dyDescent="0.2">
      <c r="A8" s="36" t="s">
        <v>36</v>
      </c>
      <c r="B8" s="56">
        <v>10</v>
      </c>
      <c r="C8" s="48">
        <v>59.777774999999998</v>
      </c>
      <c r="D8" s="48">
        <v>1.178513659</v>
      </c>
      <c r="F8" s="50"/>
      <c r="G8" s="53"/>
      <c r="H8" s="51"/>
      <c r="I8" s="51"/>
      <c r="J8" s="50"/>
      <c r="K8" s="50"/>
      <c r="L8" s="50"/>
      <c r="M8" s="50"/>
      <c r="N8" s="50"/>
      <c r="O8" s="50"/>
      <c r="P8" s="50"/>
      <c r="Q8" s="49"/>
      <c r="R8" s="49"/>
      <c r="S8" s="49"/>
      <c r="T8" s="49"/>
      <c r="U8" s="49"/>
    </row>
    <row r="9" spans="1:21" ht="15" x14ac:dyDescent="0.2">
      <c r="A9" s="36" t="s">
        <v>29</v>
      </c>
      <c r="B9" s="39">
        <v>5</v>
      </c>
      <c r="C9" s="35">
        <v>31.666666666666671</v>
      </c>
      <c r="D9" s="35">
        <v>0.78567420131838595</v>
      </c>
      <c r="F9" s="50"/>
      <c r="G9" s="53"/>
      <c r="H9" s="51"/>
      <c r="I9" s="51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9"/>
    </row>
    <row r="10" spans="1:21" ht="15" x14ac:dyDescent="0.2">
      <c r="A10" s="36" t="s">
        <v>29</v>
      </c>
      <c r="B10" s="39">
        <v>7.5</v>
      </c>
      <c r="C10" s="35">
        <v>34.277777777777786</v>
      </c>
      <c r="D10" s="35">
        <v>3.6926687461964192</v>
      </c>
      <c r="F10" s="50"/>
      <c r="G10" s="53"/>
      <c r="H10" s="51"/>
      <c r="I10" s="51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9"/>
    </row>
    <row r="11" spans="1:21" ht="15" x14ac:dyDescent="0.2">
      <c r="A11" s="36" t="s">
        <v>29</v>
      </c>
      <c r="B11" s="56">
        <v>10</v>
      </c>
      <c r="C11" s="48">
        <v>55.944445000000002</v>
      </c>
      <c r="D11" s="48">
        <v>9.7423545970000003</v>
      </c>
      <c r="F11" s="50"/>
      <c r="G11" s="53"/>
      <c r="H11" s="51"/>
      <c r="I11" s="51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9"/>
    </row>
    <row r="12" spans="1:21" ht="15" x14ac:dyDescent="0.2">
      <c r="A12" s="36" t="s">
        <v>37</v>
      </c>
      <c r="B12" s="39">
        <v>5</v>
      </c>
      <c r="C12" s="48">
        <v>42.666670000000003</v>
      </c>
      <c r="D12" s="48">
        <v>8.4852813739999995</v>
      </c>
      <c r="F12" s="50"/>
      <c r="G12" s="53"/>
      <c r="H12" s="51"/>
      <c r="I12" s="51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9"/>
    </row>
    <row r="13" spans="1:21" ht="15" x14ac:dyDescent="0.2">
      <c r="A13" s="36" t="s">
        <v>37</v>
      </c>
      <c r="B13" s="39">
        <v>7.5</v>
      </c>
      <c r="C13" s="35">
        <v>43.5</v>
      </c>
      <c r="D13" s="35">
        <v>3.2212642254053896</v>
      </c>
      <c r="F13" s="50"/>
      <c r="G13" s="53"/>
      <c r="H13" s="51"/>
      <c r="I13" s="51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9"/>
    </row>
    <row r="14" spans="1:21" ht="15" x14ac:dyDescent="0.2">
      <c r="A14" s="36" t="s">
        <v>37</v>
      </c>
      <c r="B14" s="56">
        <v>10</v>
      </c>
      <c r="C14" s="48">
        <v>57.27778</v>
      </c>
      <c r="D14" s="48">
        <v>1.414213562</v>
      </c>
      <c r="F14" s="50"/>
      <c r="G14" s="53"/>
      <c r="H14" s="51"/>
      <c r="I14" s="51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9"/>
    </row>
    <row r="15" spans="1:21" ht="15" x14ac:dyDescent="0.2">
      <c r="A15" s="36" t="s">
        <v>38</v>
      </c>
      <c r="B15" s="39">
        <v>5</v>
      </c>
      <c r="C15" s="35">
        <v>35.333333333333336</v>
      </c>
      <c r="D15" s="35">
        <v>6.1282587702834572</v>
      </c>
      <c r="F15" s="50"/>
      <c r="G15" s="53"/>
      <c r="H15" s="51"/>
      <c r="I15" s="51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9"/>
    </row>
    <row r="16" spans="1:21" ht="15" x14ac:dyDescent="0.2">
      <c r="A16" s="36" t="s">
        <v>38</v>
      </c>
      <c r="B16" s="39">
        <v>7.5</v>
      </c>
      <c r="C16" s="48">
        <v>52.27778</v>
      </c>
      <c r="D16" s="48">
        <v>1.9641870749999999</v>
      </c>
      <c r="F16" s="50"/>
      <c r="G16" s="53"/>
      <c r="H16" s="51"/>
      <c r="I16" s="51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9"/>
    </row>
    <row r="17" spans="1:21" ht="15" x14ac:dyDescent="0.2">
      <c r="A17" s="36" t="s">
        <v>38</v>
      </c>
      <c r="B17" s="56">
        <v>10</v>
      </c>
      <c r="C17" s="48">
        <v>70.888890000000004</v>
      </c>
      <c r="D17" s="48">
        <v>12.020815280000001</v>
      </c>
      <c r="F17" s="53"/>
      <c r="G17" s="53"/>
      <c r="H17" s="51"/>
      <c r="I17" s="51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9"/>
    </row>
    <row r="18" spans="1:21" ht="15" x14ac:dyDescent="0.2">
      <c r="A18" s="36" t="s">
        <v>39</v>
      </c>
      <c r="B18" s="39">
        <v>5</v>
      </c>
      <c r="C18" s="48">
        <v>32.277774999999998</v>
      </c>
      <c r="D18" s="48">
        <v>0.23569990299999999</v>
      </c>
      <c r="F18" s="53"/>
      <c r="G18" s="53"/>
      <c r="H18" s="51"/>
      <c r="I18" s="51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9"/>
    </row>
    <row r="19" spans="1:21" ht="15" x14ac:dyDescent="0.2">
      <c r="A19" s="36" t="s">
        <v>39</v>
      </c>
      <c r="B19" s="39">
        <v>7.5</v>
      </c>
      <c r="C19" s="48">
        <v>44.222225000000002</v>
      </c>
      <c r="D19" s="48">
        <v>7.5424746899999997</v>
      </c>
      <c r="F19" s="53"/>
      <c r="G19" s="53"/>
      <c r="H19" s="51"/>
      <c r="I19" s="51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9"/>
    </row>
    <row r="20" spans="1:21" ht="15" x14ac:dyDescent="0.2">
      <c r="A20" s="36" t="s">
        <v>39</v>
      </c>
      <c r="B20" s="56">
        <v>10</v>
      </c>
      <c r="C20" s="57">
        <v>64.222224999999995</v>
      </c>
      <c r="D20" s="57">
        <v>16.3420226</v>
      </c>
      <c r="F20" s="53"/>
      <c r="G20" s="53"/>
      <c r="H20" s="51"/>
      <c r="I20" s="51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9"/>
    </row>
    <row r="21" spans="1:21" ht="15" x14ac:dyDescent="0.2">
      <c r="A21" s="35"/>
      <c r="C21" s="50"/>
      <c r="D21" s="50"/>
      <c r="F21" s="53"/>
      <c r="G21" s="53"/>
      <c r="H21" s="51"/>
      <c r="I21" s="51"/>
      <c r="J21" s="50"/>
      <c r="K21" s="50"/>
      <c r="L21" s="50"/>
      <c r="M21" s="54"/>
      <c r="N21" s="54"/>
      <c r="O21" s="54"/>
      <c r="P21" s="54"/>
      <c r="Q21" s="50"/>
      <c r="R21" s="50"/>
      <c r="S21" s="50"/>
      <c r="T21" s="50"/>
      <c r="U21" s="49"/>
    </row>
    <row r="22" spans="1:21" ht="15" x14ac:dyDescent="0.2">
      <c r="A22" s="35"/>
      <c r="C22" s="49"/>
      <c r="D22" s="49"/>
      <c r="F22" s="53"/>
      <c r="G22" s="53"/>
      <c r="H22" s="51"/>
      <c r="I22" s="51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9"/>
    </row>
    <row r="23" spans="1:21" ht="15" x14ac:dyDescent="0.2">
      <c r="A23" s="35"/>
      <c r="C23" s="58"/>
      <c r="D23" s="49"/>
      <c r="F23" s="53"/>
      <c r="G23" s="53"/>
      <c r="H23" s="51"/>
      <c r="I23" s="51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9"/>
    </row>
    <row r="24" spans="1:21" ht="15" x14ac:dyDescent="0.2">
      <c r="A24" s="35"/>
      <c r="C24" s="58"/>
      <c r="D24" s="49"/>
      <c r="F24" s="53"/>
      <c r="G24" s="53"/>
      <c r="H24" s="51"/>
      <c r="I24" s="51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9"/>
    </row>
    <row r="25" spans="1:21" ht="15" x14ac:dyDescent="0.2">
      <c r="A25" s="35"/>
      <c r="C25" s="50"/>
      <c r="D25" s="50"/>
      <c r="F25" s="53"/>
      <c r="G25" s="53"/>
      <c r="H25" s="51"/>
      <c r="I25" s="51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9"/>
    </row>
    <row r="26" spans="1:21" ht="15" x14ac:dyDescent="0.2">
      <c r="A26" s="35"/>
      <c r="F26" s="53"/>
      <c r="G26" s="53"/>
      <c r="H26" s="51"/>
      <c r="I26" s="51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9"/>
    </row>
    <row r="27" spans="1:21" ht="15" x14ac:dyDescent="0.2">
      <c r="F27" s="53"/>
      <c r="G27" s="53"/>
      <c r="H27" s="51"/>
      <c r="I27" s="51"/>
      <c r="J27" s="50"/>
      <c r="K27" s="50"/>
      <c r="L27" s="50"/>
      <c r="M27" s="50"/>
      <c r="N27" s="50"/>
      <c r="O27" s="50"/>
      <c r="P27" s="50"/>
      <c r="Q27" s="50"/>
      <c r="R27" s="54"/>
      <c r="S27" s="54"/>
      <c r="T27" s="54"/>
      <c r="U27" s="49"/>
    </row>
    <row r="28" spans="1:21" ht="15" x14ac:dyDescent="0.2">
      <c r="F28" s="53"/>
      <c r="G28" s="53"/>
      <c r="H28" s="51"/>
      <c r="I28" s="51"/>
      <c r="J28" s="50"/>
      <c r="K28" s="50"/>
      <c r="L28" s="50"/>
      <c r="M28" s="50"/>
      <c r="N28" s="50"/>
      <c r="O28" s="50"/>
      <c r="P28" s="50"/>
      <c r="Q28" s="54"/>
      <c r="R28" s="50"/>
      <c r="S28" s="50"/>
      <c r="T28" s="50"/>
      <c r="U28" s="49"/>
    </row>
    <row r="29" spans="1:21" ht="15" x14ac:dyDescent="0.2">
      <c r="F29" s="53"/>
      <c r="G29" s="53"/>
      <c r="H29" s="51"/>
      <c r="I29" s="51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9"/>
    </row>
    <row r="30" spans="1:21" ht="15" x14ac:dyDescent="0.2">
      <c r="F30" s="53"/>
      <c r="G30" s="53"/>
      <c r="H30" s="51"/>
      <c r="I30" s="51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9"/>
    </row>
    <row r="31" spans="1:21" ht="15" x14ac:dyDescent="0.2">
      <c r="F31" s="50"/>
      <c r="G31" s="53"/>
      <c r="H31" s="51"/>
      <c r="I31" s="51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9"/>
    </row>
    <row r="32" spans="1:21" ht="15" x14ac:dyDescent="0.2">
      <c r="F32" s="50"/>
      <c r="G32" s="53"/>
      <c r="H32" s="51"/>
      <c r="I32" s="51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9"/>
    </row>
    <row r="33" spans="6:21" ht="15" x14ac:dyDescent="0.2">
      <c r="F33" s="49"/>
      <c r="G33" s="53"/>
      <c r="H33" s="53"/>
      <c r="I33" s="51"/>
      <c r="J33" s="51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9"/>
    </row>
    <row r="34" spans="6:21" ht="15" x14ac:dyDescent="0.2">
      <c r="F34" s="49"/>
      <c r="G34" s="53"/>
      <c r="H34" s="53"/>
      <c r="I34" s="51"/>
      <c r="J34" s="51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9"/>
    </row>
    <row r="35" spans="6:21" ht="15" x14ac:dyDescent="0.2">
      <c r="F35" s="49"/>
      <c r="G35" s="53"/>
      <c r="H35" s="53"/>
      <c r="I35" s="51"/>
      <c r="J35" s="51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9"/>
    </row>
    <row r="36" spans="6:21" ht="15" x14ac:dyDescent="0.2">
      <c r="F36" s="49"/>
      <c r="G36" s="53"/>
      <c r="H36" s="53"/>
      <c r="I36" s="51"/>
      <c r="J36" s="51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9"/>
    </row>
    <row r="37" spans="6:21" ht="15" x14ac:dyDescent="0.2">
      <c r="F37" s="49"/>
      <c r="G37" s="53"/>
      <c r="H37" s="53"/>
      <c r="I37" s="51"/>
      <c r="J37" s="51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9"/>
    </row>
    <row r="38" spans="6:21" ht="15" x14ac:dyDescent="0.2">
      <c r="F38" s="49"/>
      <c r="G38" s="50"/>
      <c r="H38" s="53"/>
      <c r="I38" s="51"/>
      <c r="J38" s="51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9"/>
    </row>
    <row r="39" spans="6:21" ht="15" x14ac:dyDescent="0.2">
      <c r="F39" s="49"/>
      <c r="G39" s="50"/>
      <c r="H39" s="53"/>
      <c r="I39" s="51"/>
      <c r="J39" s="51"/>
      <c r="K39" s="50"/>
      <c r="L39" s="50"/>
      <c r="M39" s="50"/>
      <c r="N39" s="50"/>
      <c r="O39" s="50"/>
      <c r="P39" s="50"/>
      <c r="Q39" s="50"/>
      <c r="R39" s="49"/>
      <c r="S39" s="49"/>
      <c r="T39" s="49"/>
      <c r="U39" s="49"/>
    </row>
    <row r="40" spans="6:21" x14ac:dyDescent="0.15"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</row>
    <row r="41" spans="6:21" x14ac:dyDescent="0.15"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</row>
    <row r="42" spans="6:21" x14ac:dyDescent="0.15"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</row>
    <row r="43" spans="6:21" x14ac:dyDescent="0.15"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</row>
    <row r="44" spans="6:21" x14ac:dyDescent="0.15"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</row>
    <row r="45" spans="6:21" x14ac:dyDescent="0.15"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</row>
    <row r="46" spans="6:21" x14ac:dyDescent="0.15"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</row>
    <row r="47" spans="6:21" x14ac:dyDescent="0.15"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Prasad Sekar</dc:creator>
  <cp:lastModifiedBy>Aryelle Wright</cp:lastModifiedBy>
  <dcterms:created xsi:type="dcterms:W3CDTF">2011-01-18T20:51:17Z</dcterms:created>
  <dcterms:modified xsi:type="dcterms:W3CDTF">2024-03-28T20:14:14Z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