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5E08101A-BFF5-BF4E-97D1-2C20A616A073}" xr6:coauthVersionLast="47" xr6:coauthVersionMax="47" xr10:uidLastSave="{00000000-0000-0000-0000-000000000000}"/>
  <bookViews>
    <workbookView xWindow="24740" yWindow="960" windowWidth="19760" windowHeight="15660" activeTab="2" xr2:uid="{00000000-000D-0000-FFFF-FFFF00000000}"/>
  </bookViews>
  <sheets>
    <sheet name="Plate 1 - Sheet1" sheetId="1" r:id="rId1"/>
    <sheet name="Sheet1" sheetId="3" r:id="rId2"/>
    <sheet name="Sheet2" sheetId="2" r:id="rId3"/>
  </sheets>
  <definedNames>
    <definedName name="MethodPointer1">-1237133936</definedName>
    <definedName name="MethodPointer2">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F9" i="3"/>
  <c r="F10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E10" i="3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" i="3"/>
  <c r="F2" i="3" s="1"/>
  <c r="M58" i="1"/>
  <c r="L58" i="1"/>
  <c r="J58" i="1"/>
  <c r="I58" i="1"/>
  <c r="G58" i="1"/>
  <c r="F58" i="1"/>
  <c r="D58" i="1"/>
  <c r="C58" i="1"/>
  <c r="M57" i="1"/>
  <c r="L57" i="1"/>
  <c r="J57" i="1"/>
  <c r="I57" i="1"/>
  <c r="G57" i="1"/>
  <c r="F57" i="1"/>
  <c r="D57" i="1"/>
  <c r="C57" i="1"/>
  <c r="M56" i="1"/>
  <c r="L56" i="1"/>
  <c r="J56" i="1"/>
  <c r="I56" i="1"/>
  <c r="G56" i="1"/>
  <c r="F56" i="1"/>
  <c r="D56" i="1"/>
  <c r="C56" i="1"/>
  <c r="M55" i="1"/>
  <c r="L55" i="1"/>
  <c r="J55" i="1"/>
  <c r="I55" i="1"/>
  <c r="G55" i="1"/>
  <c r="F55" i="1"/>
  <c r="D55" i="1"/>
  <c r="C55" i="1"/>
  <c r="M54" i="1"/>
  <c r="L54" i="1"/>
  <c r="J54" i="1"/>
  <c r="I54" i="1"/>
  <c r="G54" i="1"/>
  <c r="F54" i="1"/>
  <c r="D54" i="1"/>
  <c r="C54" i="1"/>
</calcChain>
</file>

<file path=xl/sharedStrings.xml><?xml version="1.0" encoding="utf-8"?>
<sst xmlns="http://schemas.openxmlformats.org/spreadsheetml/2006/main" count="250" uniqueCount="172">
  <si>
    <t>Software Version</t>
  </si>
  <si>
    <t>3.11.19</t>
  </si>
  <si>
    <t>Experiment File Path:</t>
  </si>
  <si>
    <t>C:\Users\Public\Documents\Experiments\Kumar Lab\Aryelle\20240318_PicoGreen_serum.xpt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</si>
  <si>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</si>
  <si>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</si>
  <si>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</si>
  <si>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</si>
  <si>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</si>
  <si>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</si>
  <si>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</si>
  <si>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</si>
  <si>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</si>
  <si>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</si>
  <si>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</si>
  <si>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</si>
  <si>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</si>
  <si>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</si>
  <si>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</si>
  <si>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</si>
  <si>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</si>
  <si>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</si>
  <si>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</si>
  <si>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</si>
  <si>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</si>
  <si>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</si>
  <si>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Full Plate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</si>
  <si>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</si>
  <si>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</si>
  <si>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</si>
  <si>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</si>
  <si>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</si>
  <si>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</si>
  <si>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</si>
  <si>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</si>
  <si>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</si>
  <si>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</si>
  <si>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</si>
  <si>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</si>
  <si>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</si>
  <si>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</si>
  <si>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</si>
  <si>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</si>
  <si>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</si>
  <si>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</si>
  <si>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</si>
  <si>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</si>
  <si>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</si>
  <si>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</si>
  <si>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</si>
  <si>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</si>
  <si>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</si>
  <si>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</si>
  <si>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</si>
  <si>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</si>
  <si>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</si>
  <si>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</si>
  <si>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</si>
  <si>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</si>
  <si>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</si>
  <si>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</si>
  <si>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</si>
  <si>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</si>
  <si>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</si>
  <si>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</si>
  <si>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</si>
  <si>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</si>
  <si>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</si>
  <si>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</si>
  <si>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</si>
  <si>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</si>
  <si>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</si>
  <si>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</si>
  <si>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</si>
  <si>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</si>
  <si>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</si>
  <si>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</si>
  <si>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</si>
  <si>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</si>
  <si>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</si>
  <si>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</si>
  <si>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</si>
  <si>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</si>
  <si>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</si>
  <si>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</si>
  <si>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</si>
  <si>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</si>
  <si>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</si>
  <si>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</si>
  <si>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</si>
  <si>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</si>
  <si>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</si>
  <si>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</si>
  <si>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</si>
  <si>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</si>
  <si>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</si>
  <si>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</si>
  <si>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</si>
  <si>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</si>
  <si>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</si>
  <si>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</si>
  <si>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</si>
  <si>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</si>
  <si>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</si>
  <si>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</si>
  <si>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</si>
  <si>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</si>
  <si>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</si>
  <si>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</si>
  <si>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</si>
  <si>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</si>
  <si>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</si>
  <si>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</si>
  <si>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</si>
  <si>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</si>
  <si>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</si>
  <si>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</si>
  <si>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</si>
  <si>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</si>
  <si>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</si>
  <si>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</si>
  <si>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</si>
  <si>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</si>
  <si>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</si>
  <si>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</si>
  <si>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</si>
  <si>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</si>
  <si>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</si>
  <si>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</si>
  <si>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</si>
  <si>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</si>
  <si>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</si>
  <si>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</si>
  <si>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</si>
  <si>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</si>
  <si>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</si>
  <si>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</si>
  <si>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</si>
  <si>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</si>
  <si>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</si>
  <si>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</si>
  <si>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Polymer</t>
  </si>
  <si>
    <t>N/P ratio</t>
  </si>
  <si>
    <t>Avg. %</t>
  </si>
  <si>
    <t>Final std</t>
  </si>
  <si>
    <t>pDNA</t>
  </si>
  <si>
    <t>S</t>
  </si>
  <si>
    <t>G1</t>
  </si>
  <si>
    <t>G2</t>
  </si>
  <si>
    <t>G3</t>
  </si>
  <si>
    <t>S1</t>
  </si>
  <si>
    <t>B1</t>
  </si>
  <si>
    <t>G1-1</t>
  </si>
  <si>
    <t>G2-1</t>
  </si>
  <si>
    <t>S5</t>
  </si>
  <si>
    <t>S7.5</t>
  </si>
  <si>
    <t>S10</t>
  </si>
  <si>
    <t>B5</t>
  </si>
  <si>
    <t>B7.5</t>
  </si>
  <si>
    <t>B10</t>
  </si>
  <si>
    <t>G1-5</t>
  </si>
  <si>
    <t>G1-7.5</t>
  </si>
  <si>
    <t>G1-10</t>
  </si>
  <si>
    <t>G2-5</t>
  </si>
  <si>
    <t>G2-7.5</t>
  </si>
  <si>
    <t>G2-10</t>
  </si>
  <si>
    <t>G3-1</t>
  </si>
  <si>
    <t>GG3-5</t>
  </si>
  <si>
    <t>G3-7.5</t>
  </si>
  <si>
    <t>G3-10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</si>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</sst>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8"/>
  <sheetViews>
    <sheetView topLeftCell="A22" workbookViewId="0">
      <selection activeCell="O55" sqref="O55:P5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45369</v>
      </c>
    </row>
    <row r="8" spans="1:2" x14ac:dyDescent="0.15">
      <c r="A8" t="s">
        <v>9</v>
      </c>
      <c r="B8" s="2">
        <v>0.57421296296296298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</row>
    <row r="17" spans="1:15" x14ac:dyDescent="0.15">
      <c r="A17" t="s">
        <v>21</v>
      </c>
      <c r="B17" t="s">
        <v>22</v>
      </c>
    </row>
    <row r="18" spans="1:15" x14ac:dyDescent="0.15">
      <c r="B18" t="s">
        <v>23</v>
      </c>
    </row>
    <row r="19" spans="1:15" x14ac:dyDescent="0.15">
      <c r="A19" t="s">
        <v>24</v>
      </c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B22" t="s">
        <v>28</v>
      </c>
    </row>
    <row r="23" spans="1:15" x14ac:dyDescent="0.15">
      <c r="B23" t="s">
        <v>29</v>
      </c>
    </row>
    <row r="24" spans="1:15" x14ac:dyDescent="0.15">
      <c r="B24" t="s">
        <v>30</v>
      </c>
    </row>
    <row r="25" spans="1:15" x14ac:dyDescent="0.15">
      <c r="B25" t="s">
        <v>31</v>
      </c>
    </row>
    <row r="26" spans="1:15" x14ac:dyDescent="0.15">
      <c r="B26" t="s">
        <v>32</v>
      </c>
    </row>
    <row r="28" spans="1:15" ht="14" x14ac:dyDescent="0.15">
      <c r="A28" s="3" t="s">
        <v>33</v>
      </c>
      <c r="B28" s="4"/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34</v>
      </c>
      <c r="C31" s="7" t="s">
        <v>35</v>
      </c>
      <c r="D31" s="7" t="s">
        <v>36</v>
      </c>
      <c r="E31" s="7" t="s">
        <v>37</v>
      </c>
      <c r="F31" s="7" t="s">
        <v>38</v>
      </c>
      <c r="G31" s="7" t="s">
        <v>39</v>
      </c>
      <c r="H31" s="7" t="s">
        <v>40</v>
      </c>
      <c r="I31" s="7" t="s">
        <v>41</v>
      </c>
      <c r="J31" s="7" t="s">
        <v>42</v>
      </c>
      <c r="K31" s="7" t="s">
        <v>43</v>
      </c>
      <c r="L31" s="7" t="s">
        <v>44</v>
      </c>
      <c r="M31" s="7" t="s">
        <v>45</v>
      </c>
      <c r="N31" s="7" t="s">
        <v>46</v>
      </c>
      <c r="O31" s="8" t="s">
        <v>47</v>
      </c>
    </row>
    <row r="32" spans="1:15" ht="14" x14ac:dyDescent="0.15">
      <c r="B32" s="6" t="s">
        <v>48</v>
      </c>
      <c r="C32" s="7" t="s">
        <v>49</v>
      </c>
      <c r="D32" s="7" t="s">
        <v>50</v>
      </c>
      <c r="E32" s="7" t="s">
        <v>51</v>
      </c>
      <c r="F32" s="7" t="s">
        <v>52</v>
      </c>
      <c r="G32" s="7" t="s">
        <v>53</v>
      </c>
      <c r="H32" s="7" t="s">
        <v>54</v>
      </c>
      <c r="I32" s="7" t="s">
        <v>55</v>
      </c>
      <c r="J32" s="7" t="s">
        <v>56</v>
      </c>
      <c r="K32" s="7" t="s">
        <v>57</v>
      </c>
      <c r="L32" s="7" t="s">
        <v>58</v>
      </c>
      <c r="M32" s="7" t="s">
        <v>59</v>
      </c>
      <c r="N32" s="7" t="s">
        <v>60</v>
      </c>
      <c r="O32" s="8" t="s">
        <v>47</v>
      </c>
    </row>
    <row r="33" spans="1:15" ht="14" x14ac:dyDescent="0.15">
      <c r="B33" s="6" t="s">
        <v>61</v>
      </c>
      <c r="C33" s="7" t="s">
        <v>62</v>
      </c>
      <c r="D33" s="7" t="s">
        <v>63</v>
      </c>
      <c r="E33" s="7" t="s">
        <v>64</v>
      </c>
      <c r="F33" s="7" t="s">
        <v>65</v>
      </c>
      <c r="G33" s="7" t="s">
        <v>66</v>
      </c>
      <c r="H33" s="7" t="s">
        <v>67</v>
      </c>
      <c r="I33" s="7" t="s">
        <v>68</v>
      </c>
      <c r="J33" s="7" t="s">
        <v>69</v>
      </c>
      <c r="K33" s="7" t="s">
        <v>70</v>
      </c>
      <c r="L33" s="7" t="s">
        <v>71</v>
      </c>
      <c r="M33" s="7" t="s">
        <v>72</v>
      </c>
      <c r="N33" s="7" t="s">
        <v>73</v>
      </c>
      <c r="O33" s="8" t="s">
        <v>47</v>
      </c>
    </row>
    <row r="34" spans="1:15" ht="14" x14ac:dyDescent="0.15">
      <c r="B34" s="6" t="s">
        <v>74</v>
      </c>
      <c r="C34" s="7" t="s">
        <v>75</v>
      </c>
      <c r="D34" s="7" t="s">
        <v>76</v>
      </c>
      <c r="E34" s="7" t="s">
        <v>77</v>
      </c>
      <c r="F34" s="7" t="s">
        <v>78</v>
      </c>
      <c r="G34" s="7" t="s">
        <v>79</v>
      </c>
      <c r="H34" s="7" t="s">
        <v>80</v>
      </c>
      <c r="I34" s="7" t="s">
        <v>81</v>
      </c>
      <c r="J34" s="7" t="s">
        <v>82</v>
      </c>
      <c r="K34" s="7" t="s">
        <v>83</v>
      </c>
      <c r="L34" s="7" t="s">
        <v>84</v>
      </c>
      <c r="M34" s="7" t="s">
        <v>85</v>
      </c>
      <c r="N34" s="7" t="s">
        <v>86</v>
      </c>
      <c r="O34" s="8" t="s">
        <v>47</v>
      </c>
    </row>
    <row r="35" spans="1:15" ht="14" x14ac:dyDescent="0.15">
      <c r="B35" s="6" t="s">
        <v>87</v>
      </c>
      <c r="C35" s="7" t="s">
        <v>88</v>
      </c>
      <c r="D35" s="7" t="s">
        <v>89</v>
      </c>
      <c r="E35" s="7" t="s">
        <v>90</v>
      </c>
      <c r="F35" s="7" t="s">
        <v>91</v>
      </c>
      <c r="G35" s="7" t="s">
        <v>92</v>
      </c>
      <c r="H35" s="7" t="s">
        <v>93</v>
      </c>
      <c r="I35" s="7" t="s">
        <v>94</v>
      </c>
      <c r="J35" s="7" t="s">
        <v>95</v>
      </c>
      <c r="K35" s="7" t="s">
        <v>96</v>
      </c>
      <c r="L35" s="7" t="s">
        <v>97</v>
      </c>
      <c r="M35" s="7" t="s">
        <v>98</v>
      </c>
      <c r="N35" s="7" t="s">
        <v>99</v>
      </c>
      <c r="O35" s="8" t="s">
        <v>47</v>
      </c>
    </row>
    <row r="36" spans="1:15" ht="14" x14ac:dyDescent="0.15">
      <c r="B36" s="6" t="s">
        <v>100</v>
      </c>
      <c r="C36" s="7" t="s">
        <v>101</v>
      </c>
      <c r="D36" s="7" t="s">
        <v>102</v>
      </c>
      <c r="E36" s="7" t="s">
        <v>103</v>
      </c>
      <c r="F36" s="7" t="s">
        <v>104</v>
      </c>
      <c r="G36" s="7" t="s">
        <v>105</v>
      </c>
      <c r="H36" s="7" t="s">
        <v>106</v>
      </c>
      <c r="I36" s="7" t="s">
        <v>107</v>
      </c>
      <c r="J36" s="7" t="s">
        <v>108</v>
      </c>
      <c r="K36" s="7" t="s">
        <v>109</v>
      </c>
      <c r="L36" s="7" t="s">
        <v>110</v>
      </c>
      <c r="M36" s="7" t="s">
        <v>111</v>
      </c>
      <c r="N36" s="7" t="s">
        <v>112</v>
      </c>
      <c r="O36" s="8" t="s">
        <v>47</v>
      </c>
    </row>
    <row r="37" spans="1:15" ht="14" x14ac:dyDescent="0.15">
      <c r="B37" s="6" t="s">
        <v>113</v>
      </c>
      <c r="C37" s="7" t="s">
        <v>114</v>
      </c>
      <c r="D37" s="7" t="s">
        <v>115</v>
      </c>
      <c r="E37" s="7" t="s">
        <v>116</v>
      </c>
      <c r="F37" s="7" t="s">
        <v>117</v>
      </c>
      <c r="G37" s="7" t="s">
        <v>118</v>
      </c>
      <c r="H37" s="7" t="s">
        <v>119</v>
      </c>
      <c r="I37" s="7" t="s">
        <v>120</v>
      </c>
      <c r="J37" s="7" t="s">
        <v>121</v>
      </c>
      <c r="K37" s="7" t="s">
        <v>122</v>
      </c>
      <c r="L37" s="7" t="s">
        <v>123</v>
      </c>
      <c r="M37" s="7" t="s">
        <v>124</v>
      </c>
      <c r="N37" s="7" t="s">
        <v>125</v>
      </c>
      <c r="O37" s="8" t="s">
        <v>47</v>
      </c>
    </row>
    <row r="38" spans="1:15" ht="14" x14ac:dyDescent="0.15">
      <c r="B38" s="6" t="s">
        <v>126</v>
      </c>
      <c r="C38" s="7" t="s">
        <v>127</v>
      </c>
      <c r="D38" s="7" t="s">
        <v>128</v>
      </c>
      <c r="E38" s="7" t="s">
        <v>129</v>
      </c>
      <c r="F38" s="7" t="s">
        <v>130</v>
      </c>
      <c r="G38" s="7" t="s">
        <v>131</v>
      </c>
      <c r="H38" s="7" t="s">
        <v>132</v>
      </c>
      <c r="I38" s="7" t="s">
        <v>133</v>
      </c>
      <c r="J38" s="7" t="s">
        <v>134</v>
      </c>
      <c r="K38" s="7" t="s">
        <v>135</v>
      </c>
      <c r="L38" s="7" t="s">
        <v>136</v>
      </c>
      <c r="M38" s="7" t="s">
        <v>137</v>
      </c>
      <c r="N38" s="7" t="s">
        <v>138</v>
      </c>
      <c r="O38" s="8" t="s">
        <v>47</v>
      </c>
    </row>
    <row r="40" spans="1:15" ht="14" x14ac:dyDescent="0.15">
      <c r="A40" s="3" t="s">
        <v>139</v>
      </c>
      <c r="B40" s="4"/>
    </row>
    <row r="41" spans="1:15" x14ac:dyDescent="0.15">
      <c r="A41" t="s">
        <v>140</v>
      </c>
      <c r="B41">
        <v>23.6</v>
      </c>
    </row>
    <row r="43" spans="1:15" x14ac:dyDescent="0.15">
      <c r="B43" s="5"/>
      <c r="C43" s="6">
        <v>1</v>
      </c>
      <c r="D43" s="6">
        <v>2</v>
      </c>
      <c r="E43" s="6">
        <v>3</v>
      </c>
      <c r="F43" s="6">
        <v>4</v>
      </c>
      <c r="G43" s="6">
        <v>5</v>
      </c>
      <c r="H43" s="6">
        <v>6</v>
      </c>
      <c r="I43" s="6">
        <v>7</v>
      </c>
      <c r="J43" s="6">
        <v>8</v>
      </c>
      <c r="K43" s="6">
        <v>9</v>
      </c>
      <c r="L43" s="6">
        <v>10</v>
      </c>
      <c r="M43" s="6">
        <v>11</v>
      </c>
      <c r="N43" s="6">
        <v>12</v>
      </c>
    </row>
    <row r="44" spans="1:15" ht="14" x14ac:dyDescent="0.15">
      <c r="B44" s="6" t="s">
        <v>34</v>
      </c>
      <c r="C44" s="9">
        <v>1972</v>
      </c>
      <c r="D44" s="9">
        <v>2060</v>
      </c>
      <c r="E44" s="9">
        <v>2054</v>
      </c>
      <c r="F44" s="10">
        <v>4365</v>
      </c>
      <c r="G44" s="11">
        <v>4693</v>
      </c>
      <c r="H44" s="12">
        <v>5373</v>
      </c>
      <c r="I44" s="9">
        <v>2080</v>
      </c>
      <c r="J44" s="9">
        <v>2245</v>
      </c>
      <c r="K44" s="9">
        <v>2159</v>
      </c>
      <c r="L44" s="13">
        <v>1872</v>
      </c>
      <c r="M44" s="9">
        <v>1974</v>
      </c>
      <c r="N44" s="13">
        <v>1807</v>
      </c>
      <c r="O44" s="14">
        <v>485528</v>
      </c>
    </row>
    <row r="45" spans="1:15" ht="14" x14ac:dyDescent="0.15">
      <c r="B45" s="6" t="s">
        <v>48</v>
      </c>
      <c r="C45" s="9">
        <v>2098</v>
      </c>
      <c r="D45" s="9">
        <v>2190</v>
      </c>
      <c r="E45" s="15">
        <v>2421</v>
      </c>
      <c r="F45" s="16">
        <v>0</v>
      </c>
      <c r="G45" s="16">
        <v>5</v>
      </c>
      <c r="H45" s="16">
        <v>2</v>
      </c>
      <c r="I45" s="9">
        <v>2178</v>
      </c>
      <c r="J45" s="9">
        <v>2302</v>
      </c>
      <c r="K45" s="9">
        <v>2173</v>
      </c>
      <c r="L45" s="17">
        <v>3659</v>
      </c>
      <c r="M45" s="18">
        <v>3980</v>
      </c>
      <c r="N45" s="17">
        <v>3775</v>
      </c>
      <c r="O45" s="14">
        <v>485528</v>
      </c>
    </row>
    <row r="46" spans="1:15" ht="14" x14ac:dyDescent="0.15">
      <c r="B46" s="6" t="s">
        <v>61</v>
      </c>
      <c r="C46" s="9">
        <v>1929</v>
      </c>
      <c r="D46" s="13">
        <v>1541</v>
      </c>
      <c r="E46" s="9">
        <v>2256</v>
      </c>
      <c r="F46" s="9">
        <v>1939</v>
      </c>
      <c r="G46" s="9">
        <v>1955</v>
      </c>
      <c r="H46" s="9">
        <v>1955</v>
      </c>
      <c r="I46" s="13">
        <v>1854</v>
      </c>
      <c r="J46" s="13">
        <v>1820</v>
      </c>
      <c r="K46" s="9">
        <v>2066</v>
      </c>
      <c r="L46" s="16">
        <v>0</v>
      </c>
      <c r="M46" s="16">
        <v>0</v>
      </c>
      <c r="N46" s="16">
        <v>0</v>
      </c>
      <c r="O46" s="14">
        <v>485528</v>
      </c>
    </row>
    <row r="47" spans="1:15" ht="14" x14ac:dyDescent="0.15">
      <c r="B47" s="6" t="s">
        <v>74</v>
      </c>
      <c r="C47" s="9">
        <v>2157</v>
      </c>
      <c r="D47" s="15">
        <v>2325</v>
      </c>
      <c r="E47" s="15">
        <v>2316</v>
      </c>
      <c r="F47" s="19">
        <v>2808</v>
      </c>
      <c r="G47" s="19">
        <v>2921</v>
      </c>
      <c r="H47" s="19">
        <v>2931</v>
      </c>
      <c r="I47" s="9">
        <v>2107</v>
      </c>
      <c r="J47" s="9">
        <v>2060</v>
      </c>
      <c r="K47" s="9">
        <v>2083</v>
      </c>
      <c r="L47" s="13">
        <v>1858</v>
      </c>
      <c r="M47" s="9">
        <v>1990</v>
      </c>
      <c r="N47" s="9">
        <v>1988</v>
      </c>
      <c r="O47" s="14">
        <v>485528</v>
      </c>
    </row>
    <row r="48" spans="1:15" ht="14" x14ac:dyDescent="0.15">
      <c r="B48" s="6" t="s">
        <v>87</v>
      </c>
      <c r="C48" s="9">
        <v>2000</v>
      </c>
      <c r="D48" s="9">
        <v>2022</v>
      </c>
      <c r="E48" s="9">
        <v>1941</v>
      </c>
      <c r="F48" s="16">
        <v>0</v>
      </c>
      <c r="G48" s="16">
        <v>20</v>
      </c>
      <c r="H48" s="16">
        <v>0</v>
      </c>
      <c r="I48" s="15">
        <v>2428</v>
      </c>
      <c r="J48" s="15">
        <v>2401</v>
      </c>
      <c r="K48" s="15">
        <v>2492</v>
      </c>
      <c r="L48" s="15">
        <v>2446</v>
      </c>
      <c r="M48" s="15">
        <v>2565</v>
      </c>
      <c r="N48" s="15">
        <v>2328</v>
      </c>
      <c r="O48" s="14">
        <v>485528</v>
      </c>
    </row>
    <row r="49" spans="2:16" ht="14" x14ac:dyDescent="0.15">
      <c r="B49" s="6" t="s">
        <v>100</v>
      </c>
      <c r="C49" s="9">
        <v>2130</v>
      </c>
      <c r="D49" s="9">
        <v>2118</v>
      </c>
      <c r="E49" s="15">
        <v>2311</v>
      </c>
      <c r="F49" s="9">
        <v>2173</v>
      </c>
      <c r="G49" s="15">
        <v>2345</v>
      </c>
      <c r="H49" s="9">
        <v>2067</v>
      </c>
      <c r="I49" s="9">
        <v>1935</v>
      </c>
      <c r="J49" s="9">
        <v>2054</v>
      </c>
      <c r="K49" s="9">
        <v>1952</v>
      </c>
      <c r="L49" s="16">
        <v>0</v>
      </c>
      <c r="M49" s="16">
        <v>0</v>
      </c>
      <c r="N49" s="16">
        <v>0</v>
      </c>
      <c r="O49" s="14">
        <v>485528</v>
      </c>
    </row>
    <row r="50" spans="2:16" ht="14" x14ac:dyDescent="0.15">
      <c r="B50" s="6" t="s">
        <v>113</v>
      </c>
      <c r="C50" s="16">
        <v>0</v>
      </c>
      <c r="D50" s="16">
        <v>0</v>
      </c>
      <c r="E50" s="16">
        <v>3</v>
      </c>
      <c r="F50" s="16">
        <v>16</v>
      </c>
      <c r="G50" s="16">
        <v>3</v>
      </c>
      <c r="H50" s="16">
        <v>0</v>
      </c>
      <c r="I50" s="16">
        <v>0</v>
      </c>
      <c r="J50" s="16">
        <v>7</v>
      </c>
      <c r="K50" s="16">
        <v>10</v>
      </c>
      <c r="L50" s="16">
        <v>0</v>
      </c>
      <c r="M50" s="16">
        <v>0</v>
      </c>
      <c r="N50" s="16">
        <v>0</v>
      </c>
      <c r="O50" s="14">
        <v>485528</v>
      </c>
    </row>
    <row r="51" spans="2:16" ht="14" x14ac:dyDescent="0.15">
      <c r="B51" s="6" t="s">
        <v>126</v>
      </c>
      <c r="C51" s="17">
        <v>3644</v>
      </c>
      <c r="D51" s="18">
        <v>3844</v>
      </c>
      <c r="E51" s="16">
        <v>0</v>
      </c>
      <c r="F51" s="16">
        <v>18</v>
      </c>
      <c r="G51" s="16">
        <v>40</v>
      </c>
      <c r="H51" s="16">
        <v>0</v>
      </c>
      <c r="I51" s="12">
        <v>5076</v>
      </c>
      <c r="J51" s="12">
        <v>5374</v>
      </c>
      <c r="K51" s="12">
        <v>5099</v>
      </c>
      <c r="L51" s="16">
        <v>0</v>
      </c>
      <c r="M51" s="16">
        <v>7</v>
      </c>
      <c r="N51" s="16">
        <v>12</v>
      </c>
      <c r="O51" s="14">
        <v>485528</v>
      </c>
    </row>
    <row r="54" spans="2:16" ht="14" x14ac:dyDescent="0.15">
      <c r="B54" s="24" t="s">
        <v>150</v>
      </c>
      <c r="C54">
        <f>AVERAGE(C44:E44)</f>
        <v>2028.6666666666667</v>
      </c>
      <c r="D54">
        <f>STDEV(C44:E44)</f>
        <v>49.166384179979445</v>
      </c>
      <c r="E54" s="20" t="s">
        <v>154</v>
      </c>
      <c r="F54">
        <f>AVERAGE(I45:K45)</f>
        <v>2217.6666666666665</v>
      </c>
      <c r="G54">
        <f>STDEV(I45:K45)</f>
        <v>73.077584342487228</v>
      </c>
      <c r="H54" s="20" t="s">
        <v>155</v>
      </c>
      <c r="I54">
        <f>AVERAGE(C47:E47)</f>
        <v>2266</v>
      </c>
      <c r="J54">
        <f>STDEV(C47:E47)</f>
        <v>94.503968170654076</v>
      </c>
      <c r="K54" s="20" t="s">
        <v>156</v>
      </c>
      <c r="L54">
        <f>AVERAGE(I48:K48)</f>
        <v>2440.3333333333335</v>
      </c>
      <c r="M54">
        <f>STDEV(I48:K48)</f>
        <v>46.736851983561465</v>
      </c>
    </row>
    <row r="55" spans="2:16" ht="14" x14ac:dyDescent="0.15">
      <c r="B55" s="24" t="s">
        <v>151</v>
      </c>
      <c r="C55">
        <f>AVERAGE(F44:H44)</f>
        <v>4810.333333333333</v>
      </c>
      <c r="D55">
        <f>STDEV(F44:H44)</f>
        <v>514.14135540076268</v>
      </c>
      <c r="E55" s="20" t="s">
        <v>157</v>
      </c>
      <c r="F55">
        <f>AVERAGE(L45:N45)</f>
        <v>3804.6666666666665</v>
      </c>
      <c r="G55">
        <f>STDEV(L45:N45)</f>
        <v>162.54332755709578</v>
      </c>
      <c r="H55" s="20" t="s">
        <v>158</v>
      </c>
      <c r="I55">
        <f>AVERAGE(F47:H47)</f>
        <v>2886.6666666666665</v>
      </c>
      <c r="J55">
        <f>STDEV(F47:H47)</f>
        <v>68.310565312646432</v>
      </c>
      <c r="K55" s="20" t="s">
        <v>159</v>
      </c>
      <c r="L55">
        <f>AVERAGE(L48:N48)</f>
        <v>2446.3333333333335</v>
      </c>
      <c r="M55">
        <f>STDEV(L48:N48)</f>
        <v>118.50035161691855</v>
      </c>
      <c r="N55" s="20" t="s">
        <v>145</v>
      </c>
      <c r="O55">
        <f>AVERAGE(I51:K51)</f>
        <v>5183</v>
      </c>
      <c r="P55">
        <f>STDEV(I51:K51)</f>
        <v>165.81013238038258</v>
      </c>
    </row>
    <row r="56" spans="2:16" ht="14" x14ac:dyDescent="0.15">
      <c r="B56" s="24" t="s">
        <v>152</v>
      </c>
      <c r="C56">
        <f>AVERAGE(I44:K44)</f>
        <v>2161.3333333333335</v>
      </c>
      <c r="D56">
        <f>STDEV(I44:K44)</f>
        <v>82.524743764118014</v>
      </c>
      <c r="E56" s="20" t="s">
        <v>160</v>
      </c>
      <c r="F56">
        <f>AVERAGE(C46:E46)</f>
        <v>1908.6666666666667</v>
      </c>
      <c r="G56">
        <f>STDEV(C46:E46)</f>
        <v>357.93342025205334</v>
      </c>
      <c r="H56" s="20" t="s">
        <v>161</v>
      </c>
      <c r="I56">
        <f>AVERAGE(I47:K47)</f>
        <v>2083.3333333333335</v>
      </c>
      <c r="J56">
        <f>STDEV(I47:K47)</f>
        <v>23.501772982763097</v>
      </c>
      <c r="K56" s="20" t="s">
        <v>162</v>
      </c>
      <c r="L56">
        <f>AVERAGE(C49:E49)</f>
        <v>2186.3333333333335</v>
      </c>
      <c r="M56">
        <f>STDEV(C49:E49)</f>
        <v>108.13109327724996</v>
      </c>
    </row>
    <row r="57" spans="2:16" ht="14" x14ac:dyDescent="0.15">
      <c r="B57" s="24" t="s">
        <v>153</v>
      </c>
      <c r="C57">
        <f>AVERAGE(L44:N44)</f>
        <v>1884.3333333333333</v>
      </c>
      <c r="D57">
        <f>STDEV(L44:N44)</f>
        <v>84.18036192208568</v>
      </c>
      <c r="E57" s="20" t="s">
        <v>163</v>
      </c>
      <c r="F57">
        <f>AVERAGE(F46:H46)</f>
        <v>1949.6666666666667</v>
      </c>
      <c r="G57">
        <f>STDEV(F46:H46)</f>
        <v>9.2376043070340117</v>
      </c>
      <c r="H57" s="20" t="s">
        <v>164</v>
      </c>
      <c r="I57">
        <f>AVERAGE(L47:N47)</f>
        <v>1945.3333333333333</v>
      </c>
      <c r="J57">
        <f>STDEV(L47:N47)</f>
        <v>75.639495855890871</v>
      </c>
      <c r="K57" s="20" t="s">
        <v>165</v>
      </c>
      <c r="L57">
        <f>AVERAGE(F49:H49)</f>
        <v>2195</v>
      </c>
      <c r="M57">
        <f>STDEV(F49:H49)</f>
        <v>140.29967925836468</v>
      </c>
    </row>
    <row r="58" spans="2:16" ht="14" x14ac:dyDescent="0.15">
      <c r="B58" s="24" t="s">
        <v>166</v>
      </c>
      <c r="C58">
        <f>AVERAGE(C45:E45)</f>
        <v>2236.3333333333335</v>
      </c>
      <c r="D58">
        <f>STDEV(C45:E45)</f>
        <v>166.41013590924484</v>
      </c>
      <c r="E58" s="20" t="s">
        <v>167</v>
      </c>
      <c r="F58">
        <f>AVERAGE(I46:K46)</f>
        <v>1913.3333333333333</v>
      </c>
      <c r="G58">
        <f>STDEV(I46:K46)</f>
        <v>133.30166290535664</v>
      </c>
      <c r="H58" s="20" t="s">
        <v>168</v>
      </c>
      <c r="I58">
        <f>AVERAGE(C48:E48)</f>
        <v>1987.6666666666667</v>
      </c>
      <c r="J58">
        <f>STDEV(C48:E48)</f>
        <v>41.884762543594938</v>
      </c>
      <c r="K58" s="20" t="s">
        <v>169</v>
      </c>
      <c r="L58">
        <f>AVERAGE(I49:K49)</f>
        <v>1980.3333333333333</v>
      </c>
      <c r="M58">
        <f>STDEV(I49:K49)</f>
        <v>64.360961252403101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7035-3C63-3A41-BB89-4EBC1EEAC827}">
  <dimension ref="A1:Q28"/>
  <sheetViews>
    <sheetView workbookViewId="0">
      <selection activeCell="E2" sqref="E2:F22"/>
    </sheetView>
  </sheetViews>
  <sheetFormatPr baseColWidth="10" defaultRowHeight="13" x14ac:dyDescent="0.15"/>
  <sheetData>
    <row r="1" spans="1:6" x14ac:dyDescent="0.15">
      <c r="A1" s="20" t="s">
        <v>141</v>
      </c>
      <c r="B1" s="20" t="s">
        <v>142</v>
      </c>
      <c r="C1" s="20" t="s">
        <v>170</v>
      </c>
      <c r="D1" s="20" t="s">
        <v>171</v>
      </c>
      <c r="E1" s="20" t="s">
        <v>143</v>
      </c>
      <c r="F1" s="20" t="s">
        <v>144</v>
      </c>
    </row>
    <row r="2" spans="1:6" ht="14" x14ac:dyDescent="0.15">
      <c r="A2" s="21" t="s">
        <v>145</v>
      </c>
      <c r="B2" s="22">
        <v>0</v>
      </c>
      <c r="C2">
        <v>5183</v>
      </c>
      <c r="D2">
        <v>165.81013238038258</v>
      </c>
      <c r="E2" s="20">
        <f>C2/C$2*100</f>
        <v>100</v>
      </c>
      <c r="F2" s="20">
        <f>E2*SQRT((D2/C2)^2+(D$2/C$2)^2)</f>
        <v>4.5242318732628846</v>
      </c>
    </row>
    <row r="3" spans="1:6" x14ac:dyDescent="0.15">
      <c r="A3" s="20" t="s">
        <v>146</v>
      </c>
      <c r="B3" s="25">
        <v>1</v>
      </c>
      <c r="C3">
        <v>2028.6666666666667</v>
      </c>
      <c r="D3">
        <v>49.166384179979445</v>
      </c>
      <c r="E3" s="20">
        <f t="shared" ref="E3:E22" si="0">C3/C$2*100</f>
        <v>39.140780757604993</v>
      </c>
      <c r="F3" s="20">
        <f t="shared" ref="F3:F22" si="1">E3*SQRT((D3/C3)^2+(D$2/C$2)^2)</f>
        <v>1.5709103917848362</v>
      </c>
    </row>
    <row r="4" spans="1:6" x14ac:dyDescent="0.15">
      <c r="A4" s="20" t="s">
        <v>146</v>
      </c>
      <c r="B4" s="25">
        <v>5</v>
      </c>
      <c r="C4">
        <v>2217.6666666666665</v>
      </c>
      <c r="D4">
        <v>73.077584342487228</v>
      </c>
      <c r="E4" s="20">
        <f t="shared" si="0"/>
        <v>42.787317512380213</v>
      </c>
      <c r="F4" s="20">
        <f t="shared" si="1"/>
        <v>1.9650974896963589</v>
      </c>
    </row>
    <row r="5" spans="1:6" x14ac:dyDescent="0.15">
      <c r="A5" s="20" t="s">
        <v>146</v>
      </c>
      <c r="B5" s="25">
        <v>7.5</v>
      </c>
      <c r="C5">
        <v>2266</v>
      </c>
      <c r="D5">
        <v>94.503968170654076</v>
      </c>
      <c r="E5" s="20">
        <f t="shared" si="0"/>
        <v>43.719853366775993</v>
      </c>
      <c r="F5" s="20">
        <f t="shared" si="1"/>
        <v>2.2980000264216303</v>
      </c>
    </row>
    <row r="6" spans="1:6" x14ac:dyDescent="0.15">
      <c r="A6" s="20" t="s">
        <v>146</v>
      </c>
      <c r="B6" s="26">
        <v>10</v>
      </c>
      <c r="C6">
        <v>2440.3333333333335</v>
      </c>
      <c r="D6">
        <v>46.736851983561465</v>
      </c>
      <c r="E6" s="20">
        <f t="shared" si="0"/>
        <v>47.083413724355268</v>
      </c>
      <c r="F6" s="20">
        <f t="shared" si="1"/>
        <v>1.7555398793366044</v>
      </c>
    </row>
    <row r="7" spans="1:6" x14ac:dyDescent="0.15">
      <c r="A7" s="20" t="s">
        <v>48</v>
      </c>
      <c r="B7" s="26">
        <v>1</v>
      </c>
      <c r="C7">
        <v>4810.333333333333</v>
      </c>
      <c r="D7">
        <v>514.14135540076268</v>
      </c>
      <c r="E7" s="20">
        <f t="shared" si="0"/>
        <v>92.809826998520791</v>
      </c>
      <c r="F7" s="20">
        <f t="shared" si="1"/>
        <v>10.354575170949097</v>
      </c>
    </row>
    <row r="8" spans="1:6" x14ac:dyDescent="0.15">
      <c r="A8" s="20" t="s">
        <v>48</v>
      </c>
      <c r="B8" s="26">
        <v>5</v>
      </c>
      <c r="C8">
        <v>3804.6666666666665</v>
      </c>
      <c r="D8">
        <v>162.54332755709578</v>
      </c>
      <c r="E8" s="20">
        <f t="shared" si="0"/>
        <v>73.406649945334095</v>
      </c>
      <c r="F8" s="20">
        <f t="shared" si="1"/>
        <v>3.9178876732935928</v>
      </c>
    </row>
    <row r="9" spans="1:6" x14ac:dyDescent="0.15">
      <c r="A9" s="20" t="s">
        <v>48</v>
      </c>
      <c r="B9" s="26">
        <v>7.5</v>
      </c>
      <c r="C9">
        <v>2886.6666666666665</v>
      </c>
      <c r="D9">
        <v>68.310565312646432</v>
      </c>
      <c r="E9" s="20">
        <f t="shared" si="0"/>
        <v>55.694899993568711</v>
      </c>
      <c r="F9" s="20">
        <f t="shared" si="1"/>
        <v>2.2162277601626679</v>
      </c>
    </row>
    <row r="10" spans="1:6" x14ac:dyDescent="0.15">
      <c r="A10" s="20" t="s">
        <v>48</v>
      </c>
      <c r="B10" s="26">
        <v>10</v>
      </c>
      <c r="C10">
        <v>2446.3333333333335</v>
      </c>
      <c r="D10">
        <v>118.50035161691855</v>
      </c>
      <c r="E10" s="20">
        <f t="shared" si="0"/>
        <v>47.199176795935429</v>
      </c>
      <c r="F10" s="20">
        <f t="shared" si="1"/>
        <v>2.7399379931902432</v>
      </c>
    </row>
    <row r="11" spans="1:6" x14ac:dyDescent="0.15">
      <c r="A11" s="20" t="s">
        <v>147</v>
      </c>
      <c r="B11" s="26">
        <v>1</v>
      </c>
      <c r="C11">
        <v>2161.3333333333335</v>
      </c>
      <c r="D11">
        <v>82.524743764118014</v>
      </c>
      <c r="E11" s="20">
        <f t="shared" si="0"/>
        <v>41.700430895877552</v>
      </c>
      <c r="F11" s="20">
        <f t="shared" si="1"/>
        <v>2.0772190015725545</v>
      </c>
    </row>
    <row r="12" spans="1:6" x14ac:dyDescent="0.15">
      <c r="A12" s="20" t="s">
        <v>147</v>
      </c>
      <c r="B12" s="26">
        <v>5</v>
      </c>
      <c r="C12">
        <v>1908.6666666666667</v>
      </c>
      <c r="D12">
        <v>357.93342025205334</v>
      </c>
      <c r="E12" s="20">
        <f t="shared" si="0"/>
        <v>36.825519326001668</v>
      </c>
      <c r="F12" s="20">
        <f t="shared" si="1"/>
        <v>7.0056776014495616</v>
      </c>
    </row>
    <row r="13" spans="1:6" x14ac:dyDescent="0.15">
      <c r="A13" s="20" t="s">
        <v>147</v>
      </c>
      <c r="B13" s="26">
        <v>7.5</v>
      </c>
      <c r="C13">
        <v>2083.3333333333335</v>
      </c>
      <c r="D13">
        <v>23.501772982763097</v>
      </c>
      <c r="E13" s="20">
        <f t="shared" si="0"/>
        <v>40.195510965335394</v>
      </c>
      <c r="F13" s="20">
        <f t="shared" si="1"/>
        <v>1.363505735033659</v>
      </c>
    </row>
    <row r="14" spans="1:6" x14ac:dyDescent="0.15">
      <c r="A14" s="20" t="s">
        <v>147</v>
      </c>
      <c r="B14" s="26">
        <v>10</v>
      </c>
      <c r="C14">
        <v>2186.3333333333335</v>
      </c>
      <c r="D14">
        <v>108.13109327724996</v>
      </c>
      <c r="E14" s="20">
        <f t="shared" si="0"/>
        <v>42.182777027461576</v>
      </c>
      <c r="F14" s="20">
        <f t="shared" si="1"/>
        <v>2.4846698373521834</v>
      </c>
    </row>
    <row r="15" spans="1:6" x14ac:dyDescent="0.15">
      <c r="A15" s="20" t="s">
        <v>148</v>
      </c>
      <c r="B15" s="26">
        <v>1</v>
      </c>
      <c r="C15">
        <v>1884.3333333333333</v>
      </c>
      <c r="D15">
        <v>84.18036192208568</v>
      </c>
      <c r="E15" s="20">
        <f t="shared" si="0"/>
        <v>36.356035757926556</v>
      </c>
      <c r="F15" s="20">
        <f t="shared" si="1"/>
        <v>1.9976586667825367</v>
      </c>
    </row>
    <row r="16" spans="1:6" x14ac:dyDescent="0.15">
      <c r="A16" s="20" t="s">
        <v>148</v>
      </c>
      <c r="B16" s="26">
        <v>5</v>
      </c>
      <c r="C16">
        <v>1949.6666666666667</v>
      </c>
      <c r="D16">
        <v>9.2376043070340117</v>
      </c>
      <c r="E16" s="20">
        <f t="shared" si="0"/>
        <v>37.61656698179948</v>
      </c>
      <c r="F16" s="20">
        <f t="shared" si="1"/>
        <v>1.2165239360328219</v>
      </c>
    </row>
    <row r="17" spans="1:17" x14ac:dyDescent="0.15">
      <c r="A17" s="20" t="s">
        <v>148</v>
      </c>
      <c r="B17" s="26">
        <v>7.5</v>
      </c>
      <c r="C17">
        <v>1945.3333333333333</v>
      </c>
      <c r="D17">
        <v>75.639495855890871</v>
      </c>
      <c r="E17" s="20">
        <f t="shared" si="0"/>
        <v>37.532960318991577</v>
      </c>
      <c r="F17" s="20">
        <f t="shared" si="1"/>
        <v>1.8898452700618797</v>
      </c>
    </row>
    <row r="18" spans="1:17" x14ac:dyDescent="0.15">
      <c r="A18" s="20" t="s">
        <v>148</v>
      </c>
      <c r="B18" s="26">
        <v>10</v>
      </c>
      <c r="C18">
        <v>2195</v>
      </c>
      <c r="D18">
        <v>140.29967925836468</v>
      </c>
      <c r="E18" s="20">
        <f t="shared" si="0"/>
        <v>42.349990353077366</v>
      </c>
      <c r="F18" s="20">
        <f t="shared" si="1"/>
        <v>3.0270394873213098</v>
      </c>
    </row>
    <row r="19" spans="1:17" x14ac:dyDescent="0.15">
      <c r="A19" s="20" t="s">
        <v>149</v>
      </c>
      <c r="B19" s="26">
        <v>1</v>
      </c>
      <c r="C19">
        <v>2236.3333333333335</v>
      </c>
      <c r="D19">
        <v>166.41013590924484</v>
      </c>
      <c r="E19" s="20">
        <f t="shared" si="0"/>
        <v>43.147469290629623</v>
      </c>
      <c r="F19" s="20">
        <f t="shared" si="1"/>
        <v>3.494834770333104</v>
      </c>
    </row>
    <row r="20" spans="1:17" x14ac:dyDescent="0.15">
      <c r="A20" s="20" t="s">
        <v>149</v>
      </c>
      <c r="B20" s="26">
        <v>5</v>
      </c>
      <c r="C20">
        <v>1913.3333333333333</v>
      </c>
      <c r="D20">
        <v>133.30166290535664</v>
      </c>
      <c r="E20" s="20">
        <f t="shared" si="0"/>
        <v>36.915557270564022</v>
      </c>
      <c r="F20" s="20">
        <f t="shared" si="1"/>
        <v>2.8300832104159475</v>
      </c>
    </row>
    <row r="21" spans="1:17" x14ac:dyDescent="0.15">
      <c r="A21" s="20" t="s">
        <v>149</v>
      </c>
      <c r="B21" s="26">
        <v>7.5</v>
      </c>
      <c r="C21">
        <v>1987.6666666666667</v>
      </c>
      <c r="D21">
        <v>41.884762543594938</v>
      </c>
      <c r="E21" s="20">
        <f t="shared" si="0"/>
        <v>38.349733101807196</v>
      </c>
      <c r="F21" s="20">
        <f t="shared" si="1"/>
        <v>1.4690884691292361</v>
      </c>
    </row>
    <row r="22" spans="1:17" x14ac:dyDescent="0.15">
      <c r="A22" s="20" t="s">
        <v>149</v>
      </c>
      <c r="B22" s="26">
        <v>10</v>
      </c>
      <c r="C22">
        <v>1980.3333333333333</v>
      </c>
      <c r="D22">
        <v>64.360961252403101</v>
      </c>
      <c r="E22" s="20">
        <f t="shared" si="0"/>
        <v>38.208244903209213</v>
      </c>
      <c r="F22" s="20">
        <f t="shared" si="1"/>
        <v>1.7424333362343156</v>
      </c>
    </row>
    <row r="24" spans="1:17" ht="14" x14ac:dyDescent="0.15">
      <c r="C24" s="24" t="s">
        <v>150</v>
      </c>
      <c r="D24">
        <v>2028.6666666666667</v>
      </c>
      <c r="E24">
        <v>49.166384179979445</v>
      </c>
      <c r="F24" s="20" t="s">
        <v>154</v>
      </c>
      <c r="G24">
        <v>2217.6666666666665</v>
      </c>
      <c r="H24">
        <v>73.077584342487228</v>
      </c>
      <c r="I24" s="20" t="s">
        <v>155</v>
      </c>
      <c r="J24">
        <v>2266</v>
      </c>
      <c r="K24">
        <v>94.503968170654076</v>
      </c>
      <c r="L24" s="20" t="s">
        <v>156</v>
      </c>
      <c r="M24">
        <v>2440.3333333333335</v>
      </c>
      <c r="N24">
        <v>46.736851983561465</v>
      </c>
    </row>
    <row r="25" spans="1:17" ht="14" x14ac:dyDescent="0.15">
      <c r="C25" s="24" t="s">
        <v>151</v>
      </c>
      <c r="D25">
        <v>4810.333333333333</v>
      </c>
      <c r="E25">
        <v>514.14135540076268</v>
      </c>
      <c r="F25" s="20" t="s">
        <v>157</v>
      </c>
      <c r="G25">
        <v>3804.6666666666665</v>
      </c>
      <c r="H25">
        <v>162.54332755709578</v>
      </c>
      <c r="I25" s="20" t="s">
        <v>158</v>
      </c>
      <c r="J25">
        <v>2886.6666666666665</v>
      </c>
      <c r="K25">
        <v>68.310565312646432</v>
      </c>
      <c r="L25" s="20" t="s">
        <v>159</v>
      </c>
      <c r="M25">
        <v>2446.3333333333335</v>
      </c>
      <c r="N25">
        <v>118.50035161691855</v>
      </c>
      <c r="O25" s="20" t="s">
        <v>145</v>
      </c>
      <c r="P25">
        <v>5183</v>
      </c>
      <c r="Q25">
        <v>165.81013238038258</v>
      </c>
    </row>
    <row r="26" spans="1:17" ht="14" x14ac:dyDescent="0.15">
      <c r="C26" s="24" t="s">
        <v>152</v>
      </c>
      <c r="D26">
        <v>2161.3333333333335</v>
      </c>
      <c r="E26">
        <v>82.524743764118014</v>
      </c>
      <c r="F26" s="20" t="s">
        <v>160</v>
      </c>
      <c r="G26">
        <v>1908.6666666666667</v>
      </c>
      <c r="H26">
        <v>357.93342025205334</v>
      </c>
      <c r="I26" s="20" t="s">
        <v>161</v>
      </c>
      <c r="J26">
        <v>2083.3333333333335</v>
      </c>
      <c r="K26">
        <v>23.501772982763097</v>
      </c>
      <c r="L26" s="20" t="s">
        <v>162</v>
      </c>
      <c r="M26">
        <v>2186.3333333333335</v>
      </c>
      <c r="N26">
        <v>108.13109327724996</v>
      </c>
    </row>
    <row r="27" spans="1:17" ht="14" x14ac:dyDescent="0.15">
      <c r="C27" s="24" t="s">
        <v>153</v>
      </c>
      <c r="D27">
        <v>1884.3333333333333</v>
      </c>
      <c r="E27">
        <v>84.18036192208568</v>
      </c>
      <c r="F27" s="20" t="s">
        <v>163</v>
      </c>
      <c r="G27">
        <v>1949.6666666666667</v>
      </c>
      <c r="H27">
        <v>9.2376043070340117</v>
      </c>
      <c r="I27" s="20" t="s">
        <v>164</v>
      </c>
      <c r="J27">
        <v>1945.3333333333333</v>
      </c>
      <c r="K27">
        <v>75.639495855890871</v>
      </c>
      <c r="L27" s="20" t="s">
        <v>165</v>
      </c>
      <c r="M27">
        <v>2195</v>
      </c>
      <c r="N27">
        <v>140.29967925836468</v>
      </c>
    </row>
    <row r="28" spans="1:17" ht="14" x14ac:dyDescent="0.15">
      <c r="C28" s="24" t="s">
        <v>166</v>
      </c>
      <c r="D28">
        <v>2236.3333333333335</v>
      </c>
      <c r="E28">
        <v>166.41013590924484</v>
      </c>
      <c r="F28" s="20" t="s">
        <v>167</v>
      </c>
      <c r="G28">
        <v>1913.3333333333333</v>
      </c>
      <c r="H28">
        <v>133.30166290535664</v>
      </c>
      <c r="I28" s="20" t="s">
        <v>168</v>
      </c>
      <c r="J28">
        <v>1987.6666666666667</v>
      </c>
      <c r="K28">
        <v>41.884762543594938</v>
      </c>
      <c r="L28" s="20" t="s">
        <v>169</v>
      </c>
      <c r="M28">
        <v>1980.3333333333333</v>
      </c>
      <c r="N28">
        <v>64.360961252403101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AB78-8BC6-C040-9487-AC4CAF696719}">
  <dimension ref="A1:D22"/>
  <sheetViews>
    <sheetView tabSelected="1" workbookViewId="0">
      <selection activeCell="G25" sqref="G25"/>
    </sheetView>
  </sheetViews>
  <sheetFormatPr baseColWidth="10" defaultRowHeight="13" x14ac:dyDescent="0.15"/>
  <sheetData>
    <row r="1" spans="1:4" x14ac:dyDescent="0.15">
      <c r="A1" s="20" t="s">
        <v>141</v>
      </c>
      <c r="B1" s="20" t="s">
        <v>142</v>
      </c>
      <c r="C1" s="20" t="s">
        <v>143</v>
      </c>
      <c r="D1" s="20" t="s">
        <v>144</v>
      </c>
    </row>
    <row r="2" spans="1:4" ht="14" x14ac:dyDescent="0.15">
      <c r="A2" s="21" t="s">
        <v>145</v>
      </c>
      <c r="B2" s="22">
        <v>0</v>
      </c>
      <c r="C2">
        <v>100</v>
      </c>
      <c r="D2">
        <v>4.5242318732628846</v>
      </c>
    </row>
    <row r="3" spans="1:4" x14ac:dyDescent="0.15">
      <c r="A3" s="20" t="s">
        <v>146</v>
      </c>
      <c r="B3" s="22">
        <v>1</v>
      </c>
      <c r="C3">
        <v>39.140780757604993</v>
      </c>
      <c r="D3">
        <v>1.5709103917848362</v>
      </c>
    </row>
    <row r="4" spans="1:4" x14ac:dyDescent="0.15">
      <c r="A4" s="20" t="s">
        <v>146</v>
      </c>
      <c r="B4" s="22">
        <v>5</v>
      </c>
      <c r="C4">
        <v>42.787317512380213</v>
      </c>
      <c r="D4">
        <v>1.9650974896963589</v>
      </c>
    </row>
    <row r="5" spans="1:4" x14ac:dyDescent="0.15">
      <c r="A5" s="20" t="s">
        <v>146</v>
      </c>
      <c r="B5" s="22">
        <v>7.5</v>
      </c>
      <c r="C5">
        <v>43.719853366775993</v>
      </c>
      <c r="D5">
        <v>2.2980000264216303</v>
      </c>
    </row>
    <row r="6" spans="1:4" x14ac:dyDescent="0.15">
      <c r="A6" s="20" t="s">
        <v>146</v>
      </c>
      <c r="B6" s="23">
        <v>10</v>
      </c>
      <c r="C6">
        <v>47.083413724355268</v>
      </c>
      <c r="D6">
        <v>1.7555398793366044</v>
      </c>
    </row>
    <row r="7" spans="1:4" x14ac:dyDescent="0.15">
      <c r="A7" s="20" t="s">
        <v>48</v>
      </c>
      <c r="B7" s="23">
        <v>1</v>
      </c>
      <c r="C7">
        <v>92.809826998520791</v>
      </c>
      <c r="D7">
        <v>10.354575170949097</v>
      </c>
    </row>
    <row r="8" spans="1:4" x14ac:dyDescent="0.15">
      <c r="A8" s="20" t="s">
        <v>48</v>
      </c>
      <c r="B8" s="23">
        <v>5</v>
      </c>
      <c r="C8">
        <v>73.406649945334095</v>
      </c>
      <c r="D8">
        <v>3.9178876732935928</v>
      </c>
    </row>
    <row r="9" spans="1:4" x14ac:dyDescent="0.15">
      <c r="A9" s="20" t="s">
        <v>48</v>
      </c>
      <c r="B9" s="23">
        <v>7.5</v>
      </c>
      <c r="C9">
        <v>55.694899993568711</v>
      </c>
      <c r="D9">
        <v>2.2162277601626679</v>
      </c>
    </row>
    <row r="10" spans="1:4" x14ac:dyDescent="0.15">
      <c r="A10" s="20" t="s">
        <v>48</v>
      </c>
      <c r="B10" s="23">
        <v>10</v>
      </c>
      <c r="C10">
        <v>47.199176795935429</v>
      </c>
      <c r="D10">
        <v>2.7399379931902432</v>
      </c>
    </row>
    <row r="11" spans="1:4" x14ac:dyDescent="0.15">
      <c r="A11" s="20" t="s">
        <v>147</v>
      </c>
      <c r="B11" s="23">
        <v>1</v>
      </c>
      <c r="C11">
        <v>41.700430895877552</v>
      </c>
      <c r="D11">
        <v>2.0772190015725545</v>
      </c>
    </row>
    <row r="12" spans="1:4" x14ac:dyDescent="0.15">
      <c r="A12" s="20" t="s">
        <v>147</v>
      </c>
      <c r="B12" s="23">
        <v>5</v>
      </c>
      <c r="C12">
        <v>36.825519326001668</v>
      </c>
      <c r="D12">
        <v>7.0056776014495616</v>
      </c>
    </row>
    <row r="13" spans="1:4" x14ac:dyDescent="0.15">
      <c r="A13" s="20" t="s">
        <v>147</v>
      </c>
      <c r="B13" s="23">
        <v>7.5</v>
      </c>
      <c r="C13">
        <v>40.195510965335394</v>
      </c>
      <c r="D13">
        <v>1.363505735033659</v>
      </c>
    </row>
    <row r="14" spans="1:4" x14ac:dyDescent="0.15">
      <c r="A14" s="20" t="s">
        <v>147</v>
      </c>
      <c r="B14" s="23">
        <v>10</v>
      </c>
      <c r="C14">
        <v>42.182777027461576</v>
      </c>
      <c r="D14">
        <v>2.4846698373521834</v>
      </c>
    </row>
    <row r="15" spans="1:4" x14ac:dyDescent="0.15">
      <c r="A15" s="20" t="s">
        <v>148</v>
      </c>
      <c r="B15" s="23">
        <v>1</v>
      </c>
      <c r="C15">
        <v>36.356035757926556</v>
      </c>
      <c r="D15">
        <v>1.9976586667825367</v>
      </c>
    </row>
    <row r="16" spans="1:4" x14ac:dyDescent="0.15">
      <c r="A16" s="20" t="s">
        <v>148</v>
      </c>
      <c r="B16" s="23">
        <v>5</v>
      </c>
      <c r="C16">
        <v>37.61656698179948</v>
      </c>
      <c r="D16">
        <v>1.2165239360328219</v>
      </c>
    </row>
    <row r="17" spans="1:4" x14ac:dyDescent="0.15">
      <c r="A17" s="20" t="s">
        <v>148</v>
      </c>
      <c r="B17" s="23">
        <v>7.5</v>
      </c>
      <c r="C17">
        <v>37.532960318991577</v>
      </c>
      <c r="D17">
        <v>1.8898452700618797</v>
      </c>
    </row>
    <row r="18" spans="1:4" x14ac:dyDescent="0.15">
      <c r="A18" s="20" t="s">
        <v>148</v>
      </c>
      <c r="B18" s="23">
        <v>10</v>
      </c>
      <c r="C18">
        <v>42.349990353077366</v>
      </c>
      <c r="D18">
        <v>3.0270394873213098</v>
      </c>
    </row>
    <row r="19" spans="1:4" x14ac:dyDescent="0.15">
      <c r="A19" s="20" t="s">
        <v>149</v>
      </c>
      <c r="B19" s="23">
        <v>1</v>
      </c>
      <c r="C19">
        <v>43.147469290629623</v>
      </c>
      <c r="D19">
        <v>3.494834770333104</v>
      </c>
    </row>
    <row r="20" spans="1:4" x14ac:dyDescent="0.15">
      <c r="A20" s="20" t="s">
        <v>149</v>
      </c>
      <c r="B20" s="23">
        <v>5</v>
      </c>
      <c r="C20">
        <v>36.915557270564022</v>
      </c>
      <c r="D20">
        <v>2.8300832104159475</v>
      </c>
    </row>
    <row r="21" spans="1:4" x14ac:dyDescent="0.15">
      <c r="A21" s="20" t="s">
        <v>149</v>
      </c>
      <c r="B21" s="23">
        <v>7.5</v>
      </c>
      <c r="C21">
        <v>38.349733101807196</v>
      </c>
      <c r="D21">
        <v>1.4690884691292361</v>
      </c>
    </row>
    <row r="22" spans="1:4" x14ac:dyDescent="0.15">
      <c r="A22" s="20" t="s">
        <v>149</v>
      </c>
      <c r="B22" s="23">
        <v>10</v>
      </c>
      <c r="C22">
        <v>38.208244903209213</v>
      </c>
      <c r="D22">
        <v>1.7424333362343156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Sodia</dc:creator>
  <cp:keywords/>
  <dc:description/>
  <cp:lastModifiedBy>Aryelle Wright</cp:lastModifiedBy>
  <cp:revision/>
  <dcterms:created xsi:type="dcterms:W3CDTF">2011-01-18T20:51:17Z</dcterms:created>
  <dcterms:modified xsi:type="dcterms:W3CDTF">2024-03-29T15:32:00Z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