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CCK8_Assay_Plots/"/>
    </mc:Choice>
  </mc:AlternateContent>
  <xr:revisionPtr revIDLastSave="0" documentId="13_ncr:1_{F1D6B925-AE6E-674D-AA96-60044DE9151C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426637392</definedName>
    <definedName name="MethodPointer2">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2" l="1"/>
  <c r="K47" i="2"/>
  <c r="K48" i="2"/>
  <c r="K49" i="2"/>
  <c r="K50" i="2"/>
  <c r="K51" i="2"/>
  <c r="K52" i="2"/>
  <c r="K53" i="2"/>
  <c r="K54" i="2"/>
  <c r="K44" i="2"/>
  <c r="J45" i="2"/>
  <c r="J46" i="2"/>
  <c r="J47" i="2"/>
  <c r="J48" i="2"/>
  <c r="J49" i="2"/>
  <c r="J50" i="2"/>
  <c r="J51" i="2"/>
  <c r="J52" i="2"/>
  <c r="J53" i="2"/>
  <c r="J54" i="2"/>
  <c r="J44" i="2"/>
  <c r="I46" i="2"/>
  <c r="I47" i="2"/>
  <c r="I48" i="2"/>
  <c r="I49" i="2"/>
  <c r="I50" i="2"/>
  <c r="I51" i="2"/>
  <c r="I52" i="2"/>
  <c r="I53" i="2"/>
  <c r="I54" i="2"/>
  <c r="I44" i="2"/>
  <c r="H45" i="2"/>
  <c r="H46" i="2"/>
  <c r="H47" i="2"/>
  <c r="H48" i="2"/>
  <c r="H49" i="2"/>
  <c r="H50" i="2"/>
  <c r="H51" i="2"/>
  <c r="H52" i="2"/>
  <c r="H53" i="2"/>
  <c r="H54" i="2"/>
  <c r="H44" i="2"/>
  <c r="F46" i="2"/>
  <c r="F47" i="2"/>
  <c r="F48" i="2"/>
  <c r="F49" i="2"/>
  <c r="F50" i="2"/>
  <c r="F51" i="2"/>
  <c r="F52" i="2"/>
  <c r="F53" i="2"/>
  <c r="F54" i="2"/>
  <c r="F44" i="2"/>
  <c r="E45" i="2"/>
  <c r="E46" i="2"/>
  <c r="E47" i="2"/>
  <c r="E48" i="2"/>
  <c r="E49" i="2"/>
  <c r="E50" i="2"/>
  <c r="E51" i="2"/>
  <c r="E52" i="2"/>
  <c r="E53" i="2"/>
  <c r="E54" i="2"/>
  <c r="E44" i="2"/>
  <c r="H28" i="2"/>
  <c r="H29" i="2"/>
  <c r="H30" i="2"/>
  <c r="H31" i="2"/>
  <c r="H32" i="2"/>
  <c r="H33" i="2"/>
  <c r="H34" i="2"/>
  <c r="H35" i="2"/>
  <c r="H36" i="2"/>
  <c r="H26" i="2"/>
  <c r="J27" i="2"/>
  <c r="J28" i="2"/>
  <c r="J29" i="2"/>
  <c r="J30" i="2"/>
  <c r="J31" i="2"/>
  <c r="J32" i="2"/>
  <c r="J33" i="2"/>
  <c r="J34" i="2"/>
  <c r="J35" i="2"/>
  <c r="J36" i="2"/>
  <c r="J26" i="2"/>
  <c r="I27" i="2"/>
  <c r="I28" i="2"/>
  <c r="I29" i="2"/>
  <c r="I30" i="2"/>
  <c r="I31" i="2"/>
  <c r="I32" i="2"/>
  <c r="I33" i="2"/>
  <c r="I34" i="2"/>
  <c r="I35" i="2"/>
  <c r="I36" i="2"/>
  <c r="I26" i="2"/>
  <c r="G27" i="2"/>
  <c r="G28" i="2"/>
  <c r="G29" i="2"/>
  <c r="G30" i="2"/>
  <c r="G31" i="2"/>
  <c r="G32" i="2"/>
  <c r="G33" i="2"/>
  <c r="G34" i="2"/>
  <c r="G35" i="2"/>
  <c r="G36" i="2"/>
  <c r="G26" i="2"/>
  <c r="I15" i="2"/>
  <c r="J15" i="2"/>
  <c r="K15" i="2"/>
  <c r="L15" i="2"/>
  <c r="H15" i="2"/>
  <c r="I11" i="2"/>
  <c r="J11" i="2"/>
  <c r="K11" i="2"/>
  <c r="L11" i="2"/>
  <c r="H11" i="2"/>
  <c r="I7" i="2"/>
  <c r="J7" i="2"/>
  <c r="K7" i="2"/>
  <c r="L7" i="2"/>
  <c r="H7" i="2"/>
  <c r="A15" i="2"/>
  <c r="A11" i="2"/>
  <c r="A7" i="2"/>
  <c r="C2" i="2"/>
  <c r="D2" i="2"/>
  <c r="E2" i="2"/>
  <c r="F2" i="2"/>
  <c r="G2" i="2"/>
  <c r="B2" i="2"/>
  <c r="E4" i="3"/>
  <c r="E5" i="3"/>
  <c r="E6" i="3"/>
  <c r="E7" i="3"/>
  <c r="E8" i="3"/>
  <c r="E9" i="3"/>
  <c r="E10" i="3"/>
  <c r="E11" i="3"/>
  <c r="E12" i="3"/>
  <c r="D5" i="3"/>
  <c r="D6" i="3"/>
  <c r="D7" i="3"/>
  <c r="D8" i="3"/>
  <c r="D9" i="3"/>
  <c r="D10" i="3"/>
  <c r="D11" i="3"/>
  <c r="D12" i="3"/>
  <c r="D4" i="3"/>
  <c r="E2" i="3"/>
</calcChain>
</file>

<file path=xl/sharedStrings.xml><?xml version="1.0" encoding="utf-8"?>
<sst xmlns="http://schemas.openxmlformats.org/spreadsheetml/2006/main" count="128" uniqueCount="70">
  <si>
    <t>Software Version</t>
  </si>
  <si>
    <t>3.11.19</t>
  </si>
  <si>
    <t>Experiment File Path:</t>
  </si>
  <si>
    <t>C:\Users\Public\Documents\Experiments\Kumar Lab\Aryelle\20231103_CCK8_PolymerLibrary_AW_LoniVisit.xpt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</si>
  <si>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</si>
  <si>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</si>
  <si>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</si>
  <si>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</si>
  <si>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</si>
  <si>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</si>
  <si>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</si>
  <si>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</si>
  <si>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</si>
  <si>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</si>
  <si>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</si>
  <si>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</si>
  <si>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</si>
  <si>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</si>
  <si>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</si>
  <si>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</si>
  <si>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B2..E7</t>
  </si>
  <si>
    <t>Wavelengths:  450, 470,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</si>
  <si>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</si>
  <si>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</si>
  <si>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</si>
  <si>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</si>
  <si>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35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</si>
  <si>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</si>
  <si>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</si>
  <si>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</si>
  <si>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</si>
  <si>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</si>
  <si>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</si>
  <si>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Read 1:450</t>
  </si>
  <si>
    <t>Read 1:470</t>
  </si>
  <si>
    <t>Read 1:720</t>
  </si>
  <si>
    <t>Read 2:485/20,528/20</t>
  </si>
  <si>
    <t>B</t>
  </si>
  <si>
    <t>C</t>
  </si>
  <si>
    <t>D</t>
  </si>
  <si>
    <t>E</t>
  </si>
  <si>
    <t>F</t>
  </si>
  <si>
    <t>G</t>
  </si>
  <si>
    <t>H</t>
  </si>
  <si>
    <t>Variables</t>
  </si>
  <si>
    <t>Viability</t>
  </si>
  <si>
    <t>Standard Deviation</t>
  </si>
  <si>
    <t>Transfection</t>
  </si>
  <si>
    <t>StdDev</t>
  </si>
  <si>
    <t>Well 1</t>
  </si>
  <si>
    <t>Well 2</t>
  </si>
  <si>
    <t>UT</t>
  </si>
  <si>
    <t>pDNA</t>
  </si>
  <si>
    <t>jetPEI</t>
  </si>
  <si>
    <t>LPF2000</t>
  </si>
  <si>
    <t>DIP B1</t>
  </si>
  <si>
    <t>DIP S1</t>
  </si>
  <si>
    <t>DIP G1</t>
  </si>
  <si>
    <t>DIP G2</t>
  </si>
  <si>
    <t>DIP G3</t>
  </si>
  <si>
    <t>DMA B1</t>
  </si>
  <si>
    <t>DMA G2</t>
  </si>
  <si>
    <t>Variable</t>
  </si>
  <si>
    <t>Average</t>
  </si>
  <si>
    <t xml:space="preserve">Viability </t>
  </si>
  <si>
    <t>% Viability</t>
  </si>
  <si>
    <t>StDev</t>
  </si>
  <si>
    <t>Normalization for Stdev</t>
  </si>
  <si>
    <t>W/ %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</si>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</sst>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9CC5E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0" xfId="0" applyFont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4</xdr:row>
      <xdr:rowOff>139700</xdr:rowOff>
    </xdr:from>
    <xdr:to>
      <xdr:col>22</xdr:col>
      <xdr:colOff>101600</xdr:colOff>
      <xdr:row>38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FF246-BA54-E7F8-87C6-482FA6308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45800" y="800100"/>
          <a:ext cx="7416800" cy="548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787400</xdr:colOff>
      <xdr:row>43</xdr:row>
      <xdr:rowOff>114300</xdr:rowOff>
    </xdr:from>
    <xdr:to>
      <xdr:col>21</xdr:col>
      <xdr:colOff>774700</xdr:colOff>
      <xdr:row>76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998BB4-06EC-5252-ECAA-54710C5A7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93400" y="7213600"/>
          <a:ext cx="7416800" cy="548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7"/>
  <sheetViews>
    <sheetView topLeftCell="A35" workbookViewId="0">
      <selection activeCell="D40" sqref="D40:I5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45233</v>
      </c>
    </row>
    <row r="8" spans="1:2" x14ac:dyDescent="0.15">
      <c r="A8" t="s">
        <v>8</v>
      </c>
      <c r="B8" s="2">
        <v>0.49157407407407411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14092513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" x14ac:dyDescent="0.15">
      <c r="B17" t="s">
        <v>20</v>
      </c>
    </row>
    <row r="18" spans="1:2" x14ac:dyDescent="0.15">
      <c r="B18" t="s">
        <v>21</v>
      </c>
    </row>
    <row r="19" spans="1:2" x14ac:dyDescent="0.15">
      <c r="B19" t="s">
        <v>22</v>
      </c>
    </row>
    <row r="20" spans="1:2" x14ac:dyDescent="0.15">
      <c r="A20" t="s">
        <v>18</v>
      </c>
      <c r="B20" t="s">
        <v>23</v>
      </c>
    </row>
    <row r="21" spans="1:2" x14ac:dyDescent="0.15">
      <c r="B21" t="s">
        <v>20</v>
      </c>
    </row>
    <row r="22" spans="1:2" x14ac:dyDescent="0.15">
      <c r="B22" t="s">
        <v>24</v>
      </c>
    </row>
    <row r="23" spans="1:2" x14ac:dyDescent="0.15">
      <c r="B23" t="s">
        <v>25</v>
      </c>
    </row>
    <row r="24" spans="1:2" x14ac:dyDescent="0.15">
      <c r="B24" t="s">
        <v>26</v>
      </c>
    </row>
    <row r="25" spans="1:2" x14ac:dyDescent="0.15">
      <c r="B25" t="s">
        <v>27</v>
      </c>
    </row>
    <row r="26" spans="1:2" x14ac:dyDescent="0.15">
      <c r="B26" t="s">
        <v>28</v>
      </c>
    </row>
    <row r="27" spans="1:2" x14ac:dyDescent="0.15">
      <c r="B27" t="s">
        <v>29</v>
      </c>
    </row>
    <row r="29" spans="1:2" ht="14" x14ac:dyDescent="0.15">
      <c r="A29" s="3" t="s">
        <v>30</v>
      </c>
      <c r="B29" s="4"/>
    </row>
    <row r="30" spans="1:2" x14ac:dyDescent="0.15">
      <c r="A30" t="s">
        <v>31</v>
      </c>
      <c r="B30">
        <v>25.8</v>
      </c>
    </row>
    <row r="31" spans="1:2" x14ac:dyDescent="0.15">
      <c r="A31" t="s">
        <v>31</v>
      </c>
      <c r="B31">
        <v>25.8</v>
      </c>
    </row>
    <row r="32" spans="1:2" x14ac:dyDescent="0.15">
      <c r="A32" t="s">
        <v>31</v>
      </c>
      <c r="B32">
        <v>25.8</v>
      </c>
    </row>
    <row r="33" spans="1:15" x14ac:dyDescent="0.15">
      <c r="A33" t="s">
        <v>31</v>
      </c>
      <c r="B33">
        <v>25.8</v>
      </c>
    </row>
    <row r="35" spans="1:15" x14ac:dyDescent="0.15">
      <c r="B35" s="5"/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</row>
    <row r="36" spans="1:15" x14ac:dyDescent="0.15">
      <c r="B36" s="45" t="s">
        <v>32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 t="s">
        <v>33</v>
      </c>
    </row>
    <row r="37" spans="1:15" x14ac:dyDescent="0.15">
      <c r="B37" s="46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8" t="s">
        <v>34</v>
      </c>
    </row>
    <row r="38" spans="1:15" x14ac:dyDescent="0.15">
      <c r="B38" s="4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8" t="s">
        <v>35</v>
      </c>
    </row>
    <row r="39" spans="1:15" ht="36" x14ac:dyDescent="0.15">
      <c r="B39" s="47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8" t="s">
        <v>36</v>
      </c>
    </row>
    <row r="40" spans="1:15" x14ac:dyDescent="0.15">
      <c r="B40" s="45" t="s">
        <v>37</v>
      </c>
      <c r="C40" s="7"/>
      <c r="D40" s="11">
        <v>0.45800000000000002</v>
      </c>
      <c r="E40" s="12">
        <v>0.71099999999999997</v>
      </c>
      <c r="F40" s="13">
        <v>0.54</v>
      </c>
      <c r="G40" s="14">
        <v>0.217</v>
      </c>
      <c r="H40" s="14">
        <v>0.251</v>
      </c>
      <c r="I40" s="15">
        <v>0.57799999999999996</v>
      </c>
      <c r="J40" s="7"/>
      <c r="K40" s="7"/>
      <c r="L40" s="7"/>
      <c r="M40" s="7"/>
      <c r="N40" s="7"/>
      <c r="O40" s="8" t="s">
        <v>33</v>
      </c>
    </row>
    <row r="41" spans="1:15" x14ac:dyDescent="0.15">
      <c r="B41" s="46"/>
      <c r="C41" s="9"/>
      <c r="D41" s="16">
        <v>0.45500000000000002</v>
      </c>
      <c r="E41" s="17">
        <v>0.70499999999999996</v>
      </c>
      <c r="F41" s="18">
        <v>0.53600000000000003</v>
      </c>
      <c r="G41" s="19">
        <v>0.214</v>
      </c>
      <c r="H41" s="19">
        <v>0.247</v>
      </c>
      <c r="I41" s="20">
        <v>0.57299999999999995</v>
      </c>
      <c r="J41" s="9"/>
      <c r="K41" s="9"/>
      <c r="L41" s="9"/>
      <c r="M41" s="9"/>
      <c r="N41" s="9"/>
      <c r="O41" s="8" t="s">
        <v>34</v>
      </c>
    </row>
    <row r="42" spans="1:15" x14ac:dyDescent="0.15">
      <c r="B42" s="46"/>
      <c r="C42" s="9"/>
      <c r="D42" s="21">
        <v>4.1000000000000002E-2</v>
      </c>
      <c r="E42" s="20">
        <v>0.11700000000000001</v>
      </c>
      <c r="F42" s="21">
        <v>4.1000000000000002E-2</v>
      </c>
      <c r="G42" s="21">
        <v>4.2000000000000003E-2</v>
      </c>
      <c r="H42" s="21">
        <v>4.1000000000000002E-2</v>
      </c>
      <c r="I42" s="19">
        <v>5.6000000000000001E-2</v>
      </c>
      <c r="J42" s="9"/>
      <c r="K42" s="9"/>
      <c r="L42" s="9"/>
      <c r="M42" s="9"/>
      <c r="N42" s="9"/>
      <c r="O42" s="8" t="s">
        <v>35</v>
      </c>
    </row>
    <row r="43" spans="1:15" ht="36" x14ac:dyDescent="0.15">
      <c r="B43" s="47"/>
      <c r="C43" s="10"/>
      <c r="D43" s="22">
        <v>80485</v>
      </c>
      <c r="E43" s="22">
        <v>94323</v>
      </c>
      <c r="F43" s="22">
        <v>81557</v>
      </c>
      <c r="G43" s="23">
        <v>193453</v>
      </c>
      <c r="H43" s="24">
        <v>217373</v>
      </c>
      <c r="I43" s="25">
        <v>144475</v>
      </c>
      <c r="J43" s="10"/>
      <c r="K43" s="10"/>
      <c r="L43" s="10"/>
      <c r="M43" s="10"/>
      <c r="N43" s="10"/>
      <c r="O43" s="8" t="s">
        <v>36</v>
      </c>
    </row>
    <row r="44" spans="1:15" x14ac:dyDescent="0.15">
      <c r="B44" s="45" t="s">
        <v>38</v>
      </c>
      <c r="C44" s="7"/>
      <c r="D44" s="26">
        <v>0.64600000000000002</v>
      </c>
      <c r="E44" s="27">
        <v>0.17699999999999999</v>
      </c>
      <c r="F44" s="27">
        <v>0.188</v>
      </c>
      <c r="G44" s="28">
        <v>0.46200000000000002</v>
      </c>
      <c r="H44" s="11">
        <v>0.45</v>
      </c>
      <c r="I44" s="29">
        <v>0.14899999999999999</v>
      </c>
      <c r="J44" s="7"/>
      <c r="K44" s="7"/>
      <c r="L44" s="7"/>
      <c r="M44" s="7"/>
      <c r="N44" s="7"/>
      <c r="O44" s="8" t="s">
        <v>33</v>
      </c>
    </row>
    <row r="45" spans="1:15" x14ac:dyDescent="0.15">
      <c r="B45" s="46"/>
      <c r="C45" s="9"/>
      <c r="D45" s="30">
        <v>0.63700000000000001</v>
      </c>
      <c r="E45" s="31">
        <v>0.17399999999999999</v>
      </c>
      <c r="F45" s="31">
        <v>0.184</v>
      </c>
      <c r="G45" s="32">
        <v>0.45800000000000002</v>
      </c>
      <c r="H45" s="16">
        <v>0.44500000000000001</v>
      </c>
      <c r="I45" s="21">
        <v>0.14599999999999999</v>
      </c>
      <c r="J45" s="9"/>
      <c r="K45" s="9"/>
      <c r="L45" s="9"/>
      <c r="M45" s="9"/>
      <c r="N45" s="9"/>
      <c r="O45" s="8" t="s">
        <v>34</v>
      </c>
    </row>
    <row r="46" spans="1:15" x14ac:dyDescent="0.15">
      <c r="B46" s="46"/>
      <c r="C46" s="9"/>
      <c r="D46" s="17">
        <v>0.13800000000000001</v>
      </c>
      <c r="E46" s="21">
        <v>0.04</v>
      </c>
      <c r="F46" s="21">
        <v>4.1000000000000002E-2</v>
      </c>
      <c r="G46" s="21">
        <v>0.04</v>
      </c>
      <c r="H46" s="21">
        <v>4.2999999999999997E-2</v>
      </c>
      <c r="I46" s="21">
        <v>4.5999999999999999E-2</v>
      </c>
      <c r="J46" s="9"/>
      <c r="K46" s="9"/>
      <c r="L46" s="9"/>
      <c r="M46" s="9"/>
      <c r="N46" s="9"/>
      <c r="O46" s="8" t="s">
        <v>35</v>
      </c>
    </row>
    <row r="47" spans="1:15" ht="36" x14ac:dyDescent="0.15">
      <c r="B47" s="47"/>
      <c r="C47" s="10"/>
      <c r="D47" s="25">
        <v>148075</v>
      </c>
      <c r="E47" s="33">
        <v>257425</v>
      </c>
      <c r="F47" s="34">
        <v>311797</v>
      </c>
      <c r="G47" s="22">
        <v>97616</v>
      </c>
      <c r="H47" s="22">
        <v>91104</v>
      </c>
      <c r="I47" s="35">
        <v>402597</v>
      </c>
      <c r="J47" s="10"/>
      <c r="K47" s="10"/>
      <c r="L47" s="10"/>
      <c r="M47" s="10"/>
      <c r="N47" s="10"/>
      <c r="O47" s="8" t="s">
        <v>36</v>
      </c>
    </row>
    <row r="48" spans="1:15" x14ac:dyDescent="0.15">
      <c r="B48" s="45" t="s">
        <v>39</v>
      </c>
      <c r="C48" s="7"/>
      <c r="D48" s="29">
        <v>0.125</v>
      </c>
      <c r="E48" s="14">
        <v>0.21299999999999999</v>
      </c>
      <c r="F48" s="29">
        <v>0.16600000000000001</v>
      </c>
      <c r="G48" s="14">
        <v>0.22800000000000001</v>
      </c>
      <c r="H48" s="36">
        <v>0.27100000000000002</v>
      </c>
      <c r="I48" s="11">
        <v>0.435</v>
      </c>
      <c r="J48" s="7"/>
      <c r="K48" s="7"/>
      <c r="L48" s="7"/>
      <c r="M48" s="7"/>
      <c r="N48" s="7"/>
      <c r="O48" s="8" t="s">
        <v>33</v>
      </c>
    </row>
    <row r="49" spans="2:15" x14ac:dyDescent="0.15">
      <c r="B49" s="46"/>
      <c r="C49" s="9"/>
      <c r="D49" s="21">
        <v>0.122</v>
      </c>
      <c r="E49" s="19">
        <v>0.20799999999999999</v>
      </c>
      <c r="F49" s="21">
        <v>0.161</v>
      </c>
      <c r="G49" s="19">
        <v>0.22500000000000001</v>
      </c>
      <c r="H49" s="37">
        <v>0.26600000000000001</v>
      </c>
      <c r="I49" s="16">
        <v>0.43099999999999999</v>
      </c>
      <c r="J49" s="9"/>
      <c r="K49" s="9"/>
      <c r="L49" s="9"/>
      <c r="M49" s="9"/>
      <c r="N49" s="9"/>
      <c r="O49" s="8" t="s">
        <v>34</v>
      </c>
    </row>
    <row r="50" spans="2:15" x14ac:dyDescent="0.15">
      <c r="B50" s="46"/>
      <c r="C50" s="9"/>
      <c r="D50" s="31">
        <v>4.7E-2</v>
      </c>
      <c r="E50" s="37">
        <v>6.7000000000000004E-2</v>
      </c>
      <c r="F50" s="37">
        <v>6.3E-2</v>
      </c>
      <c r="G50" s="21">
        <v>4.1000000000000002E-2</v>
      </c>
      <c r="H50" s="21">
        <v>4.4999999999999998E-2</v>
      </c>
      <c r="I50" s="21">
        <v>0.04</v>
      </c>
      <c r="J50" s="9"/>
      <c r="K50" s="9"/>
      <c r="L50" s="9"/>
      <c r="M50" s="9"/>
      <c r="N50" s="9"/>
      <c r="O50" s="8" t="s">
        <v>35</v>
      </c>
    </row>
    <row r="51" spans="2:15" ht="36" x14ac:dyDescent="0.15">
      <c r="B51" s="47"/>
      <c r="C51" s="10"/>
      <c r="D51" s="38">
        <v>489296</v>
      </c>
      <c r="E51" s="34">
        <v>289746</v>
      </c>
      <c r="F51" s="39">
        <v>326882</v>
      </c>
      <c r="G51" s="23">
        <v>191953</v>
      </c>
      <c r="H51" s="23">
        <v>192691</v>
      </c>
      <c r="I51" s="22">
        <v>94715</v>
      </c>
      <c r="J51" s="10"/>
      <c r="K51" s="10"/>
      <c r="L51" s="10"/>
      <c r="M51" s="10"/>
      <c r="N51" s="10"/>
      <c r="O51" s="8" t="s">
        <v>36</v>
      </c>
    </row>
    <row r="52" spans="2:15" x14ac:dyDescent="0.15">
      <c r="B52" s="45" t="s">
        <v>40</v>
      </c>
      <c r="C52" s="7"/>
      <c r="D52" s="11">
        <v>0.42799999999999999</v>
      </c>
      <c r="E52" s="28">
        <v>0.47599999999999998</v>
      </c>
      <c r="F52" s="40">
        <v>0.37</v>
      </c>
      <c r="G52" s="11">
        <v>0.442</v>
      </c>
      <c r="H52" s="13">
        <v>0.51700000000000002</v>
      </c>
      <c r="I52" s="41">
        <v>0.40500000000000003</v>
      </c>
      <c r="J52" s="7"/>
      <c r="K52" s="7"/>
      <c r="L52" s="7"/>
      <c r="M52" s="7"/>
      <c r="N52" s="7"/>
      <c r="O52" s="8" t="s">
        <v>33</v>
      </c>
    </row>
    <row r="53" spans="2:15" x14ac:dyDescent="0.15">
      <c r="B53" s="46"/>
      <c r="C53" s="9"/>
      <c r="D53" s="16">
        <v>0.42099999999999999</v>
      </c>
      <c r="E53" s="32">
        <v>0.47199999999999998</v>
      </c>
      <c r="F53" s="42">
        <v>0.36599999999999999</v>
      </c>
      <c r="G53" s="16">
        <v>0.437</v>
      </c>
      <c r="H53" s="18">
        <v>0.51300000000000001</v>
      </c>
      <c r="I53" s="43">
        <v>0.4</v>
      </c>
      <c r="J53" s="9"/>
      <c r="K53" s="9"/>
      <c r="L53" s="9"/>
      <c r="M53" s="9"/>
      <c r="N53" s="9"/>
      <c r="O53" s="8" t="s">
        <v>34</v>
      </c>
    </row>
    <row r="54" spans="2:15" x14ac:dyDescent="0.15">
      <c r="B54" s="46"/>
      <c r="C54" s="9"/>
      <c r="D54" s="17">
        <v>0.13200000000000001</v>
      </c>
      <c r="E54" s="21">
        <v>4.2000000000000003E-2</v>
      </c>
      <c r="F54" s="21">
        <v>0.04</v>
      </c>
      <c r="G54" s="21">
        <v>0.04</v>
      </c>
      <c r="H54" s="19">
        <v>5.3999999999999999E-2</v>
      </c>
      <c r="I54" s="21">
        <v>4.3999999999999997E-2</v>
      </c>
      <c r="J54" s="9"/>
      <c r="K54" s="9"/>
      <c r="L54" s="9"/>
      <c r="M54" s="9"/>
      <c r="N54" s="9"/>
      <c r="O54" s="8" t="s">
        <v>35</v>
      </c>
    </row>
    <row r="55" spans="2:15" ht="36" x14ac:dyDescent="0.15">
      <c r="B55" s="47"/>
      <c r="C55" s="10"/>
      <c r="D55" s="44">
        <v>115354</v>
      </c>
      <c r="E55" s="22">
        <v>99286</v>
      </c>
      <c r="F55" s="22">
        <v>109040</v>
      </c>
      <c r="G55" s="22">
        <v>92051</v>
      </c>
      <c r="H55" s="22">
        <v>87585</v>
      </c>
      <c r="I55" s="25">
        <v>166264</v>
      </c>
      <c r="J55" s="10"/>
      <c r="K55" s="10"/>
      <c r="L55" s="10"/>
      <c r="M55" s="10"/>
      <c r="N55" s="10"/>
      <c r="O55" s="8" t="s">
        <v>36</v>
      </c>
    </row>
    <row r="56" spans="2:15" x14ac:dyDescent="0.15">
      <c r="B56" s="45" t="s">
        <v>41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 t="s">
        <v>33</v>
      </c>
    </row>
    <row r="57" spans="2:15" x14ac:dyDescent="0.15">
      <c r="B57" s="46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8" t="s">
        <v>34</v>
      </c>
    </row>
    <row r="58" spans="2:15" x14ac:dyDescent="0.15">
      <c r="B58" s="46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8" t="s">
        <v>35</v>
      </c>
    </row>
    <row r="59" spans="2:15" ht="36" x14ac:dyDescent="0.15">
      <c r="B59" s="47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8" t="s">
        <v>36</v>
      </c>
    </row>
    <row r="60" spans="2:15" x14ac:dyDescent="0.15">
      <c r="B60" s="45" t="s">
        <v>42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 t="s">
        <v>33</v>
      </c>
    </row>
    <row r="61" spans="2:15" x14ac:dyDescent="0.15">
      <c r="B61" s="46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8" t="s">
        <v>34</v>
      </c>
    </row>
    <row r="62" spans="2:15" x14ac:dyDescent="0.15">
      <c r="B62" s="46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8" t="s">
        <v>35</v>
      </c>
    </row>
    <row r="63" spans="2:15" ht="36" x14ac:dyDescent="0.15">
      <c r="B63" s="4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8" t="s">
        <v>36</v>
      </c>
    </row>
    <row r="64" spans="2:15" x14ac:dyDescent="0.15">
      <c r="B64" s="45" t="s">
        <v>43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8" t="s">
        <v>33</v>
      </c>
    </row>
    <row r="65" spans="2:15" x14ac:dyDescent="0.15">
      <c r="B65" s="46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8" t="s">
        <v>34</v>
      </c>
    </row>
    <row r="66" spans="2:15" x14ac:dyDescent="0.15">
      <c r="B66" s="46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8" t="s">
        <v>35</v>
      </c>
    </row>
    <row r="67" spans="2:15" ht="36" x14ac:dyDescent="0.15">
      <c r="B67" s="4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8" t="s">
        <v>36</v>
      </c>
    </row>
  </sheetData>
  <mergeCells count="8">
    <mergeCell ref="B60:B63"/>
    <mergeCell ref="B64:B67"/>
    <mergeCell ref="B36:B39"/>
    <mergeCell ref="B40:B43"/>
    <mergeCell ref="B44:B47"/>
    <mergeCell ref="B48:B51"/>
    <mergeCell ref="B52:B55"/>
    <mergeCell ref="B56:B5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FC9B-3394-1B4E-9041-A2650658C2FA}">
  <dimension ref="A2:L54"/>
  <sheetViews>
    <sheetView tabSelected="1" workbookViewId="0">
      <selection activeCell="K44" sqref="K44:K54"/>
    </sheetView>
  </sheetViews>
  <sheetFormatPr baseColWidth="10" defaultRowHeight="13" x14ac:dyDescent="0.15"/>
  <sheetData>
    <row r="2" spans="1:12" x14ac:dyDescent="0.15">
      <c r="B2">
        <f>B3-B5</f>
        <v>0.41700000000000004</v>
      </c>
      <c r="C2">
        <f t="shared" ref="C2:G2" si="0">C3-C5</f>
        <v>0.59399999999999997</v>
      </c>
      <c r="D2">
        <f t="shared" si="0"/>
        <v>0.49900000000000005</v>
      </c>
      <c r="E2">
        <f t="shared" si="0"/>
        <v>0.17499999999999999</v>
      </c>
      <c r="F2">
        <f t="shared" si="0"/>
        <v>0.21</v>
      </c>
      <c r="G2">
        <f t="shared" si="0"/>
        <v>0.52199999999999991</v>
      </c>
    </row>
    <row r="3" spans="1:12" x14ac:dyDescent="0.15">
      <c r="B3" s="11">
        <v>0.45800000000000002</v>
      </c>
      <c r="C3" s="12">
        <v>0.71099999999999997</v>
      </c>
      <c r="D3" s="13">
        <v>0.54</v>
      </c>
      <c r="E3" s="14">
        <v>0.217</v>
      </c>
      <c r="F3" s="14">
        <v>0.251</v>
      </c>
      <c r="G3" s="15">
        <v>0.57799999999999996</v>
      </c>
    </row>
    <row r="4" spans="1:12" x14ac:dyDescent="0.15">
      <c r="B4" s="16">
        <v>0.45500000000000002</v>
      </c>
      <c r="C4" s="17">
        <v>0.70499999999999996</v>
      </c>
      <c r="D4" s="18">
        <v>0.53600000000000003</v>
      </c>
      <c r="E4" s="19">
        <v>0.214</v>
      </c>
      <c r="F4" s="19">
        <v>0.247</v>
      </c>
      <c r="G4" s="20">
        <v>0.57299999999999995</v>
      </c>
    </row>
    <row r="5" spans="1:12" x14ac:dyDescent="0.15">
      <c r="B5" s="21">
        <v>4.1000000000000002E-2</v>
      </c>
      <c r="C5" s="20">
        <v>0.11700000000000001</v>
      </c>
      <c r="D5" s="21">
        <v>4.1000000000000002E-2</v>
      </c>
      <c r="E5" s="21">
        <v>4.2000000000000003E-2</v>
      </c>
      <c r="F5" s="21">
        <v>4.1000000000000002E-2</v>
      </c>
      <c r="G5" s="19">
        <v>5.6000000000000001E-2</v>
      </c>
    </row>
    <row r="6" spans="1:12" x14ac:dyDescent="0.15">
      <c r="B6" s="22">
        <v>80485</v>
      </c>
      <c r="C6" s="22">
        <v>94323</v>
      </c>
      <c r="D6" s="22">
        <v>81557</v>
      </c>
      <c r="E6" s="23">
        <v>193453</v>
      </c>
      <c r="F6" s="24">
        <v>217373</v>
      </c>
      <c r="G6" s="25">
        <v>144475</v>
      </c>
    </row>
    <row r="7" spans="1:12" x14ac:dyDescent="0.15">
      <c r="A7">
        <f>B7-B9</f>
        <v>0.50800000000000001</v>
      </c>
      <c r="B7" s="26">
        <v>0.64600000000000002</v>
      </c>
      <c r="C7" s="27">
        <v>0.17699999999999999</v>
      </c>
      <c r="D7" s="27">
        <v>0.188</v>
      </c>
      <c r="E7" s="28">
        <v>0.46200000000000002</v>
      </c>
      <c r="F7" s="11">
        <v>0.45</v>
      </c>
      <c r="G7" s="29">
        <v>0.14899999999999999</v>
      </c>
      <c r="H7">
        <f>C7-C9</f>
        <v>0.13699999999999998</v>
      </c>
      <c r="I7">
        <f t="shared" ref="I7:L7" si="1">D7-D9</f>
        <v>0.14699999999999999</v>
      </c>
      <c r="J7">
        <f t="shared" si="1"/>
        <v>0.42200000000000004</v>
      </c>
      <c r="K7">
        <f t="shared" si="1"/>
        <v>0.40700000000000003</v>
      </c>
      <c r="L7">
        <f t="shared" si="1"/>
        <v>0.10299999999999999</v>
      </c>
    </row>
    <row r="8" spans="1:12" x14ac:dyDescent="0.15">
      <c r="B8" s="30">
        <v>0.63700000000000001</v>
      </c>
      <c r="C8" s="31">
        <v>0.17399999999999999</v>
      </c>
      <c r="D8" s="31">
        <v>0.184</v>
      </c>
      <c r="E8" s="32">
        <v>0.45800000000000002</v>
      </c>
      <c r="F8" s="16">
        <v>0.44500000000000001</v>
      </c>
      <c r="G8" s="21">
        <v>0.14599999999999999</v>
      </c>
    </row>
    <row r="9" spans="1:12" x14ac:dyDescent="0.15">
      <c r="B9" s="17">
        <v>0.13800000000000001</v>
      </c>
      <c r="C9" s="21">
        <v>0.04</v>
      </c>
      <c r="D9" s="21">
        <v>4.1000000000000002E-2</v>
      </c>
      <c r="E9" s="21">
        <v>0.04</v>
      </c>
      <c r="F9" s="21">
        <v>4.2999999999999997E-2</v>
      </c>
      <c r="G9" s="21">
        <v>4.5999999999999999E-2</v>
      </c>
    </row>
    <row r="10" spans="1:12" x14ac:dyDescent="0.15">
      <c r="B10" s="25">
        <v>148075</v>
      </c>
      <c r="C10" s="33">
        <v>257425</v>
      </c>
      <c r="D10" s="34">
        <v>311797</v>
      </c>
      <c r="E10" s="22">
        <v>97616</v>
      </c>
      <c r="F10" s="22">
        <v>91104</v>
      </c>
      <c r="G10" s="35">
        <v>402597</v>
      </c>
    </row>
    <row r="11" spans="1:12" x14ac:dyDescent="0.15">
      <c r="A11">
        <f>B11-B13</f>
        <v>7.8E-2</v>
      </c>
      <c r="B11" s="29">
        <v>0.125</v>
      </c>
      <c r="C11" s="14">
        <v>0.21299999999999999</v>
      </c>
      <c r="D11" s="29">
        <v>0.16600000000000001</v>
      </c>
      <c r="E11" s="14">
        <v>0.22800000000000001</v>
      </c>
      <c r="F11" s="36">
        <v>0.27100000000000002</v>
      </c>
      <c r="G11" s="11">
        <v>0.435</v>
      </c>
      <c r="H11">
        <f>C11-C13</f>
        <v>0.14599999999999999</v>
      </c>
      <c r="I11">
        <f t="shared" ref="I11:L11" si="2">D11-D13</f>
        <v>0.10300000000000001</v>
      </c>
      <c r="J11">
        <f t="shared" si="2"/>
        <v>0.187</v>
      </c>
      <c r="K11">
        <f t="shared" si="2"/>
        <v>0.22600000000000003</v>
      </c>
      <c r="L11">
        <f t="shared" si="2"/>
        <v>0.39500000000000002</v>
      </c>
    </row>
    <row r="12" spans="1:12" x14ac:dyDescent="0.15">
      <c r="B12" s="21">
        <v>0.122</v>
      </c>
      <c r="C12" s="19">
        <v>0.20799999999999999</v>
      </c>
      <c r="D12" s="21">
        <v>0.161</v>
      </c>
      <c r="E12" s="19">
        <v>0.22500000000000001</v>
      </c>
      <c r="F12" s="37">
        <v>0.26600000000000001</v>
      </c>
      <c r="G12" s="16">
        <v>0.43099999999999999</v>
      </c>
    </row>
    <row r="13" spans="1:12" x14ac:dyDescent="0.15">
      <c r="B13" s="31">
        <v>4.7E-2</v>
      </c>
      <c r="C13" s="37">
        <v>6.7000000000000004E-2</v>
      </c>
      <c r="D13" s="37">
        <v>6.3E-2</v>
      </c>
      <c r="E13" s="21">
        <v>4.1000000000000002E-2</v>
      </c>
      <c r="F13" s="21">
        <v>4.4999999999999998E-2</v>
      </c>
      <c r="G13" s="21">
        <v>0.04</v>
      </c>
    </row>
    <row r="14" spans="1:12" x14ac:dyDescent="0.15">
      <c r="B14" s="38">
        <v>489296</v>
      </c>
      <c r="C14" s="34">
        <v>289746</v>
      </c>
      <c r="D14" s="39">
        <v>326882</v>
      </c>
      <c r="E14" s="23">
        <v>191953</v>
      </c>
      <c r="F14" s="23">
        <v>192691</v>
      </c>
      <c r="G14" s="22">
        <v>94715</v>
      </c>
    </row>
    <row r="15" spans="1:12" x14ac:dyDescent="0.15">
      <c r="A15">
        <f>B15-B17</f>
        <v>0.29599999999999999</v>
      </c>
      <c r="B15" s="11">
        <v>0.42799999999999999</v>
      </c>
      <c r="C15" s="28">
        <v>0.47599999999999998</v>
      </c>
      <c r="D15" s="40">
        <v>0.37</v>
      </c>
      <c r="E15" s="11">
        <v>0.442</v>
      </c>
      <c r="F15" s="13">
        <v>0.51700000000000002</v>
      </c>
      <c r="G15" s="41">
        <v>0.40500000000000003</v>
      </c>
      <c r="H15">
        <f>C15-C17</f>
        <v>0.434</v>
      </c>
      <c r="I15">
        <f t="shared" ref="I15:L15" si="3">D15-D17</f>
        <v>0.33</v>
      </c>
      <c r="J15">
        <f t="shared" si="3"/>
        <v>0.40200000000000002</v>
      </c>
      <c r="K15">
        <f t="shared" si="3"/>
        <v>0.46300000000000002</v>
      </c>
      <c r="L15">
        <f t="shared" si="3"/>
        <v>0.36100000000000004</v>
      </c>
    </row>
    <row r="16" spans="1:12" x14ac:dyDescent="0.15">
      <c r="B16" s="16">
        <v>0.42099999999999999</v>
      </c>
      <c r="C16" s="32">
        <v>0.47199999999999998</v>
      </c>
      <c r="D16" s="42">
        <v>0.36599999999999999</v>
      </c>
      <c r="E16" s="16">
        <v>0.437</v>
      </c>
      <c r="F16" s="18">
        <v>0.51300000000000001</v>
      </c>
      <c r="G16" s="43">
        <v>0.4</v>
      </c>
    </row>
    <row r="17" spans="2:10" x14ac:dyDescent="0.15">
      <c r="B17" s="17">
        <v>0.13200000000000001</v>
      </c>
      <c r="C17" s="21">
        <v>4.2000000000000003E-2</v>
      </c>
      <c r="D17" s="21">
        <v>0.04</v>
      </c>
      <c r="E17" s="21">
        <v>0.04</v>
      </c>
      <c r="F17" s="19">
        <v>5.3999999999999999E-2</v>
      </c>
      <c r="G17" s="21">
        <v>4.3999999999999997E-2</v>
      </c>
    </row>
    <row r="18" spans="2:10" x14ac:dyDescent="0.15">
      <c r="B18" s="44">
        <v>115354</v>
      </c>
      <c r="C18" s="22">
        <v>99286</v>
      </c>
      <c r="D18" s="22">
        <v>109040</v>
      </c>
      <c r="E18" s="22">
        <v>92051</v>
      </c>
      <c r="F18" s="22">
        <v>87585</v>
      </c>
      <c r="G18" s="25">
        <v>166264</v>
      </c>
    </row>
    <row r="25" spans="2:10" x14ac:dyDescent="0.15">
      <c r="D25" s="49" t="s">
        <v>62</v>
      </c>
      <c r="E25" s="49" t="s">
        <v>49</v>
      </c>
      <c r="F25" s="49" t="s">
        <v>50</v>
      </c>
      <c r="G25" s="49" t="s">
        <v>63</v>
      </c>
      <c r="H25" s="49" t="s">
        <v>66</v>
      </c>
      <c r="I25" s="49" t="s">
        <v>64</v>
      </c>
      <c r="J25" s="49" t="s">
        <v>65</v>
      </c>
    </row>
    <row r="26" spans="2:10" x14ac:dyDescent="0.15">
      <c r="D26" s="49" t="s">
        <v>51</v>
      </c>
      <c r="E26">
        <v>0.59399999999999997</v>
      </c>
      <c r="F26">
        <v>0.49900000000000005</v>
      </c>
      <c r="G26">
        <f>AVERAGE(E26:F26)</f>
        <v>0.54649999999999999</v>
      </c>
      <c r="H26">
        <f>STDEV(E26:F26)</f>
        <v>6.7175144212721957E-2</v>
      </c>
      <c r="I26">
        <f>G26/G$26</f>
        <v>1</v>
      </c>
      <c r="J26">
        <f>I26*100</f>
        <v>100</v>
      </c>
    </row>
    <row r="27" spans="2:10" x14ac:dyDescent="0.15">
      <c r="D27" s="49" t="s">
        <v>52</v>
      </c>
      <c r="E27">
        <v>0.41699999999999998</v>
      </c>
      <c r="G27">
        <f t="shared" ref="G27:G36" si="4">AVERAGE(E27:F27)</f>
        <v>0.41699999999999998</v>
      </c>
      <c r="H27">
        <v>0.01</v>
      </c>
      <c r="I27">
        <f t="shared" ref="I27:I36" si="5">G27/G$26</f>
        <v>0.76303751143641352</v>
      </c>
      <c r="J27">
        <f t="shared" ref="J27:J36" si="6">I27*100</f>
        <v>76.30375114364135</v>
      </c>
    </row>
    <row r="28" spans="2:10" x14ac:dyDescent="0.15">
      <c r="D28" s="49" t="s">
        <v>53</v>
      </c>
      <c r="E28">
        <v>0.17499999999999999</v>
      </c>
      <c r="F28">
        <v>0.21</v>
      </c>
      <c r="G28">
        <f t="shared" si="4"/>
        <v>0.1925</v>
      </c>
      <c r="H28">
        <f t="shared" ref="H27:H36" si="7">STDEV(E28:F28)</f>
        <v>2.4748737341529166E-2</v>
      </c>
      <c r="I28">
        <f t="shared" si="5"/>
        <v>0.35224153705397987</v>
      </c>
      <c r="J28">
        <f t="shared" si="6"/>
        <v>35.224153705397988</v>
      </c>
    </row>
    <row r="29" spans="2:10" x14ac:dyDescent="0.15">
      <c r="D29" s="49" t="s">
        <v>54</v>
      </c>
      <c r="E29">
        <v>0.52199999999999991</v>
      </c>
      <c r="F29">
        <v>0.50800000000000001</v>
      </c>
      <c r="G29">
        <f t="shared" si="4"/>
        <v>0.5149999999999999</v>
      </c>
      <c r="H29">
        <f t="shared" si="7"/>
        <v>9.8994949366115956E-3</v>
      </c>
      <c r="I29">
        <f t="shared" si="5"/>
        <v>0.94236047575480308</v>
      </c>
      <c r="J29">
        <f t="shared" si="6"/>
        <v>94.236047575480313</v>
      </c>
    </row>
    <row r="30" spans="2:10" x14ac:dyDescent="0.15">
      <c r="D30" s="49" t="s">
        <v>56</v>
      </c>
      <c r="E30">
        <v>0.13699999999999998</v>
      </c>
      <c r="F30">
        <v>0.14699999999999999</v>
      </c>
      <c r="G30">
        <f t="shared" si="4"/>
        <v>0.14199999999999999</v>
      </c>
      <c r="H30">
        <f t="shared" si="7"/>
        <v>7.0710678118654814E-3</v>
      </c>
      <c r="I30">
        <f t="shared" si="5"/>
        <v>0.25983531564501372</v>
      </c>
      <c r="J30">
        <f t="shared" si="6"/>
        <v>25.983531564501373</v>
      </c>
    </row>
    <row r="31" spans="2:10" x14ac:dyDescent="0.15">
      <c r="D31" s="49" t="s">
        <v>55</v>
      </c>
      <c r="E31">
        <v>0.42200000000000004</v>
      </c>
      <c r="F31">
        <v>0.40700000000000003</v>
      </c>
      <c r="G31">
        <f t="shared" si="4"/>
        <v>0.41450000000000004</v>
      </c>
      <c r="H31">
        <f t="shared" si="7"/>
        <v>1.0606601717798222E-2</v>
      </c>
      <c r="I31">
        <f t="shared" si="5"/>
        <v>0.7584629460201282</v>
      </c>
      <c r="J31">
        <f t="shared" si="6"/>
        <v>75.846294602012819</v>
      </c>
    </row>
    <row r="32" spans="2:10" x14ac:dyDescent="0.15">
      <c r="D32" s="49" t="s">
        <v>57</v>
      </c>
      <c r="E32">
        <v>0.10299999999999999</v>
      </c>
      <c r="F32">
        <v>7.8E-2</v>
      </c>
      <c r="G32">
        <f t="shared" si="4"/>
        <v>9.0499999999999997E-2</v>
      </c>
      <c r="H32">
        <f t="shared" si="7"/>
        <v>1.7677669529663695E-2</v>
      </c>
      <c r="I32">
        <f t="shared" si="5"/>
        <v>0.1655992680695334</v>
      </c>
      <c r="J32">
        <f t="shared" si="6"/>
        <v>16.559926806953339</v>
      </c>
    </row>
    <row r="33" spans="4:11" x14ac:dyDescent="0.15">
      <c r="D33" s="49" t="s">
        <v>58</v>
      </c>
      <c r="E33">
        <v>0.14599999999999999</v>
      </c>
      <c r="F33">
        <v>0.10300000000000001</v>
      </c>
      <c r="G33">
        <f t="shared" si="4"/>
        <v>0.1245</v>
      </c>
      <c r="H33">
        <f t="shared" si="7"/>
        <v>3.0405591591021571E-2</v>
      </c>
      <c r="I33">
        <f t="shared" si="5"/>
        <v>0.22781335773101555</v>
      </c>
      <c r="J33">
        <f t="shared" si="6"/>
        <v>22.781335773101556</v>
      </c>
    </row>
    <row r="34" spans="4:11" x14ac:dyDescent="0.15">
      <c r="D34" s="49" t="s">
        <v>59</v>
      </c>
      <c r="E34">
        <v>0.187</v>
      </c>
      <c r="F34">
        <v>0.22600000000000003</v>
      </c>
      <c r="G34">
        <f t="shared" si="4"/>
        <v>0.20650000000000002</v>
      </c>
      <c r="H34">
        <f t="shared" si="7"/>
        <v>2.7577164466275377E-2</v>
      </c>
      <c r="I34">
        <f t="shared" si="5"/>
        <v>0.37785910338517847</v>
      </c>
      <c r="J34">
        <f t="shared" si="6"/>
        <v>37.785910338517844</v>
      </c>
    </row>
    <row r="35" spans="4:11" x14ac:dyDescent="0.15">
      <c r="D35" s="49" t="s">
        <v>60</v>
      </c>
      <c r="E35">
        <v>0.39500000000000002</v>
      </c>
      <c r="F35">
        <v>0.29599999999999999</v>
      </c>
      <c r="G35">
        <f t="shared" si="4"/>
        <v>0.34550000000000003</v>
      </c>
      <c r="H35">
        <f t="shared" si="7"/>
        <v>7.0003571337467818E-2</v>
      </c>
      <c r="I35">
        <f t="shared" si="5"/>
        <v>0.63220494053064968</v>
      </c>
      <c r="J35">
        <f t="shared" si="6"/>
        <v>63.220494053064968</v>
      </c>
    </row>
    <row r="36" spans="4:11" x14ac:dyDescent="0.15">
      <c r="D36" s="49" t="s">
        <v>61</v>
      </c>
      <c r="E36">
        <v>0.434</v>
      </c>
      <c r="F36">
        <v>0.33</v>
      </c>
      <c r="G36">
        <f t="shared" si="4"/>
        <v>0.38200000000000001</v>
      </c>
      <c r="H36">
        <f t="shared" si="7"/>
        <v>7.3539105243401098E-2</v>
      </c>
      <c r="I36">
        <f t="shared" si="5"/>
        <v>0.69899359560841723</v>
      </c>
      <c r="J36">
        <f t="shared" si="6"/>
        <v>69.899359560841717</v>
      </c>
    </row>
    <row r="43" spans="4:11" x14ac:dyDescent="0.15">
      <c r="D43" s="49" t="s">
        <v>67</v>
      </c>
      <c r="G43" s="49"/>
      <c r="H43" s="49" t="s">
        <v>68</v>
      </c>
      <c r="I43" s="49"/>
      <c r="J43" s="49" t="s">
        <v>63</v>
      </c>
      <c r="K43" s="49" t="s">
        <v>69</v>
      </c>
    </row>
    <row r="44" spans="4:11" x14ac:dyDescent="0.15">
      <c r="D44" s="49" t="s">
        <v>51</v>
      </c>
      <c r="E44">
        <f>E26/G$26</f>
        <v>1.0869167429094235</v>
      </c>
      <c r="F44">
        <f>F26/G$26</f>
        <v>0.91308325709057647</v>
      </c>
      <c r="H44">
        <f>E44*100</f>
        <v>108.69167429094236</v>
      </c>
      <c r="I44">
        <f>F44*100</f>
        <v>91.308325709057641</v>
      </c>
      <c r="J44">
        <f>AVERAGE(H44:I44)</f>
        <v>100</v>
      </c>
      <c r="K44">
        <f>STDEV(H44:I44)</f>
        <v>12.291883661980238</v>
      </c>
    </row>
    <row r="45" spans="4:11" x14ac:dyDescent="0.15">
      <c r="D45" s="49" t="s">
        <v>52</v>
      </c>
      <c r="E45">
        <f t="shared" ref="E45:E54" si="8">E27/G$26</f>
        <v>0.76303751143641352</v>
      </c>
      <c r="H45">
        <f t="shared" ref="H45:H54" si="9">E45*100</f>
        <v>76.30375114364135</v>
      </c>
      <c r="J45">
        <f t="shared" ref="J45:J54" si="10">AVERAGE(H45:I45)</f>
        <v>76.30375114364135</v>
      </c>
      <c r="K45">
        <v>1.1000000000000001</v>
      </c>
    </row>
    <row r="46" spans="4:11" x14ac:dyDescent="0.15">
      <c r="D46" s="49" t="s">
        <v>53</v>
      </c>
      <c r="E46">
        <f t="shared" si="8"/>
        <v>0.32021957913998167</v>
      </c>
      <c r="F46">
        <f t="shared" ref="F45:F54" si="11">F28/G$26</f>
        <v>0.38426349496797801</v>
      </c>
      <c r="H46">
        <f t="shared" si="9"/>
        <v>32.021957913998165</v>
      </c>
      <c r="I46">
        <f t="shared" ref="I45:I54" si="12">F46*100</f>
        <v>38.426349496797805</v>
      </c>
      <c r="J46">
        <f t="shared" si="10"/>
        <v>35.224153705397981</v>
      </c>
      <c r="K46">
        <f t="shared" ref="K45:K54" si="13">STDEV(H46:I46)</f>
        <v>4.5285887175716715</v>
      </c>
    </row>
    <row r="47" spans="4:11" x14ac:dyDescent="0.15">
      <c r="D47" s="49" t="s">
        <v>54</v>
      </c>
      <c r="E47">
        <f t="shared" si="8"/>
        <v>0.95516925892040239</v>
      </c>
      <c r="F47">
        <f t="shared" si="11"/>
        <v>0.92955169258920411</v>
      </c>
      <c r="H47">
        <f t="shared" si="9"/>
        <v>95.516925892040234</v>
      </c>
      <c r="I47">
        <f t="shared" si="12"/>
        <v>92.955169258920407</v>
      </c>
      <c r="J47">
        <f t="shared" si="10"/>
        <v>94.236047575480313</v>
      </c>
      <c r="K47">
        <f t="shared" si="13"/>
        <v>1.8114354870286486</v>
      </c>
    </row>
    <row r="48" spans="4:11" x14ac:dyDescent="0.15">
      <c r="D48" s="49" t="s">
        <v>56</v>
      </c>
      <c r="E48">
        <f t="shared" si="8"/>
        <v>0.25068618481244281</v>
      </c>
      <c r="F48">
        <f t="shared" si="11"/>
        <v>0.26898444647758463</v>
      </c>
      <c r="H48">
        <f t="shared" si="9"/>
        <v>25.068618481244282</v>
      </c>
      <c r="I48">
        <f t="shared" si="12"/>
        <v>26.898444647758463</v>
      </c>
      <c r="J48">
        <f t="shared" si="10"/>
        <v>25.983531564501373</v>
      </c>
      <c r="K48">
        <f t="shared" si="13"/>
        <v>1.2938824907347619</v>
      </c>
    </row>
    <row r="49" spans="4:11" x14ac:dyDescent="0.15">
      <c r="D49" s="49" t="s">
        <v>55</v>
      </c>
      <c r="E49">
        <f t="shared" si="8"/>
        <v>0.77218664226898459</v>
      </c>
      <c r="F49">
        <f t="shared" si="11"/>
        <v>0.74473924977127182</v>
      </c>
      <c r="H49">
        <f t="shared" si="9"/>
        <v>77.218664226898454</v>
      </c>
      <c r="I49">
        <f t="shared" si="12"/>
        <v>74.473924977127183</v>
      </c>
      <c r="J49">
        <f t="shared" si="10"/>
        <v>75.846294602012819</v>
      </c>
      <c r="K49">
        <f t="shared" si="13"/>
        <v>1.940823736102143</v>
      </c>
    </row>
    <row r="50" spans="4:11" x14ac:dyDescent="0.15">
      <c r="D50" s="49" t="s">
        <v>57</v>
      </c>
      <c r="E50">
        <f t="shared" si="8"/>
        <v>0.18847209515096067</v>
      </c>
      <c r="F50">
        <f t="shared" si="11"/>
        <v>0.14272644098810613</v>
      </c>
      <c r="H50">
        <f t="shared" si="9"/>
        <v>18.847209515096068</v>
      </c>
      <c r="I50">
        <f t="shared" si="12"/>
        <v>14.272644098810613</v>
      </c>
      <c r="J50">
        <f t="shared" si="10"/>
        <v>16.559926806953342</v>
      </c>
      <c r="K50">
        <f t="shared" si="13"/>
        <v>3.2347062268368862</v>
      </c>
    </row>
    <row r="51" spans="4:11" x14ac:dyDescent="0.15">
      <c r="D51" s="49" t="s">
        <v>58</v>
      </c>
      <c r="E51">
        <f t="shared" si="8"/>
        <v>0.26715462031107046</v>
      </c>
      <c r="F51">
        <f t="shared" si="11"/>
        <v>0.18847209515096067</v>
      </c>
      <c r="H51">
        <f t="shared" si="9"/>
        <v>26.715462031107045</v>
      </c>
      <c r="I51">
        <f t="shared" si="12"/>
        <v>18.847209515096068</v>
      </c>
      <c r="J51">
        <f t="shared" si="10"/>
        <v>22.781335773101556</v>
      </c>
      <c r="K51">
        <f t="shared" si="13"/>
        <v>5.5636947101594654</v>
      </c>
    </row>
    <row r="52" spans="4:11" x14ac:dyDescent="0.15">
      <c r="D52" s="49" t="s">
        <v>59</v>
      </c>
      <c r="E52">
        <f t="shared" si="8"/>
        <v>0.34217749313815188</v>
      </c>
      <c r="F52">
        <f t="shared" si="11"/>
        <v>0.41354071363220501</v>
      </c>
      <c r="H52">
        <f t="shared" si="9"/>
        <v>34.21774931381519</v>
      </c>
      <c r="I52">
        <f t="shared" si="12"/>
        <v>41.354071363220498</v>
      </c>
      <c r="J52">
        <f t="shared" si="10"/>
        <v>37.785910338517844</v>
      </c>
      <c r="K52">
        <f t="shared" si="13"/>
        <v>5.0461417138655733</v>
      </c>
    </row>
    <row r="53" spans="4:11" x14ac:dyDescent="0.15">
      <c r="D53" s="49" t="s">
        <v>60</v>
      </c>
      <c r="E53">
        <f t="shared" si="8"/>
        <v>0.72278133577310155</v>
      </c>
      <c r="F53">
        <f t="shared" si="11"/>
        <v>0.54162854528819759</v>
      </c>
      <c r="H53">
        <f t="shared" si="9"/>
        <v>72.278133577310157</v>
      </c>
      <c r="I53">
        <f t="shared" si="12"/>
        <v>54.162854528819757</v>
      </c>
      <c r="J53">
        <f t="shared" si="10"/>
        <v>63.220494053064954</v>
      </c>
      <c r="K53">
        <f t="shared" si="13"/>
        <v>12.809436658274198</v>
      </c>
    </row>
    <row r="54" spans="4:11" x14ac:dyDescent="0.15">
      <c r="D54" s="49" t="s">
        <v>61</v>
      </c>
      <c r="E54">
        <f t="shared" si="8"/>
        <v>0.79414455626715463</v>
      </c>
      <c r="F54">
        <f t="shared" si="11"/>
        <v>0.60384263494967982</v>
      </c>
      <c r="H54">
        <f t="shared" si="9"/>
        <v>79.414455626715466</v>
      </c>
      <c r="I54">
        <f t="shared" si="12"/>
        <v>60.384263494967982</v>
      </c>
      <c r="J54">
        <f t="shared" si="10"/>
        <v>69.899359560841731</v>
      </c>
      <c r="K54">
        <f t="shared" si="13"/>
        <v>13.456377903641473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4D43-6B3C-0F4D-B15D-8825055DAD8C}">
  <dimension ref="A1:H12"/>
  <sheetViews>
    <sheetView workbookViewId="0">
      <selection activeCell="H12" sqref="H12"/>
    </sheetView>
  </sheetViews>
  <sheetFormatPr baseColWidth="10" defaultRowHeight="13" x14ac:dyDescent="0.15"/>
  <cols>
    <col min="3" max="3" width="17" customWidth="1"/>
    <col min="4" max="4" width="13" customWidth="1"/>
  </cols>
  <sheetData>
    <row r="1" spans="1:8" x14ac:dyDescent="0.15">
      <c r="A1" s="48" t="s">
        <v>44</v>
      </c>
      <c r="B1" s="48" t="s">
        <v>45</v>
      </c>
      <c r="C1" s="48" t="s">
        <v>46</v>
      </c>
      <c r="D1" s="48" t="s">
        <v>47</v>
      </c>
      <c r="E1" s="48" t="s">
        <v>48</v>
      </c>
      <c r="F1" s="48" t="s">
        <v>49</v>
      </c>
      <c r="G1" s="48" t="s">
        <v>50</v>
      </c>
      <c r="H1" s="48"/>
    </row>
    <row r="2" spans="1:8" x14ac:dyDescent="0.15">
      <c r="A2" s="49" t="s">
        <v>51</v>
      </c>
      <c r="B2">
        <v>100</v>
      </c>
      <c r="C2">
        <v>12.291883661980238</v>
      </c>
      <c r="D2">
        <v>0</v>
      </c>
      <c r="E2">
        <f>STDEV(F2:G2)</f>
        <v>0</v>
      </c>
      <c r="F2">
        <v>0</v>
      </c>
      <c r="G2">
        <v>0</v>
      </c>
    </row>
    <row r="3" spans="1:8" x14ac:dyDescent="0.15">
      <c r="A3" s="49" t="s">
        <v>52</v>
      </c>
      <c r="B3">
        <v>76.30375114364135</v>
      </c>
      <c r="C3">
        <v>1.1000000000000001</v>
      </c>
      <c r="D3">
        <v>0.02</v>
      </c>
      <c r="E3">
        <v>0.01</v>
      </c>
      <c r="F3">
        <v>0.02</v>
      </c>
    </row>
    <row r="4" spans="1:8" x14ac:dyDescent="0.15">
      <c r="A4" s="50" t="s">
        <v>53</v>
      </c>
      <c r="B4">
        <v>35.224153705397981</v>
      </c>
      <c r="C4">
        <v>4.5285887175716715</v>
      </c>
      <c r="D4">
        <f>AVERAGE(F4:G4)</f>
        <v>64.375</v>
      </c>
      <c r="E4">
        <f t="shared" ref="E4:E12" si="0">STDEV(F4:G4)</f>
        <v>1.873832970144355</v>
      </c>
      <c r="F4">
        <v>65.7</v>
      </c>
      <c r="G4">
        <v>63.05</v>
      </c>
    </row>
    <row r="5" spans="1:8" x14ac:dyDescent="0.15">
      <c r="A5" s="50" t="s">
        <v>54</v>
      </c>
      <c r="B5">
        <v>94.236047575480313</v>
      </c>
      <c r="C5">
        <v>1.8114354870286486</v>
      </c>
      <c r="D5">
        <f t="shared" ref="D5:D12" si="1">AVERAGE(F5:G5)</f>
        <v>54.204999999999998</v>
      </c>
      <c r="E5">
        <f t="shared" si="0"/>
        <v>1.0677312395916854</v>
      </c>
      <c r="F5">
        <v>54.96</v>
      </c>
      <c r="G5">
        <v>53.45</v>
      </c>
    </row>
    <row r="6" spans="1:8" x14ac:dyDescent="0.15">
      <c r="A6" s="50" t="s">
        <v>56</v>
      </c>
      <c r="B6">
        <v>25.983531564501373</v>
      </c>
      <c r="C6">
        <v>1.2938824907347619</v>
      </c>
      <c r="D6">
        <f t="shared" si="1"/>
        <v>49.019999999999996</v>
      </c>
      <c r="E6">
        <f t="shared" si="0"/>
        <v>2.6870057685088837</v>
      </c>
      <c r="F6">
        <v>50.92</v>
      </c>
      <c r="G6">
        <v>47.12</v>
      </c>
    </row>
    <row r="7" spans="1:8" x14ac:dyDescent="0.15">
      <c r="A7" s="50" t="s">
        <v>55</v>
      </c>
      <c r="B7">
        <v>75.846294602012819</v>
      </c>
      <c r="C7">
        <v>1.940823736102143</v>
      </c>
      <c r="D7">
        <f t="shared" si="1"/>
        <v>6.5000000000000002E-2</v>
      </c>
      <c r="E7">
        <f t="shared" si="0"/>
        <v>7.0710678118654814E-3</v>
      </c>
      <c r="F7">
        <v>7.0000000000000007E-2</v>
      </c>
      <c r="G7">
        <v>0.06</v>
      </c>
    </row>
    <row r="8" spans="1:8" x14ac:dyDescent="0.15">
      <c r="A8" s="50" t="s">
        <v>57</v>
      </c>
      <c r="B8">
        <v>16.559926806953342</v>
      </c>
      <c r="C8">
        <v>3.2347062268368862</v>
      </c>
      <c r="D8">
        <f t="shared" si="1"/>
        <v>53.335000000000001</v>
      </c>
      <c r="E8">
        <f t="shared" si="0"/>
        <v>3.5991735162395293</v>
      </c>
      <c r="F8">
        <v>50.79</v>
      </c>
      <c r="G8">
        <v>55.88</v>
      </c>
    </row>
    <row r="9" spans="1:8" x14ac:dyDescent="0.15">
      <c r="A9" s="50" t="s">
        <v>58</v>
      </c>
      <c r="B9">
        <v>22.781335773101556</v>
      </c>
      <c r="C9">
        <v>5.5636947101594654</v>
      </c>
      <c r="D9">
        <f t="shared" si="1"/>
        <v>36.54</v>
      </c>
      <c r="E9">
        <f t="shared" si="0"/>
        <v>0.46669047558311894</v>
      </c>
      <c r="F9">
        <v>36.869999999999997</v>
      </c>
      <c r="G9">
        <v>36.21</v>
      </c>
    </row>
    <row r="10" spans="1:8" x14ac:dyDescent="0.15">
      <c r="A10" s="50" t="s">
        <v>59</v>
      </c>
      <c r="B10">
        <v>37.785910338517844</v>
      </c>
      <c r="C10">
        <v>5.0461417138655733</v>
      </c>
      <c r="D10">
        <f t="shared" si="1"/>
        <v>26.254999999999999</v>
      </c>
      <c r="E10">
        <f t="shared" si="0"/>
        <v>2.6799347006970144</v>
      </c>
      <c r="F10">
        <v>28.15</v>
      </c>
      <c r="G10">
        <v>24.36</v>
      </c>
    </row>
    <row r="11" spans="1:8" x14ac:dyDescent="0.15">
      <c r="A11" s="50" t="s">
        <v>60</v>
      </c>
      <c r="B11">
        <v>63.220494053064954</v>
      </c>
      <c r="C11">
        <v>12.809436658274198</v>
      </c>
      <c r="D11">
        <f t="shared" si="1"/>
        <v>5.5E-2</v>
      </c>
      <c r="E11">
        <f t="shared" si="0"/>
        <v>3.5355339059327383E-2</v>
      </c>
      <c r="F11">
        <v>0.03</v>
      </c>
      <c r="G11">
        <v>0.08</v>
      </c>
    </row>
    <row r="12" spans="1:8" x14ac:dyDescent="0.15">
      <c r="A12" s="50" t="s">
        <v>61</v>
      </c>
      <c r="B12">
        <v>69.899359560841731</v>
      </c>
      <c r="C12">
        <v>13.456377903641473</v>
      </c>
      <c r="D12">
        <f t="shared" si="1"/>
        <v>0.39</v>
      </c>
      <c r="E12">
        <f t="shared" si="0"/>
        <v>8.485281374238561E-2</v>
      </c>
      <c r="F12">
        <v>0.33</v>
      </c>
      <c r="G12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Morrall (Student)</dc:creator>
  <cp:keywords/>
  <dc:description/>
  <cp:lastModifiedBy>Aryelle Wright</cp:lastModifiedBy>
  <cp:revision/>
  <dcterms:created xsi:type="dcterms:W3CDTF">2011-01-18T20:51:17Z</dcterms:created>
  <dcterms:modified xsi:type="dcterms:W3CDTF">2023-11-06T17:35:57Z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