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aryellewright/Documents/Kumar-Biomaterials-Lab/CCK8_Assay_Plots/"/>
    </mc:Choice>
  </mc:AlternateContent>
  <xr:revisionPtr revIDLastSave="0" documentId="13_ncr:1_{D91753A6-0749-474A-A32B-9E4949D19279}" xr6:coauthVersionLast="47" xr6:coauthVersionMax="47" xr10:uidLastSave="{00000000-0000-0000-0000-000000000000}"/>
  <bookViews>
    <workbookView xWindow="120" yWindow="660" windowWidth="20900" windowHeight="15980" activeTab="2" xr2:uid="{00000000-000D-0000-FFFF-FFFF00000000}"/>
  </bookViews>
  <sheets>
    <sheet name="Plate 1 - Sheet1" sheetId="1" r:id="rId1"/>
    <sheet name="Sheet1" sheetId="2" r:id="rId2"/>
    <sheet name="Sheet2" sheetId="3" r:id="rId3"/>
  </sheets>
  <definedNames>
    <definedName name="MethodPointer1">-976057696</definedName>
    <definedName name="MethodPointer2">567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2" i="3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R6" i="2"/>
  <c r="S6" i="2"/>
  <c r="Q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M6" i="2"/>
  <c r="N6" i="2"/>
  <c r="L6" i="2"/>
  <c r="H25" i="2"/>
  <c r="H26" i="2"/>
  <c r="H27" i="2"/>
  <c r="H28" i="2"/>
  <c r="H29" i="2"/>
  <c r="H30" i="2"/>
  <c r="I30" i="2" s="1"/>
  <c r="H31" i="2"/>
  <c r="H32" i="2"/>
  <c r="H33" i="2"/>
  <c r="H34" i="2"/>
  <c r="H35" i="2"/>
  <c r="H36" i="2"/>
  <c r="H37" i="2"/>
  <c r="H24" i="2"/>
  <c r="F37" i="2"/>
  <c r="I37" i="2" s="1"/>
  <c r="F36" i="2"/>
  <c r="I36" i="2" s="1"/>
  <c r="F35" i="2"/>
  <c r="F34" i="2"/>
  <c r="I34" i="2" s="1"/>
  <c r="F33" i="2"/>
  <c r="I33" i="2" s="1"/>
  <c r="F32" i="2"/>
  <c r="F31" i="2"/>
  <c r="F30" i="2"/>
  <c r="F29" i="2"/>
  <c r="I29" i="2" s="1"/>
  <c r="F28" i="2"/>
  <c r="I27" i="2"/>
  <c r="F27" i="2"/>
  <c r="F26" i="2"/>
  <c r="I26" i="2" s="1"/>
  <c r="F25" i="2"/>
  <c r="I25" i="2" s="1"/>
  <c r="F24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6" i="2"/>
  <c r="I31" i="2" l="1"/>
  <c r="I32" i="2"/>
  <c r="I28" i="2"/>
  <c r="I35" i="2"/>
  <c r="I24" i="2"/>
  <c r="S65" i="1" l="1"/>
  <c r="T65" i="1"/>
  <c r="U65" i="1"/>
  <c r="V65" i="1"/>
  <c r="W65" i="1"/>
  <c r="X65" i="1"/>
  <c r="Y65" i="1"/>
  <c r="Z65" i="1"/>
  <c r="R65" i="1"/>
  <c r="S61" i="1"/>
  <c r="T61" i="1"/>
  <c r="U61" i="1"/>
  <c r="V61" i="1"/>
  <c r="W61" i="1"/>
  <c r="X61" i="1"/>
  <c r="Y61" i="1"/>
  <c r="Z61" i="1"/>
  <c r="R61" i="1"/>
  <c r="S57" i="1"/>
  <c r="T57" i="1"/>
  <c r="U57" i="1"/>
  <c r="V57" i="1"/>
  <c r="W57" i="1"/>
  <c r="X57" i="1"/>
  <c r="Y57" i="1"/>
  <c r="Z57" i="1"/>
  <c r="R57" i="1"/>
  <c r="R53" i="1"/>
  <c r="S53" i="1"/>
  <c r="T53" i="1"/>
  <c r="U53" i="1"/>
  <c r="V53" i="1"/>
  <c r="Q53" i="1"/>
  <c r="R49" i="1"/>
  <c r="S49" i="1"/>
  <c r="T49" i="1"/>
  <c r="U49" i="1"/>
  <c r="V49" i="1"/>
  <c r="Q49" i="1"/>
  <c r="R45" i="1"/>
  <c r="S45" i="1"/>
  <c r="T45" i="1"/>
  <c r="U45" i="1"/>
  <c r="V45" i="1"/>
  <c r="Q45" i="1"/>
  <c r="R41" i="1"/>
  <c r="S41" i="1"/>
  <c r="T41" i="1"/>
  <c r="U41" i="1"/>
  <c r="V41" i="1"/>
  <c r="Q41" i="1"/>
</calcChain>
</file>

<file path=xl/sharedStrings.xml><?xml version="1.0" encoding="utf-8"?>
<sst xmlns="http://schemas.openxmlformats.org/spreadsheetml/2006/main" count="224" uniqueCount="83">
  <si>
    <t>Software Version</t>
  </si>
  <si>
    <t>3.11.19</t>
  </si>
  <si>
    <t>Experiment File Path:</t>
  </si>
  <si>
    <t>C:\Users\Public\Documents\Experiments\Kumar Lab\Aryelle\20231113_DIP_NP5_NP75.xpt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</si>
  <si>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</si>
  <si>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</si>
  <si>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</si>
  <si>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</si>
  <si>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</si>
  <si>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</si>
  <si>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</si>
  <si>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</si>
  <si>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</si>
  <si>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</si>
  <si>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</si>
  <si>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</si>
  <si>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</si>
  <si>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Well Selection</t>
  </si>
  <si>
    <t>Runtime</t>
  </si>
  <si>
    <t>Eject plate on completion</t>
  </si>
  <si>
    <t>Read</t>
  </si>
  <si>
    <t>Absorbance Endpoint</t>
  </si>
  <si>
    <t>Full Plate</t>
  </si>
  <si>
    <t>Wavelengths:  450, 470, 720</t>
  </si>
  <si>
    <t>Read Speed: Normal,  Delay: 100 msec,  Measurements/Data Point: 8</t>
  </si>
  <si>
    <t>Fluorescence Endpoint</t>
  </si>
  <si>
    <t>Filter Set 1 (Green)</t>
  </si>
  <si>
    <t xml:space="preserve">    Excitation: 485/20,  Emission: 528/20</t>
  </si>
  <si>
    <t xml:space="preserve">    Mirror: Top 510 nm,  Gain: 35</t>
  </si>
  <si>
    <t>Light Source: Xenon Flash,  Lamp Energy: High</t>
  </si>
  <si>
    <t>Read Speed: Normal,  Delay: 100 msec,  Measurements/Data Point: 10</t>
  </si>
  <si>
    <t>Read Height: 7 mm</t>
  </si>
  <si>
    <t>Results</t>
  </si>
  <si>
    <t>Actual Temperature:</t>
  </si>
  <si>
    <t>A</t>
  </si>
  <si>
    <t>Read 1:450</t>
  </si>
  <si>
    <t>Read 1:470</t>
  </si>
  <si>
    <t>Read 1:720</t>
  </si>
  <si>
    <t>Read 2:485/20,528/20</t>
  </si>
  <si>
    <t>B</t>
  </si>
  <si>
    <t>C</t>
  </si>
  <si>
    <t>D</t>
  </si>
  <si>
    <t>E</t>
  </si>
  <si>
    <t>F</t>
  </si>
  <si>
    <t>G</t>
  </si>
  <si>
    <t>H</t>
  </si>
  <si>
    <t>UT</t>
  </si>
  <si>
    <t>pDNA</t>
  </si>
  <si>
    <t>LPF</t>
  </si>
  <si>
    <t>jet</t>
  </si>
  <si>
    <t>DIP B1 NP=5</t>
  </si>
  <si>
    <t>DIP S1 NP=5</t>
  </si>
  <si>
    <t>DIP G1 NP=5</t>
  </si>
  <si>
    <t>DIP G2 NP=5</t>
  </si>
  <si>
    <t>DIP S1 NP=7.5</t>
  </si>
  <si>
    <t>DIP B1 NP=7.5</t>
  </si>
  <si>
    <t>DIP G3 NP=5</t>
  </si>
  <si>
    <t xml:space="preserve">Well 1 </t>
  </si>
  <si>
    <t>Well 2</t>
  </si>
  <si>
    <t>Well 3</t>
  </si>
  <si>
    <t>DIP G1 NP=7.5</t>
  </si>
  <si>
    <t>DIP G2 NP=7.5</t>
  </si>
  <si>
    <t>DIP G3 NP=7.5</t>
  </si>
  <si>
    <t>Avg</t>
  </si>
  <si>
    <t>Viability</t>
  </si>
  <si>
    <t>% Viability</t>
  </si>
  <si>
    <t>CR-</t>
  </si>
  <si>
    <t>CR+</t>
  </si>
  <si>
    <t>GFP+</t>
  </si>
  <si>
    <t>DIPS1</t>
  </si>
  <si>
    <t>DIPG1</t>
  </si>
  <si>
    <t>DIPB1</t>
  </si>
  <si>
    <t>DIPG2</t>
  </si>
  <si>
    <t>DIPG3</t>
  </si>
  <si>
    <t>DIG1</t>
  </si>
  <si>
    <t>UT-2</t>
  </si>
  <si>
    <t>UT-1</t>
  </si>
  <si>
    <t>STDDEV</t>
  </si>
  <si>
    <t>Variables</t>
  </si>
  <si>
    <t>Standard Deviation</t>
  </si>
  <si>
    <t>Transfection</t>
  </si>
  <si>
    <t>StdDev</t>
  </si>
  <si>
    <t>Well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</si>
</sst>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0" applyFont="1"/>
    <xf numFmtId="0" fontId="0" fillId="0" borderId="5" xfId="0" applyBorder="1"/>
    <xf numFmtId="0" fontId="5" fillId="0" borderId="0" xfId="0" applyFont="1" applyFill="1" applyBorder="1"/>
    <xf numFmtId="0" fontId="0" fillId="0" borderId="6" xfId="0" applyBorder="1"/>
    <xf numFmtId="0" fontId="5" fillId="0" borderId="0" xfId="0" applyFont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68"/>
  <sheetViews>
    <sheetView topLeftCell="B33" zoomScale="75" workbookViewId="0">
      <selection activeCell="U65" sqref="U65:W6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45244</v>
      </c>
    </row>
    <row r="8" spans="1:2" x14ac:dyDescent="0.15">
      <c r="A8" t="s">
        <v>8</v>
      </c>
      <c r="B8" s="2">
        <v>0.52710648148148154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14092513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  <c r="B15" t="s">
        <v>18</v>
      </c>
    </row>
    <row r="16" spans="1:2" x14ac:dyDescent="0.15">
      <c r="A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B18" t="s">
        <v>22</v>
      </c>
    </row>
    <row r="19" spans="1:2" x14ac:dyDescent="0.15">
      <c r="B19" t="s">
        <v>23</v>
      </c>
    </row>
    <row r="20" spans="1:2" x14ac:dyDescent="0.15">
      <c r="B20" t="s">
        <v>24</v>
      </c>
    </row>
    <row r="21" spans="1:2" x14ac:dyDescent="0.15">
      <c r="A21" t="s">
        <v>20</v>
      </c>
      <c r="B21" t="s">
        <v>25</v>
      </c>
    </row>
    <row r="22" spans="1:2" x14ac:dyDescent="0.15">
      <c r="B22" t="s">
        <v>22</v>
      </c>
    </row>
    <row r="23" spans="1:2" x14ac:dyDescent="0.15">
      <c r="B23" t="s">
        <v>26</v>
      </c>
    </row>
    <row r="24" spans="1:2" x14ac:dyDescent="0.15">
      <c r="B24" t="s">
        <v>27</v>
      </c>
    </row>
    <row r="25" spans="1:2" x14ac:dyDescent="0.15">
      <c r="B25" t="s">
        <v>28</v>
      </c>
    </row>
    <row r="26" spans="1:2" x14ac:dyDescent="0.15">
      <c r="B26" t="s">
        <v>29</v>
      </c>
    </row>
    <row r="27" spans="1:2" x14ac:dyDescent="0.15">
      <c r="B27" t="s">
        <v>30</v>
      </c>
    </row>
    <row r="28" spans="1:2" x14ac:dyDescent="0.15">
      <c r="B28" t="s">
        <v>31</v>
      </c>
    </row>
    <row r="30" spans="1:2" ht="14" x14ac:dyDescent="0.15">
      <c r="A30" s="3" t="s">
        <v>32</v>
      </c>
      <c r="B30" s="4"/>
    </row>
    <row r="31" spans="1:2" x14ac:dyDescent="0.15">
      <c r="A31" t="s">
        <v>33</v>
      </c>
      <c r="B31">
        <v>25.2</v>
      </c>
    </row>
    <row r="32" spans="1:2" x14ac:dyDescent="0.15">
      <c r="A32" t="s">
        <v>33</v>
      </c>
      <c r="B32">
        <v>25.2</v>
      </c>
    </row>
    <row r="33" spans="1:22" x14ac:dyDescent="0.15">
      <c r="A33" t="s">
        <v>33</v>
      </c>
      <c r="B33">
        <v>25.2</v>
      </c>
    </row>
    <row r="34" spans="1:22" x14ac:dyDescent="0.15">
      <c r="A34" t="s">
        <v>33</v>
      </c>
      <c r="B34">
        <v>25.3</v>
      </c>
    </row>
    <row r="36" spans="1:22" x14ac:dyDescent="0.15">
      <c r="B36" s="5"/>
      <c r="C36" s="6">
        <v>1</v>
      </c>
      <c r="D36" s="6">
        <v>2</v>
      </c>
      <c r="E36" s="6">
        <v>3</v>
      </c>
      <c r="F36" s="6">
        <v>4</v>
      </c>
      <c r="G36" s="6">
        <v>5</v>
      </c>
      <c r="H36" s="6">
        <v>6</v>
      </c>
      <c r="I36" s="6">
        <v>7</v>
      </c>
      <c r="J36" s="6">
        <v>8</v>
      </c>
      <c r="K36" s="6">
        <v>9</v>
      </c>
      <c r="L36" s="6">
        <v>10</v>
      </c>
      <c r="M36" s="6">
        <v>11</v>
      </c>
      <c r="N36" s="6">
        <v>12</v>
      </c>
    </row>
    <row r="37" spans="1:22" x14ac:dyDescent="0.15">
      <c r="B37" s="52" t="s">
        <v>34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8" t="s">
        <v>35</v>
      </c>
    </row>
    <row r="38" spans="1:22" x14ac:dyDescent="0.15">
      <c r="B38" s="53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8" t="s">
        <v>36</v>
      </c>
    </row>
    <row r="39" spans="1:22" x14ac:dyDescent="0.15">
      <c r="B39" s="53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8" t="s">
        <v>37</v>
      </c>
    </row>
    <row r="40" spans="1:22" ht="36" x14ac:dyDescent="0.15">
      <c r="B40" s="54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8" t="s">
        <v>38</v>
      </c>
      <c r="Q40" s="55" t="s">
        <v>66</v>
      </c>
      <c r="R40" s="55" t="s">
        <v>67</v>
      </c>
      <c r="S40" s="57" t="s">
        <v>68</v>
      </c>
      <c r="T40" s="57" t="s">
        <v>46</v>
      </c>
      <c r="U40" s="57" t="s">
        <v>46</v>
      </c>
      <c r="V40" s="57" t="s">
        <v>46</v>
      </c>
    </row>
    <row r="41" spans="1:22" x14ac:dyDescent="0.15">
      <c r="B41" s="52" t="s">
        <v>39</v>
      </c>
      <c r="C41" s="7"/>
      <c r="D41" s="11">
        <v>0.53100000000000003</v>
      </c>
      <c r="E41" s="12">
        <v>0.64600000000000002</v>
      </c>
      <c r="F41" s="13">
        <v>0.48199999999999998</v>
      </c>
      <c r="G41" s="11">
        <v>0.50600000000000001</v>
      </c>
      <c r="H41" s="14">
        <v>0.71799999999999997</v>
      </c>
      <c r="I41" s="13">
        <v>0.47599999999999998</v>
      </c>
      <c r="J41" s="15">
        <v>5.2999999999999999E-2</v>
      </c>
      <c r="K41" s="15">
        <v>5.8999999999999997E-2</v>
      </c>
      <c r="L41" s="15">
        <v>5.7000000000000002E-2</v>
      </c>
      <c r="M41" s="15">
        <v>5.2999999999999999E-2</v>
      </c>
      <c r="N41" s="15">
        <v>5.6000000000000001E-2</v>
      </c>
      <c r="O41" s="8" t="s">
        <v>35</v>
      </c>
      <c r="Q41">
        <f>D41-D43</f>
        <v>0.48800000000000004</v>
      </c>
      <c r="R41">
        <f t="shared" ref="R41:V41" si="0">E41-E43</f>
        <v>0.6</v>
      </c>
      <c r="S41">
        <f t="shared" si="0"/>
        <v>0.44</v>
      </c>
      <c r="T41">
        <f t="shared" si="0"/>
        <v>0.46400000000000002</v>
      </c>
      <c r="U41">
        <f t="shared" si="0"/>
        <v>0.57099999999999995</v>
      </c>
      <c r="V41">
        <f t="shared" si="0"/>
        <v>0.42899999999999999</v>
      </c>
    </row>
    <row r="42" spans="1:22" x14ac:dyDescent="0.15">
      <c r="B42" s="53"/>
      <c r="C42" s="9"/>
      <c r="D42" s="16">
        <v>0.52800000000000002</v>
      </c>
      <c r="E42" s="17">
        <v>0.64300000000000002</v>
      </c>
      <c r="F42" s="18">
        <v>0.47899999999999998</v>
      </c>
      <c r="G42" s="16">
        <v>0.504</v>
      </c>
      <c r="H42" s="19">
        <v>0.71</v>
      </c>
      <c r="I42" s="18">
        <v>0.47299999999999998</v>
      </c>
      <c r="J42" s="20">
        <v>5.1999999999999998E-2</v>
      </c>
      <c r="K42" s="20">
        <v>5.8000000000000003E-2</v>
      </c>
      <c r="L42" s="20">
        <v>5.6000000000000001E-2</v>
      </c>
      <c r="M42" s="20">
        <v>5.1999999999999998E-2</v>
      </c>
      <c r="N42" s="20">
        <v>5.3999999999999999E-2</v>
      </c>
      <c r="O42" s="8" t="s">
        <v>36</v>
      </c>
    </row>
    <row r="43" spans="1:22" x14ac:dyDescent="0.15">
      <c r="B43" s="53"/>
      <c r="C43" s="9"/>
      <c r="D43" s="20">
        <v>4.2999999999999997E-2</v>
      </c>
      <c r="E43" s="20">
        <v>4.5999999999999999E-2</v>
      </c>
      <c r="F43" s="20">
        <v>4.2000000000000003E-2</v>
      </c>
      <c r="G43" s="20">
        <v>4.2000000000000003E-2</v>
      </c>
      <c r="H43" s="21">
        <v>0.14699999999999999</v>
      </c>
      <c r="I43" s="20">
        <v>4.7E-2</v>
      </c>
      <c r="J43" s="20">
        <v>4.5999999999999999E-2</v>
      </c>
      <c r="K43" s="20">
        <v>4.9000000000000002E-2</v>
      </c>
      <c r="L43" s="20">
        <v>4.8000000000000001E-2</v>
      </c>
      <c r="M43" s="20">
        <v>4.5999999999999999E-2</v>
      </c>
      <c r="N43" s="20">
        <v>4.7E-2</v>
      </c>
      <c r="O43" s="8" t="s">
        <v>37</v>
      </c>
    </row>
    <row r="44" spans="1:22" ht="36" x14ac:dyDescent="0.15">
      <c r="B44" s="54"/>
      <c r="C44" s="10"/>
      <c r="D44" s="22">
        <v>121</v>
      </c>
      <c r="E44" s="23">
        <v>129</v>
      </c>
      <c r="F44" s="23">
        <v>134</v>
      </c>
      <c r="G44" s="22">
        <v>114</v>
      </c>
      <c r="H44" s="23">
        <v>133</v>
      </c>
      <c r="I44" s="23">
        <v>148</v>
      </c>
      <c r="J44" s="24">
        <v>74</v>
      </c>
      <c r="K44" s="24">
        <v>74</v>
      </c>
      <c r="L44" s="24">
        <v>71</v>
      </c>
      <c r="M44" s="24">
        <v>73</v>
      </c>
      <c r="N44" s="24">
        <v>66</v>
      </c>
      <c r="O44" s="8" t="s">
        <v>38</v>
      </c>
      <c r="Q44" s="55" t="s">
        <v>47</v>
      </c>
      <c r="R44" s="55" t="s">
        <v>47</v>
      </c>
      <c r="S44" s="57" t="s">
        <v>47</v>
      </c>
      <c r="T44" s="57" t="s">
        <v>48</v>
      </c>
      <c r="U44" s="57" t="s">
        <v>48</v>
      </c>
      <c r="V44" s="57" t="s">
        <v>48</v>
      </c>
    </row>
    <row r="45" spans="1:22" x14ac:dyDescent="0.15">
      <c r="B45" s="52" t="s">
        <v>40</v>
      </c>
      <c r="C45" s="7"/>
      <c r="D45" s="11">
        <v>0.51</v>
      </c>
      <c r="E45" s="25">
        <v>0.61899999999999999</v>
      </c>
      <c r="F45" s="26">
        <v>0.432</v>
      </c>
      <c r="G45" s="13">
        <v>0.495</v>
      </c>
      <c r="H45" s="27">
        <v>0.56000000000000005</v>
      </c>
      <c r="I45" s="11">
        <v>0.51500000000000001</v>
      </c>
      <c r="J45" s="15">
        <v>5.3999999999999999E-2</v>
      </c>
      <c r="K45" s="15">
        <v>5.8999999999999997E-2</v>
      </c>
      <c r="L45" s="15">
        <v>6.2E-2</v>
      </c>
      <c r="M45" s="15">
        <v>5.7000000000000002E-2</v>
      </c>
      <c r="N45" s="15">
        <v>5.7000000000000002E-2</v>
      </c>
      <c r="O45" s="8" t="s">
        <v>35</v>
      </c>
      <c r="Q45">
        <f>D45-D47</f>
        <v>0.46900000000000003</v>
      </c>
      <c r="R45">
        <f t="shared" ref="R45:V45" si="1">E45-E47</f>
        <v>0.49399999999999999</v>
      </c>
      <c r="S45">
        <f t="shared" si="1"/>
        <v>0.38800000000000001</v>
      </c>
      <c r="T45">
        <f t="shared" si="1"/>
        <v>0.44700000000000001</v>
      </c>
      <c r="U45">
        <f t="shared" si="1"/>
        <v>0.51600000000000001</v>
      </c>
      <c r="V45">
        <f t="shared" si="1"/>
        <v>0.46800000000000003</v>
      </c>
    </row>
    <row r="46" spans="1:22" x14ac:dyDescent="0.15">
      <c r="B46" s="53"/>
      <c r="C46" s="9"/>
      <c r="D46" s="16">
        <v>0.50700000000000001</v>
      </c>
      <c r="E46" s="28">
        <v>0.61099999999999999</v>
      </c>
      <c r="F46" s="29">
        <v>0.42799999999999999</v>
      </c>
      <c r="G46" s="16">
        <v>0.49199999999999999</v>
      </c>
      <c r="H46" s="30">
        <v>0.55600000000000005</v>
      </c>
      <c r="I46" s="16">
        <v>0.51200000000000001</v>
      </c>
      <c r="J46" s="20">
        <v>5.2999999999999999E-2</v>
      </c>
      <c r="K46" s="20">
        <v>5.7000000000000002E-2</v>
      </c>
      <c r="L46" s="20">
        <v>6.0999999999999999E-2</v>
      </c>
      <c r="M46" s="20">
        <v>5.6000000000000001E-2</v>
      </c>
      <c r="N46" s="20">
        <v>5.5E-2</v>
      </c>
      <c r="O46" s="8" t="s">
        <v>36</v>
      </c>
    </row>
    <row r="47" spans="1:22" x14ac:dyDescent="0.15">
      <c r="B47" s="53"/>
      <c r="C47" s="9"/>
      <c r="D47" s="20">
        <v>4.1000000000000002E-2</v>
      </c>
      <c r="E47" s="31">
        <v>0.125</v>
      </c>
      <c r="F47" s="20">
        <v>4.3999999999999997E-2</v>
      </c>
      <c r="G47" s="20">
        <v>4.8000000000000001E-2</v>
      </c>
      <c r="H47" s="20">
        <v>4.3999999999999997E-2</v>
      </c>
      <c r="I47" s="20">
        <v>4.7E-2</v>
      </c>
      <c r="J47" s="20">
        <v>4.5999999999999999E-2</v>
      </c>
      <c r="K47" s="20">
        <v>4.9000000000000002E-2</v>
      </c>
      <c r="L47" s="20">
        <v>5.1999999999999998E-2</v>
      </c>
      <c r="M47" s="20">
        <v>4.8000000000000001E-2</v>
      </c>
      <c r="N47" s="20">
        <v>4.7E-2</v>
      </c>
      <c r="O47" s="8" t="s">
        <v>37</v>
      </c>
    </row>
    <row r="48" spans="1:22" ht="36" x14ac:dyDescent="0.15">
      <c r="B48" s="54"/>
      <c r="C48" s="10"/>
      <c r="D48" s="23">
        <v>145</v>
      </c>
      <c r="E48" s="23">
        <v>138</v>
      </c>
      <c r="F48" s="22">
        <v>120</v>
      </c>
      <c r="G48" s="23">
        <v>130</v>
      </c>
      <c r="H48" s="23">
        <v>136</v>
      </c>
      <c r="I48" s="23">
        <v>145</v>
      </c>
      <c r="J48" s="24">
        <v>70</v>
      </c>
      <c r="K48" s="24">
        <v>70</v>
      </c>
      <c r="L48" s="24">
        <v>69</v>
      </c>
      <c r="M48" s="24">
        <v>72</v>
      </c>
      <c r="N48" s="24">
        <v>70</v>
      </c>
      <c r="O48" s="8" t="s">
        <v>38</v>
      </c>
      <c r="Q48" s="55" t="s">
        <v>49</v>
      </c>
      <c r="R48" s="55" t="s">
        <v>49</v>
      </c>
      <c r="S48" s="57" t="s">
        <v>49</v>
      </c>
      <c r="T48" s="57" t="s">
        <v>69</v>
      </c>
      <c r="U48" s="57" t="s">
        <v>69</v>
      </c>
      <c r="V48" s="57" t="s">
        <v>69</v>
      </c>
    </row>
    <row r="49" spans="2:26" x14ac:dyDescent="0.15">
      <c r="B49" s="52" t="s">
        <v>41</v>
      </c>
      <c r="C49" s="7"/>
      <c r="D49" s="32">
        <v>0.32500000000000001</v>
      </c>
      <c r="E49" s="33">
        <v>0.249</v>
      </c>
      <c r="F49" s="34">
        <v>0.29599999999999999</v>
      </c>
      <c r="G49" s="35">
        <v>0.19700000000000001</v>
      </c>
      <c r="H49" s="34">
        <v>0.253</v>
      </c>
      <c r="I49" s="36">
        <v>0.379</v>
      </c>
      <c r="J49" s="37">
        <v>0.11700000000000001</v>
      </c>
      <c r="K49" s="37">
        <v>0.109</v>
      </c>
      <c r="L49" s="15">
        <v>7.6999999999999999E-2</v>
      </c>
      <c r="M49" s="15">
        <v>5.8000000000000003E-2</v>
      </c>
      <c r="N49" s="15">
        <v>5.5E-2</v>
      </c>
      <c r="O49" s="8" t="s">
        <v>35</v>
      </c>
      <c r="Q49">
        <f>D49-D51</f>
        <v>0.28500000000000003</v>
      </c>
      <c r="R49">
        <f t="shared" ref="R49:V49" si="2">E49-E51</f>
        <v>0.20600000000000002</v>
      </c>
      <c r="S49">
        <f t="shared" si="2"/>
        <v>0.248</v>
      </c>
      <c r="T49">
        <f t="shared" si="2"/>
        <v>0.14800000000000002</v>
      </c>
      <c r="U49">
        <f t="shared" si="2"/>
        <v>0.17499999999999999</v>
      </c>
      <c r="V49">
        <f t="shared" si="2"/>
        <v>0.20500000000000002</v>
      </c>
    </row>
    <row r="50" spans="2:26" x14ac:dyDescent="0.15">
      <c r="B50" s="53"/>
      <c r="C50" s="9"/>
      <c r="D50" s="38">
        <v>0.32200000000000001</v>
      </c>
      <c r="E50" s="39">
        <v>0.247</v>
      </c>
      <c r="F50" s="39">
        <v>0.29199999999999998</v>
      </c>
      <c r="G50" s="31">
        <v>0.193</v>
      </c>
      <c r="H50" s="39">
        <v>0.248</v>
      </c>
      <c r="I50" s="40">
        <v>0.371</v>
      </c>
      <c r="J50" s="41">
        <v>0.113</v>
      </c>
      <c r="K50" s="41">
        <v>0.105</v>
      </c>
      <c r="L50" s="20">
        <v>7.4999999999999997E-2</v>
      </c>
      <c r="M50" s="20">
        <v>5.6000000000000001E-2</v>
      </c>
      <c r="N50" s="20">
        <v>5.3999999999999999E-2</v>
      </c>
      <c r="O50" s="8" t="s">
        <v>36</v>
      </c>
    </row>
    <row r="51" spans="2:26" x14ac:dyDescent="0.15">
      <c r="B51" s="53"/>
      <c r="C51" s="9"/>
      <c r="D51" s="20">
        <v>0.04</v>
      </c>
      <c r="E51" s="20">
        <v>4.2999999999999997E-2</v>
      </c>
      <c r="F51" s="20">
        <v>4.8000000000000001E-2</v>
      </c>
      <c r="G51" s="20">
        <v>4.9000000000000002E-2</v>
      </c>
      <c r="H51" s="41">
        <v>7.8E-2</v>
      </c>
      <c r="I51" s="21">
        <v>0.17399999999999999</v>
      </c>
      <c r="J51" s="41">
        <v>0.09</v>
      </c>
      <c r="K51" s="41">
        <v>0.08</v>
      </c>
      <c r="L51" s="20">
        <v>6.0999999999999999E-2</v>
      </c>
      <c r="M51" s="20">
        <v>4.8000000000000001E-2</v>
      </c>
      <c r="N51" s="20">
        <v>4.5999999999999999E-2</v>
      </c>
      <c r="O51" s="8" t="s">
        <v>37</v>
      </c>
    </row>
    <row r="52" spans="2:26" ht="36" x14ac:dyDescent="0.15">
      <c r="B52" s="54"/>
      <c r="C52" s="10"/>
      <c r="D52" s="42">
        <v>215</v>
      </c>
      <c r="E52" s="42">
        <v>217</v>
      </c>
      <c r="F52" s="42">
        <v>236</v>
      </c>
      <c r="G52" s="43">
        <v>349</v>
      </c>
      <c r="H52" s="44">
        <v>370</v>
      </c>
      <c r="I52" s="45">
        <v>442</v>
      </c>
      <c r="J52" s="24">
        <v>74</v>
      </c>
      <c r="K52" s="24">
        <v>79</v>
      </c>
      <c r="L52" s="24">
        <v>70</v>
      </c>
      <c r="M52" s="24">
        <v>68</v>
      </c>
      <c r="N52" s="24">
        <v>66</v>
      </c>
      <c r="O52" s="8" t="s">
        <v>38</v>
      </c>
      <c r="Q52" s="55" t="s">
        <v>71</v>
      </c>
      <c r="R52" s="55" t="s">
        <v>71</v>
      </c>
      <c r="S52" s="55" t="s">
        <v>71</v>
      </c>
      <c r="T52" s="55" t="s">
        <v>70</v>
      </c>
      <c r="U52" s="55" t="s">
        <v>70</v>
      </c>
      <c r="V52" s="55" t="s">
        <v>70</v>
      </c>
    </row>
    <row r="53" spans="2:26" x14ac:dyDescent="0.15">
      <c r="B53" s="52" t="s">
        <v>42</v>
      </c>
      <c r="C53" s="7"/>
      <c r="D53" s="33">
        <v>0.21199999999999999</v>
      </c>
      <c r="E53" s="33">
        <v>0.22</v>
      </c>
      <c r="F53" s="32">
        <v>0.33200000000000002</v>
      </c>
      <c r="G53" s="33">
        <v>0.21099999999999999</v>
      </c>
      <c r="H53" s="32">
        <v>0.31900000000000001</v>
      </c>
      <c r="I53" s="35">
        <v>0.191</v>
      </c>
      <c r="J53" s="15">
        <v>7.0000000000000007E-2</v>
      </c>
      <c r="K53" s="37">
        <v>0.11799999999999999</v>
      </c>
      <c r="L53" s="15">
        <v>7.4999999999999997E-2</v>
      </c>
      <c r="M53" s="15">
        <v>6.8000000000000005E-2</v>
      </c>
      <c r="N53" s="15">
        <v>5.6000000000000001E-2</v>
      </c>
      <c r="O53" s="8" t="s">
        <v>35</v>
      </c>
      <c r="Q53">
        <f>D53-D55</f>
        <v>0.17199999999999999</v>
      </c>
      <c r="R53">
        <f t="shared" ref="R53:V53" si="3">E53-E55</f>
        <v>0.17799999999999999</v>
      </c>
      <c r="S53">
        <f t="shared" si="3"/>
        <v>0.27500000000000002</v>
      </c>
      <c r="T53">
        <f t="shared" si="3"/>
        <v>0.157</v>
      </c>
      <c r="U53">
        <f t="shared" si="3"/>
        <v>0.187</v>
      </c>
      <c r="V53">
        <f t="shared" si="3"/>
        <v>0.14500000000000002</v>
      </c>
    </row>
    <row r="54" spans="2:26" x14ac:dyDescent="0.15">
      <c r="B54" s="53"/>
      <c r="C54" s="9"/>
      <c r="D54" s="21">
        <v>0.21</v>
      </c>
      <c r="E54" s="21">
        <v>0.217</v>
      </c>
      <c r="F54" s="38">
        <v>0.32900000000000001</v>
      </c>
      <c r="G54" s="21">
        <v>0.20699999999999999</v>
      </c>
      <c r="H54" s="38">
        <v>0.31</v>
      </c>
      <c r="I54" s="31">
        <v>0.188</v>
      </c>
      <c r="J54" s="20">
        <v>6.8000000000000005E-2</v>
      </c>
      <c r="K54" s="41">
        <v>0.114</v>
      </c>
      <c r="L54" s="20">
        <v>7.2999999999999995E-2</v>
      </c>
      <c r="M54" s="20">
        <v>6.6000000000000003E-2</v>
      </c>
      <c r="N54" s="20">
        <v>5.3999999999999999E-2</v>
      </c>
      <c r="O54" s="8" t="s">
        <v>36</v>
      </c>
    </row>
    <row r="55" spans="2:26" x14ac:dyDescent="0.15">
      <c r="B55" s="53"/>
      <c r="C55" s="9"/>
      <c r="D55" s="20">
        <v>0.04</v>
      </c>
      <c r="E55" s="20">
        <v>4.2000000000000003E-2</v>
      </c>
      <c r="F55" s="20">
        <v>5.7000000000000002E-2</v>
      </c>
      <c r="G55" s="20">
        <v>5.3999999999999999E-2</v>
      </c>
      <c r="H55" s="31">
        <v>0.13200000000000001</v>
      </c>
      <c r="I55" s="20">
        <v>4.5999999999999999E-2</v>
      </c>
      <c r="J55" s="20">
        <v>5.6000000000000001E-2</v>
      </c>
      <c r="K55" s="41">
        <v>8.5000000000000006E-2</v>
      </c>
      <c r="L55" s="20">
        <v>0.06</v>
      </c>
      <c r="M55" s="20">
        <v>5.3999999999999999E-2</v>
      </c>
      <c r="N55" s="20">
        <v>4.8000000000000001E-2</v>
      </c>
      <c r="O55" s="8" t="s">
        <v>37</v>
      </c>
    </row>
    <row r="56" spans="2:26" ht="36" x14ac:dyDescent="0.15">
      <c r="B56" s="54"/>
      <c r="C56" s="10"/>
      <c r="D56" s="46">
        <v>173</v>
      </c>
      <c r="E56" s="46">
        <v>172</v>
      </c>
      <c r="F56" s="46">
        <v>153</v>
      </c>
      <c r="G56" s="44">
        <v>364</v>
      </c>
      <c r="H56" s="47">
        <v>403</v>
      </c>
      <c r="I56" s="44">
        <v>379</v>
      </c>
      <c r="J56" s="24">
        <v>71</v>
      </c>
      <c r="K56" s="24">
        <v>70</v>
      </c>
      <c r="L56" s="24">
        <v>65</v>
      </c>
      <c r="M56" s="24">
        <v>65</v>
      </c>
      <c r="N56" s="24">
        <v>63</v>
      </c>
      <c r="O56" s="8" t="s">
        <v>38</v>
      </c>
      <c r="R56" s="55" t="s">
        <v>72</v>
      </c>
      <c r="S56" s="55" t="s">
        <v>72</v>
      </c>
      <c r="T56" s="57" t="s">
        <v>72</v>
      </c>
      <c r="U56" s="57" t="s">
        <v>73</v>
      </c>
      <c r="V56" s="57" t="s">
        <v>73</v>
      </c>
      <c r="W56" s="57" t="s">
        <v>73</v>
      </c>
      <c r="X56" s="57" t="s">
        <v>69</v>
      </c>
      <c r="Y56" s="57" t="s">
        <v>69</v>
      </c>
      <c r="Z56" s="57" t="s">
        <v>69</v>
      </c>
    </row>
    <row r="57" spans="2:26" x14ac:dyDescent="0.15">
      <c r="B57" s="52" t="s">
        <v>43</v>
      </c>
      <c r="C57" s="7"/>
      <c r="D57" s="15">
        <v>5.3999999999999999E-2</v>
      </c>
      <c r="E57" s="37">
        <v>0.13700000000000001</v>
      </c>
      <c r="F57" s="35">
        <v>0.16200000000000001</v>
      </c>
      <c r="G57" s="35">
        <v>0.161</v>
      </c>
      <c r="H57" s="34">
        <v>0.28899999999999998</v>
      </c>
      <c r="I57" s="34">
        <v>0.28199999999999997</v>
      </c>
      <c r="J57" s="33">
        <v>0.25</v>
      </c>
      <c r="K57" s="37">
        <v>0.13800000000000001</v>
      </c>
      <c r="L57" s="35">
        <v>0.16800000000000001</v>
      </c>
      <c r="M57" s="36">
        <v>0.36599999999999999</v>
      </c>
      <c r="N57" s="15">
        <v>5.8999999999999997E-2</v>
      </c>
      <c r="O57" s="8" t="s">
        <v>35</v>
      </c>
      <c r="R57">
        <f>E57-E59</f>
        <v>9.7000000000000003E-2</v>
      </c>
      <c r="S57">
        <f t="shared" ref="S57:AA57" si="4">F57-F59</f>
        <v>0.121</v>
      </c>
      <c r="T57">
        <f t="shared" si="4"/>
        <v>0.11600000000000001</v>
      </c>
      <c r="U57">
        <f t="shared" si="4"/>
        <v>0.23299999999999998</v>
      </c>
      <c r="V57">
        <f t="shared" si="4"/>
        <v>0.23999999999999996</v>
      </c>
      <c r="W57">
        <f t="shared" si="4"/>
        <v>0.20799999999999999</v>
      </c>
      <c r="X57">
        <f t="shared" si="4"/>
        <v>9.7000000000000003E-2</v>
      </c>
      <c r="Y57">
        <f t="shared" si="4"/>
        <v>0.12200000000000001</v>
      </c>
      <c r="Z57">
        <f t="shared" si="4"/>
        <v>0.14499999999999999</v>
      </c>
    </row>
    <row r="58" spans="2:26" x14ac:dyDescent="0.15">
      <c r="B58" s="53"/>
      <c r="C58" s="9"/>
      <c r="D58" s="20">
        <v>5.1999999999999998E-2</v>
      </c>
      <c r="E58" s="41">
        <v>0.13400000000000001</v>
      </c>
      <c r="F58" s="31">
        <v>0.159</v>
      </c>
      <c r="G58" s="31">
        <v>0.158</v>
      </c>
      <c r="H58" s="39">
        <v>0.28499999999999998</v>
      </c>
      <c r="I58" s="39">
        <v>0.27900000000000003</v>
      </c>
      <c r="J58" s="39">
        <v>0.246</v>
      </c>
      <c r="K58" s="41">
        <v>0.13600000000000001</v>
      </c>
      <c r="L58" s="31">
        <v>0.16500000000000001</v>
      </c>
      <c r="M58" s="40">
        <v>0.36199999999999999</v>
      </c>
      <c r="N58" s="20">
        <v>5.7000000000000002E-2</v>
      </c>
      <c r="O58" s="8" t="s">
        <v>36</v>
      </c>
    </row>
    <row r="59" spans="2:26" x14ac:dyDescent="0.15">
      <c r="B59" s="53"/>
      <c r="C59" s="9"/>
      <c r="D59" s="20">
        <v>4.5999999999999999E-2</v>
      </c>
      <c r="E59" s="20">
        <v>0.04</v>
      </c>
      <c r="F59" s="20">
        <v>4.1000000000000002E-2</v>
      </c>
      <c r="G59" s="20">
        <v>4.4999999999999998E-2</v>
      </c>
      <c r="H59" s="20">
        <v>5.6000000000000001E-2</v>
      </c>
      <c r="I59" s="20">
        <v>4.2000000000000003E-2</v>
      </c>
      <c r="J59" s="20">
        <v>4.2000000000000003E-2</v>
      </c>
      <c r="K59" s="20">
        <v>4.1000000000000002E-2</v>
      </c>
      <c r="L59" s="20">
        <v>4.5999999999999999E-2</v>
      </c>
      <c r="M59" s="38">
        <v>0.221</v>
      </c>
      <c r="N59" s="20">
        <v>0.05</v>
      </c>
      <c r="O59" s="8" t="s">
        <v>37</v>
      </c>
    </row>
    <row r="60" spans="2:26" ht="36" x14ac:dyDescent="0.15">
      <c r="B60" s="54"/>
      <c r="C60" s="10"/>
      <c r="D60" s="24">
        <v>80</v>
      </c>
      <c r="E60" s="45">
        <v>427</v>
      </c>
      <c r="F60" s="43">
        <v>338</v>
      </c>
      <c r="G60" s="48">
        <v>326</v>
      </c>
      <c r="H60" s="49">
        <v>250</v>
      </c>
      <c r="I60" s="42">
        <v>225</v>
      </c>
      <c r="J60" s="42">
        <v>227</v>
      </c>
      <c r="K60" s="43">
        <v>334</v>
      </c>
      <c r="L60" s="44">
        <v>386</v>
      </c>
      <c r="M60" s="47">
        <v>416</v>
      </c>
      <c r="N60" s="24">
        <v>62</v>
      </c>
      <c r="O60" s="8" t="s">
        <v>38</v>
      </c>
      <c r="R60" s="55" t="s">
        <v>71</v>
      </c>
      <c r="S60" s="55" t="s">
        <v>71</v>
      </c>
      <c r="T60" s="57" t="s">
        <v>71</v>
      </c>
      <c r="U60" s="57" t="s">
        <v>70</v>
      </c>
      <c r="V60" s="57" t="s">
        <v>70</v>
      </c>
      <c r="W60" s="57" t="s">
        <v>74</v>
      </c>
      <c r="X60" s="57" t="s">
        <v>72</v>
      </c>
      <c r="Y60" s="57" t="s">
        <v>72</v>
      </c>
      <c r="Z60" s="57" t="s">
        <v>72</v>
      </c>
    </row>
    <row r="61" spans="2:26" x14ac:dyDescent="0.15">
      <c r="B61" s="52" t="s">
        <v>44</v>
      </c>
      <c r="C61" s="7"/>
      <c r="D61" s="15">
        <v>5.2999999999999999E-2</v>
      </c>
      <c r="E61" s="36">
        <v>0.39</v>
      </c>
      <c r="F61" s="26">
        <v>0.40400000000000003</v>
      </c>
      <c r="G61" s="13">
        <v>0.46500000000000002</v>
      </c>
      <c r="H61" s="25">
        <v>0.61599999999999999</v>
      </c>
      <c r="I61" s="37">
        <v>0.14899999999999999</v>
      </c>
      <c r="J61" s="37">
        <v>0.13100000000000001</v>
      </c>
      <c r="K61" s="37">
        <v>0.13800000000000001</v>
      </c>
      <c r="L61" s="35">
        <v>0.17100000000000001</v>
      </c>
      <c r="M61" s="32">
        <v>0.32600000000000001</v>
      </c>
      <c r="N61" s="15">
        <v>5.7000000000000002E-2</v>
      </c>
      <c r="O61" s="8" t="s">
        <v>35</v>
      </c>
      <c r="R61">
        <f>E61-E63</f>
        <v>0.34800000000000003</v>
      </c>
      <c r="S61">
        <f t="shared" ref="S61:Z61" si="5">F61-F63</f>
        <v>0.35800000000000004</v>
      </c>
      <c r="T61">
        <f t="shared" si="5"/>
        <v>0.41900000000000004</v>
      </c>
      <c r="U61">
        <f t="shared" si="5"/>
        <v>9.4999999999999973E-2</v>
      </c>
      <c r="V61">
        <f t="shared" si="5"/>
        <v>0.106</v>
      </c>
      <c r="W61">
        <f t="shared" si="5"/>
        <v>8.8999999999999996E-2</v>
      </c>
      <c r="X61">
        <f t="shared" si="5"/>
        <v>9.6000000000000002E-2</v>
      </c>
      <c r="Y61">
        <f t="shared" si="5"/>
        <v>0.12000000000000002</v>
      </c>
      <c r="Z61">
        <f t="shared" si="5"/>
        <v>0.14400000000000002</v>
      </c>
    </row>
    <row r="62" spans="2:26" x14ac:dyDescent="0.15">
      <c r="B62" s="53"/>
      <c r="C62" s="9"/>
      <c r="D62" s="20">
        <v>5.0999999999999997E-2</v>
      </c>
      <c r="E62" s="40">
        <v>0.38600000000000001</v>
      </c>
      <c r="F62" s="29">
        <v>0.39900000000000002</v>
      </c>
      <c r="G62" s="18">
        <v>0.46100000000000002</v>
      </c>
      <c r="H62" s="28">
        <v>0.61</v>
      </c>
      <c r="I62" s="41">
        <v>0.14599999999999999</v>
      </c>
      <c r="J62" s="41">
        <v>0.129</v>
      </c>
      <c r="K62" s="41">
        <v>0.13500000000000001</v>
      </c>
      <c r="L62" s="31">
        <v>0.16700000000000001</v>
      </c>
      <c r="M62" s="38">
        <v>0.316</v>
      </c>
      <c r="N62" s="20">
        <v>5.5E-2</v>
      </c>
      <c r="O62" s="8" t="s">
        <v>36</v>
      </c>
    </row>
    <row r="63" spans="2:26" x14ac:dyDescent="0.15">
      <c r="B63" s="53"/>
      <c r="C63" s="9"/>
      <c r="D63" s="20">
        <v>4.4999999999999998E-2</v>
      </c>
      <c r="E63" s="20">
        <v>4.2000000000000003E-2</v>
      </c>
      <c r="F63" s="20">
        <v>4.5999999999999999E-2</v>
      </c>
      <c r="G63" s="20">
        <v>4.5999999999999999E-2</v>
      </c>
      <c r="H63" s="19">
        <v>0.52100000000000002</v>
      </c>
      <c r="I63" s="20">
        <v>4.2999999999999997E-2</v>
      </c>
      <c r="J63" s="20">
        <v>4.2000000000000003E-2</v>
      </c>
      <c r="K63" s="20">
        <v>4.2000000000000003E-2</v>
      </c>
      <c r="L63" s="20">
        <v>5.0999999999999997E-2</v>
      </c>
      <c r="M63" s="39">
        <v>0.182</v>
      </c>
      <c r="N63" s="20">
        <v>4.8000000000000001E-2</v>
      </c>
      <c r="O63" s="8" t="s">
        <v>37</v>
      </c>
    </row>
    <row r="64" spans="2:26" ht="36" x14ac:dyDescent="0.15">
      <c r="B64" s="54"/>
      <c r="C64" s="10"/>
      <c r="D64" s="24">
        <v>72</v>
      </c>
      <c r="E64" s="23">
        <v>147</v>
      </c>
      <c r="F64" s="23">
        <v>129</v>
      </c>
      <c r="G64" s="23">
        <v>143</v>
      </c>
      <c r="H64" s="50">
        <v>477</v>
      </c>
      <c r="I64" s="44">
        <v>368</v>
      </c>
      <c r="J64" s="48">
        <v>325</v>
      </c>
      <c r="K64" s="51">
        <v>298</v>
      </c>
      <c r="L64" s="43">
        <v>335</v>
      </c>
      <c r="M64" s="48">
        <v>311</v>
      </c>
      <c r="N64" s="24">
        <v>64</v>
      </c>
      <c r="O64" s="8" t="s">
        <v>38</v>
      </c>
      <c r="R64" s="55" t="s">
        <v>73</v>
      </c>
      <c r="S64" s="55" t="s">
        <v>73</v>
      </c>
      <c r="T64" s="55" t="s">
        <v>73</v>
      </c>
      <c r="U64" s="55" t="s">
        <v>46</v>
      </c>
      <c r="V64" s="55" t="s">
        <v>46</v>
      </c>
      <c r="W64" s="55" t="s">
        <v>46</v>
      </c>
    </row>
    <row r="65" spans="2:26" x14ac:dyDescent="0.15">
      <c r="B65" s="52" t="s">
        <v>45</v>
      </c>
      <c r="C65" s="7"/>
      <c r="D65" s="15">
        <v>5.2999999999999999E-2</v>
      </c>
      <c r="E65" s="35">
        <v>0.16600000000000001</v>
      </c>
      <c r="F65" s="35">
        <v>0.17199999999999999</v>
      </c>
      <c r="G65" s="35">
        <v>0.17699999999999999</v>
      </c>
      <c r="H65" s="26">
        <v>0.40500000000000003</v>
      </c>
      <c r="I65" s="27">
        <v>0.57899999999999996</v>
      </c>
      <c r="J65" s="14">
        <v>0.74299999999999999</v>
      </c>
      <c r="K65" s="15">
        <v>0.06</v>
      </c>
      <c r="L65" s="15">
        <v>5.8000000000000003E-2</v>
      </c>
      <c r="M65" s="15">
        <v>5.3999999999999999E-2</v>
      </c>
      <c r="N65" s="15">
        <v>5.8000000000000003E-2</v>
      </c>
      <c r="O65" s="8" t="s">
        <v>35</v>
      </c>
      <c r="R65">
        <f>E65-E67</f>
        <v>0.125</v>
      </c>
      <c r="S65">
        <f t="shared" ref="S65:Z65" si="6">F65-F67</f>
        <v>0.13099999999999998</v>
      </c>
      <c r="T65">
        <f t="shared" si="6"/>
        <v>0.13499999999999998</v>
      </c>
      <c r="U65">
        <f t="shared" si="6"/>
        <v>0.36300000000000004</v>
      </c>
      <c r="V65">
        <f t="shared" si="6"/>
        <v>0.40999999999999992</v>
      </c>
      <c r="W65">
        <f t="shared" si="6"/>
        <v>0.40599999999999997</v>
      </c>
      <c r="X65">
        <f t="shared" si="6"/>
        <v>9.999999999999995E-3</v>
      </c>
      <c r="Y65">
        <f t="shared" si="6"/>
        <v>9.0000000000000011E-3</v>
      </c>
      <c r="Z65">
        <f t="shared" si="6"/>
        <v>8.0000000000000002E-3</v>
      </c>
    </row>
    <row r="66" spans="2:26" x14ac:dyDescent="0.15">
      <c r="B66" s="53"/>
      <c r="C66" s="9"/>
      <c r="D66" s="20">
        <v>5.1999999999999998E-2</v>
      </c>
      <c r="E66" s="31">
        <v>0.16400000000000001</v>
      </c>
      <c r="F66" s="31">
        <v>0.17</v>
      </c>
      <c r="G66" s="31">
        <v>0.17399999999999999</v>
      </c>
      <c r="H66" s="29">
        <v>0.40200000000000002</v>
      </c>
      <c r="I66" s="30">
        <v>0.56699999999999995</v>
      </c>
      <c r="J66" s="19">
        <v>0.73199999999999998</v>
      </c>
      <c r="K66" s="20">
        <v>5.8000000000000003E-2</v>
      </c>
      <c r="L66" s="20">
        <v>5.7000000000000002E-2</v>
      </c>
      <c r="M66" s="20">
        <v>5.1999999999999998E-2</v>
      </c>
      <c r="N66" s="20">
        <v>5.7000000000000002E-2</v>
      </c>
      <c r="O66" s="8" t="s">
        <v>36</v>
      </c>
    </row>
    <row r="67" spans="2:26" x14ac:dyDescent="0.15">
      <c r="B67" s="53"/>
      <c r="C67" s="9"/>
      <c r="D67" s="20">
        <v>4.4999999999999998E-2</v>
      </c>
      <c r="E67" s="20">
        <v>4.1000000000000002E-2</v>
      </c>
      <c r="F67" s="20">
        <v>4.1000000000000002E-2</v>
      </c>
      <c r="G67" s="20">
        <v>4.2000000000000003E-2</v>
      </c>
      <c r="H67" s="20">
        <v>4.2000000000000003E-2</v>
      </c>
      <c r="I67" s="21">
        <v>0.16900000000000001</v>
      </c>
      <c r="J67" s="18">
        <v>0.33700000000000002</v>
      </c>
      <c r="K67" s="20">
        <v>0.05</v>
      </c>
      <c r="L67" s="20">
        <v>4.9000000000000002E-2</v>
      </c>
      <c r="M67" s="20">
        <v>4.5999999999999999E-2</v>
      </c>
      <c r="N67" s="20">
        <v>0.05</v>
      </c>
      <c r="O67" s="8" t="s">
        <v>37</v>
      </c>
    </row>
    <row r="68" spans="2:26" ht="36" x14ac:dyDescent="0.15">
      <c r="B68" s="54"/>
      <c r="C68" s="10"/>
      <c r="D68" s="24">
        <v>83</v>
      </c>
      <c r="E68" s="51">
        <v>272</v>
      </c>
      <c r="F68" s="48">
        <v>304</v>
      </c>
      <c r="G68" s="43">
        <v>358</v>
      </c>
      <c r="H68" s="23">
        <v>142</v>
      </c>
      <c r="I68" s="23">
        <v>143</v>
      </c>
      <c r="J68" s="46">
        <v>151</v>
      </c>
      <c r="K68" s="24">
        <v>67</v>
      </c>
      <c r="L68" s="24">
        <v>67</v>
      </c>
      <c r="M68" s="24">
        <v>65</v>
      </c>
      <c r="N68" s="24">
        <v>62</v>
      </c>
      <c r="O68" s="8" t="s">
        <v>38</v>
      </c>
    </row>
  </sheetData>
  <mergeCells count="8">
    <mergeCell ref="B61:B64"/>
    <mergeCell ref="B65:B68"/>
    <mergeCell ref="B37:B40"/>
    <mergeCell ref="B41:B44"/>
    <mergeCell ref="B45:B48"/>
    <mergeCell ref="B49:B52"/>
    <mergeCell ref="B53:B56"/>
    <mergeCell ref="B57:B60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86FE-0E78-BC44-8DD7-B6A4A4E32842}">
  <dimension ref="B5:T37"/>
  <sheetViews>
    <sheetView topLeftCell="G1" workbookViewId="0">
      <selection activeCell="T6" sqref="T6:T19"/>
    </sheetView>
  </sheetViews>
  <sheetFormatPr baseColWidth="10" defaultRowHeight="13" x14ac:dyDescent="0.15"/>
  <cols>
    <col min="2" max="2" width="13.33203125" customWidth="1"/>
    <col min="11" max="11" width="12.83203125" customWidth="1"/>
    <col min="16" max="16" width="12.6640625" customWidth="1"/>
    <col min="17" max="18" width="11.6640625" customWidth="1"/>
  </cols>
  <sheetData>
    <row r="5" spans="2:20" ht="14" thickBot="1" x14ac:dyDescent="0.2">
      <c r="C5" s="55" t="s">
        <v>57</v>
      </c>
      <c r="D5" s="55" t="s">
        <v>58</v>
      </c>
      <c r="E5" s="55" t="s">
        <v>59</v>
      </c>
      <c r="F5" s="55" t="s">
        <v>63</v>
      </c>
      <c r="H5" s="55" t="s">
        <v>64</v>
      </c>
      <c r="I5" s="55" t="s">
        <v>65</v>
      </c>
      <c r="L5" s="55" t="s">
        <v>57</v>
      </c>
      <c r="M5" s="55" t="s">
        <v>58</v>
      </c>
      <c r="N5" s="55" t="s">
        <v>59</v>
      </c>
      <c r="O5" s="59"/>
      <c r="Q5" s="55" t="s">
        <v>57</v>
      </c>
      <c r="R5" s="55" t="s">
        <v>58</v>
      </c>
      <c r="S5" s="55" t="s">
        <v>59</v>
      </c>
      <c r="T5" s="55" t="s">
        <v>77</v>
      </c>
    </row>
    <row r="6" spans="2:20" x14ac:dyDescent="0.15">
      <c r="B6" s="55" t="s">
        <v>76</v>
      </c>
      <c r="C6" s="56">
        <v>0.46400000000000002</v>
      </c>
      <c r="D6" s="56">
        <v>0.57099999999999995</v>
      </c>
      <c r="E6" s="56">
        <v>0.42899999999999999</v>
      </c>
      <c r="F6" s="56">
        <f>AVERAGE(C6:E6)</f>
        <v>0.48799999999999999</v>
      </c>
      <c r="H6" s="58">
        <f>F6/F$6</f>
        <v>1</v>
      </c>
      <c r="I6" s="61">
        <f>H6*100</f>
        <v>100</v>
      </c>
      <c r="K6" s="55" t="s">
        <v>76</v>
      </c>
      <c r="L6" s="56">
        <f>C6/$F$6</f>
        <v>0.9508196721311476</v>
      </c>
      <c r="M6" s="56">
        <f t="shared" ref="M6:N19" si="0">D6/$F$6</f>
        <v>1.1700819672131146</v>
      </c>
      <c r="N6" s="56">
        <f t="shared" si="0"/>
        <v>0.87909836065573765</v>
      </c>
      <c r="O6" s="60"/>
      <c r="P6" s="55" t="s">
        <v>76</v>
      </c>
      <c r="Q6" s="56">
        <f>L6*100</f>
        <v>95.081967213114766</v>
      </c>
      <c r="R6" s="56">
        <f t="shared" ref="R6:S19" si="1">M6*100</f>
        <v>117.00819672131146</v>
      </c>
      <c r="S6" s="58">
        <f t="shared" si="1"/>
        <v>87.909836065573771</v>
      </c>
      <c r="T6" s="56">
        <f>STDEV(Q6:S6)</f>
        <v>15.159780113263661</v>
      </c>
    </row>
    <row r="7" spans="2:20" x14ac:dyDescent="0.15">
      <c r="B7" s="55" t="s">
        <v>47</v>
      </c>
      <c r="C7" s="56">
        <v>0.46900000000000003</v>
      </c>
      <c r="D7" s="56">
        <v>0.49399999999999999</v>
      </c>
      <c r="E7" s="56">
        <v>0.38800000000000001</v>
      </c>
      <c r="F7" s="56">
        <f t="shared" ref="F7:F19" si="2">AVERAGE(C7:E7)</f>
        <v>0.45033333333333331</v>
      </c>
      <c r="H7" s="58">
        <f t="shared" ref="H7:H19" si="3">F7/F$6</f>
        <v>0.92281420765027322</v>
      </c>
      <c r="I7" s="62">
        <f t="shared" ref="I7:I19" si="4">H7*100</f>
        <v>92.28142076502732</v>
      </c>
      <c r="K7" s="55" t="s">
        <v>47</v>
      </c>
      <c r="L7" s="56">
        <f t="shared" ref="L7:L19" si="5">C7/$F$6</f>
        <v>0.96106557377049184</v>
      </c>
      <c r="M7" s="56">
        <f t="shared" si="0"/>
        <v>1.0122950819672132</v>
      </c>
      <c r="N7" s="56">
        <f t="shared" si="0"/>
        <v>0.79508196721311475</v>
      </c>
      <c r="O7" s="60"/>
      <c r="P7" s="55" t="s">
        <v>47</v>
      </c>
      <c r="Q7" s="56">
        <f t="shared" ref="Q7:Q19" si="6">L7*100</f>
        <v>96.106557377049185</v>
      </c>
      <c r="R7" s="56">
        <f t="shared" si="1"/>
        <v>101.22950819672131</v>
      </c>
      <c r="S7" s="58">
        <f t="shared" si="1"/>
        <v>79.508196721311478</v>
      </c>
      <c r="T7" s="56">
        <f t="shared" ref="T7:T19" si="7">STDEV(Q7:S7)</f>
        <v>11.354628819490987</v>
      </c>
    </row>
    <row r="8" spans="2:20" x14ac:dyDescent="0.15">
      <c r="B8" s="55" t="s">
        <v>48</v>
      </c>
      <c r="C8" s="56">
        <v>0.44700000000000001</v>
      </c>
      <c r="D8" s="56">
        <v>0.51600000000000001</v>
      </c>
      <c r="E8" s="56">
        <v>0.46800000000000003</v>
      </c>
      <c r="F8" s="56">
        <f t="shared" si="2"/>
        <v>0.47700000000000004</v>
      </c>
      <c r="H8" s="58">
        <f t="shared" si="3"/>
        <v>0.97745901639344268</v>
      </c>
      <c r="I8" s="62">
        <f t="shared" si="4"/>
        <v>97.745901639344268</v>
      </c>
      <c r="K8" s="55" t="s">
        <v>48</v>
      </c>
      <c r="L8" s="56">
        <f t="shared" si="5"/>
        <v>0.91598360655737709</v>
      </c>
      <c r="M8" s="56">
        <f t="shared" si="0"/>
        <v>1.0573770491803278</v>
      </c>
      <c r="N8" s="56">
        <f t="shared" si="0"/>
        <v>0.95901639344262302</v>
      </c>
      <c r="O8" s="60"/>
      <c r="P8" s="55" t="s">
        <v>48</v>
      </c>
      <c r="Q8" s="56">
        <f t="shared" si="6"/>
        <v>91.598360655737707</v>
      </c>
      <c r="R8" s="56">
        <f t="shared" si="1"/>
        <v>105.73770491803278</v>
      </c>
      <c r="S8" s="58">
        <f t="shared" si="1"/>
        <v>95.901639344262307</v>
      </c>
      <c r="T8" s="56">
        <f t="shared" si="7"/>
        <v>7.2478439277981037</v>
      </c>
    </row>
    <row r="9" spans="2:20" x14ac:dyDescent="0.15">
      <c r="B9" s="55" t="s">
        <v>49</v>
      </c>
      <c r="C9" s="56">
        <v>0.28500000000000003</v>
      </c>
      <c r="D9" s="56">
        <v>0.20600000000000002</v>
      </c>
      <c r="E9" s="56">
        <v>0.248</v>
      </c>
      <c r="F9" s="56">
        <f t="shared" si="2"/>
        <v>0.24633333333333338</v>
      </c>
      <c r="H9" s="58">
        <f t="shared" si="3"/>
        <v>0.50478142076502741</v>
      </c>
      <c r="I9" s="62">
        <f t="shared" si="4"/>
        <v>50.478142076502742</v>
      </c>
      <c r="K9" s="55" t="s">
        <v>49</v>
      </c>
      <c r="L9" s="56">
        <f t="shared" si="5"/>
        <v>0.58401639344262302</v>
      </c>
      <c r="M9" s="56">
        <f t="shared" si="0"/>
        <v>0.42213114754098363</v>
      </c>
      <c r="N9" s="56">
        <f t="shared" si="0"/>
        <v>0.50819672131147542</v>
      </c>
      <c r="O9" s="60"/>
      <c r="P9" s="55" t="s">
        <v>49</v>
      </c>
      <c r="Q9" s="56">
        <f t="shared" si="6"/>
        <v>58.4016393442623</v>
      </c>
      <c r="R9" s="56">
        <f t="shared" si="1"/>
        <v>42.213114754098363</v>
      </c>
      <c r="S9" s="58">
        <f t="shared" si="1"/>
        <v>50.819672131147541</v>
      </c>
      <c r="T9" s="56">
        <f t="shared" si="7"/>
        <v>8.099664448929671</v>
      </c>
    </row>
    <row r="10" spans="2:20" x14ac:dyDescent="0.15">
      <c r="B10" s="55" t="s">
        <v>51</v>
      </c>
      <c r="C10" s="56">
        <v>0.14800000000000002</v>
      </c>
      <c r="D10" s="56">
        <v>0.17499999999999999</v>
      </c>
      <c r="E10" s="56">
        <v>0.20500000000000002</v>
      </c>
      <c r="F10" s="56">
        <f t="shared" si="2"/>
        <v>0.17600000000000002</v>
      </c>
      <c r="H10" s="58">
        <f t="shared" si="3"/>
        <v>0.3606557377049181</v>
      </c>
      <c r="I10" s="62">
        <f t="shared" si="4"/>
        <v>36.06557377049181</v>
      </c>
      <c r="K10" s="55" t="s">
        <v>51</v>
      </c>
      <c r="L10" s="56">
        <f t="shared" si="5"/>
        <v>0.30327868852459022</v>
      </c>
      <c r="M10" s="56">
        <f t="shared" si="0"/>
        <v>0.35860655737704916</v>
      </c>
      <c r="N10" s="56">
        <f t="shared" si="0"/>
        <v>0.4200819672131148</v>
      </c>
      <c r="O10" s="60"/>
      <c r="P10" s="55" t="s">
        <v>51</v>
      </c>
      <c r="Q10" s="56">
        <f t="shared" si="6"/>
        <v>30.327868852459023</v>
      </c>
      <c r="R10" s="56">
        <f t="shared" si="1"/>
        <v>35.860655737704917</v>
      </c>
      <c r="S10" s="58">
        <f t="shared" si="1"/>
        <v>42.008196721311478</v>
      </c>
      <c r="T10" s="56">
        <f t="shared" si="7"/>
        <v>5.8428596022062624</v>
      </c>
    </row>
    <row r="11" spans="2:20" x14ac:dyDescent="0.15">
      <c r="B11" s="55" t="s">
        <v>50</v>
      </c>
      <c r="C11" s="56">
        <v>0.17199999999999999</v>
      </c>
      <c r="D11" s="56">
        <v>0.17799999999999999</v>
      </c>
      <c r="E11" s="56">
        <v>0.27500000000000002</v>
      </c>
      <c r="F11" s="56">
        <f t="shared" si="2"/>
        <v>0.20833333333333334</v>
      </c>
      <c r="H11" s="58">
        <f t="shared" si="3"/>
        <v>0.42691256830601093</v>
      </c>
      <c r="I11" s="62">
        <f t="shared" si="4"/>
        <v>42.691256830601091</v>
      </c>
      <c r="K11" s="55" t="s">
        <v>50</v>
      </c>
      <c r="L11" s="56">
        <f t="shared" si="5"/>
        <v>0.35245901639344263</v>
      </c>
      <c r="M11" s="56">
        <f t="shared" si="0"/>
        <v>0.36475409836065575</v>
      </c>
      <c r="N11" s="56">
        <f t="shared" si="0"/>
        <v>0.56352459016393452</v>
      </c>
      <c r="O11" s="60"/>
      <c r="P11" s="55" t="s">
        <v>50</v>
      </c>
      <c r="Q11" s="56">
        <f t="shared" si="6"/>
        <v>35.245901639344261</v>
      </c>
      <c r="R11" s="56">
        <f t="shared" si="1"/>
        <v>36.475409836065573</v>
      </c>
      <c r="S11" s="58">
        <f t="shared" si="1"/>
        <v>56.352459016393453</v>
      </c>
      <c r="T11" s="56">
        <f t="shared" si="7"/>
        <v>11.846909152697769</v>
      </c>
    </row>
    <row r="12" spans="2:20" x14ac:dyDescent="0.15">
      <c r="B12" s="55" t="s">
        <v>52</v>
      </c>
      <c r="C12" s="56">
        <v>0.157</v>
      </c>
      <c r="D12" s="56">
        <v>0.187</v>
      </c>
      <c r="E12" s="56">
        <v>0.14500000000000002</v>
      </c>
      <c r="F12" s="56">
        <f t="shared" si="2"/>
        <v>0.16300000000000001</v>
      </c>
      <c r="H12" s="58">
        <f t="shared" si="3"/>
        <v>0.33401639344262296</v>
      </c>
      <c r="I12" s="62">
        <f t="shared" si="4"/>
        <v>33.401639344262293</v>
      </c>
      <c r="K12" s="55" t="s">
        <v>52</v>
      </c>
      <c r="L12" s="56">
        <f t="shared" si="5"/>
        <v>0.32172131147540983</v>
      </c>
      <c r="M12" s="56">
        <f t="shared" si="0"/>
        <v>0.38319672131147542</v>
      </c>
      <c r="N12" s="56">
        <f t="shared" si="0"/>
        <v>0.29713114754098363</v>
      </c>
      <c r="O12" s="60"/>
      <c r="P12" s="55" t="s">
        <v>52</v>
      </c>
      <c r="Q12" s="56">
        <f t="shared" si="6"/>
        <v>32.172131147540981</v>
      </c>
      <c r="R12" s="56">
        <f t="shared" si="1"/>
        <v>38.319672131147541</v>
      </c>
      <c r="S12" s="58">
        <f t="shared" si="1"/>
        <v>29.713114754098363</v>
      </c>
      <c r="T12" s="56">
        <f t="shared" si="7"/>
        <v>4.4330548468819622</v>
      </c>
    </row>
    <row r="13" spans="2:20" x14ac:dyDescent="0.15">
      <c r="B13" s="55" t="s">
        <v>53</v>
      </c>
      <c r="C13" s="56">
        <v>9.7000000000000003E-2</v>
      </c>
      <c r="D13" s="56">
        <v>0.121</v>
      </c>
      <c r="E13" s="56">
        <v>0.11600000000000001</v>
      </c>
      <c r="F13" s="56">
        <f t="shared" si="2"/>
        <v>0.11133333333333334</v>
      </c>
      <c r="H13" s="58">
        <f t="shared" si="3"/>
        <v>0.22814207650273227</v>
      </c>
      <c r="I13" s="62">
        <f t="shared" si="4"/>
        <v>22.814207650273229</v>
      </c>
      <c r="K13" s="55" t="s">
        <v>53</v>
      </c>
      <c r="L13" s="56">
        <f t="shared" si="5"/>
        <v>0.19877049180327869</v>
      </c>
      <c r="M13" s="56">
        <f t="shared" si="0"/>
        <v>0.24795081967213115</v>
      </c>
      <c r="N13" s="56">
        <f t="shared" si="0"/>
        <v>0.2377049180327869</v>
      </c>
      <c r="O13" s="60"/>
      <c r="P13" s="55" t="s">
        <v>53</v>
      </c>
      <c r="Q13" s="56">
        <f t="shared" si="6"/>
        <v>19.877049180327869</v>
      </c>
      <c r="R13" s="56">
        <f t="shared" si="1"/>
        <v>24.795081967213115</v>
      </c>
      <c r="S13" s="58">
        <f t="shared" si="1"/>
        <v>23.770491803278691</v>
      </c>
      <c r="T13" s="56">
        <f t="shared" si="7"/>
        <v>2.5947294963418828</v>
      </c>
    </row>
    <row r="14" spans="2:20" x14ac:dyDescent="0.15">
      <c r="B14" s="55" t="s">
        <v>56</v>
      </c>
      <c r="C14" s="56">
        <v>0.23299999999999998</v>
      </c>
      <c r="D14" s="56">
        <v>0.23999999999999996</v>
      </c>
      <c r="E14" s="56">
        <v>0.20799999999999999</v>
      </c>
      <c r="F14" s="56">
        <f t="shared" si="2"/>
        <v>0.22699999999999998</v>
      </c>
      <c r="H14" s="58">
        <f t="shared" si="3"/>
        <v>0.4651639344262295</v>
      </c>
      <c r="I14" s="62">
        <f t="shared" si="4"/>
        <v>46.516393442622949</v>
      </c>
      <c r="K14" s="55" t="s">
        <v>56</v>
      </c>
      <c r="L14" s="56">
        <f t="shared" si="5"/>
        <v>0.47745901639344263</v>
      </c>
      <c r="M14" s="56">
        <f t="shared" si="0"/>
        <v>0.49180327868852453</v>
      </c>
      <c r="N14" s="56">
        <f t="shared" si="0"/>
        <v>0.42622950819672129</v>
      </c>
      <c r="O14" s="60"/>
      <c r="P14" s="55" t="s">
        <v>56</v>
      </c>
      <c r="Q14" s="56">
        <f t="shared" si="6"/>
        <v>47.745901639344261</v>
      </c>
      <c r="R14" s="56">
        <f t="shared" si="1"/>
        <v>49.180327868852451</v>
      </c>
      <c r="S14" s="58">
        <f t="shared" si="1"/>
        <v>42.622950819672127</v>
      </c>
      <c r="T14" s="56">
        <f t="shared" si="7"/>
        <v>3.4472548855042455</v>
      </c>
    </row>
    <row r="15" spans="2:20" x14ac:dyDescent="0.15">
      <c r="B15" s="55" t="s">
        <v>54</v>
      </c>
      <c r="C15" s="56">
        <v>9.7000000000000003E-2</v>
      </c>
      <c r="D15" s="56">
        <v>0.12200000000000001</v>
      </c>
      <c r="E15" s="56">
        <v>0.14499999999999999</v>
      </c>
      <c r="F15" s="56">
        <f t="shared" si="2"/>
        <v>0.12133333333333333</v>
      </c>
      <c r="H15" s="58">
        <f t="shared" si="3"/>
        <v>0.24863387978142076</v>
      </c>
      <c r="I15" s="62">
        <f t="shared" si="4"/>
        <v>24.863387978142075</v>
      </c>
      <c r="K15" s="55" t="s">
        <v>54</v>
      </c>
      <c r="L15" s="56">
        <f t="shared" si="5"/>
        <v>0.19877049180327869</v>
      </c>
      <c r="M15" s="56">
        <f t="shared" si="0"/>
        <v>0.25000000000000006</v>
      </c>
      <c r="N15" s="56">
        <f t="shared" si="0"/>
        <v>0.29713114754098358</v>
      </c>
      <c r="O15" s="60"/>
      <c r="P15" s="55" t="s">
        <v>54</v>
      </c>
      <c r="Q15" s="56">
        <f t="shared" si="6"/>
        <v>19.877049180327869</v>
      </c>
      <c r="R15" s="56">
        <f t="shared" si="1"/>
        <v>25.000000000000007</v>
      </c>
      <c r="S15" s="58">
        <f t="shared" si="1"/>
        <v>29.713114754098356</v>
      </c>
      <c r="T15" s="56">
        <f t="shared" si="7"/>
        <v>4.9194556229592576</v>
      </c>
    </row>
    <row r="16" spans="2:20" x14ac:dyDescent="0.15">
      <c r="B16" s="55" t="s">
        <v>55</v>
      </c>
      <c r="C16" s="56">
        <v>0.34800000000000003</v>
      </c>
      <c r="D16" s="56">
        <v>0.35800000000000004</v>
      </c>
      <c r="E16" s="56">
        <v>0.41900000000000004</v>
      </c>
      <c r="F16" s="56">
        <f t="shared" si="2"/>
        <v>0.375</v>
      </c>
      <c r="H16" s="58">
        <f t="shared" si="3"/>
        <v>0.76844262295081966</v>
      </c>
      <c r="I16" s="62">
        <f t="shared" si="4"/>
        <v>76.844262295081961</v>
      </c>
      <c r="K16" s="55" t="s">
        <v>55</v>
      </c>
      <c r="L16" s="56">
        <f t="shared" si="5"/>
        <v>0.71311475409836078</v>
      </c>
      <c r="M16" s="56">
        <f t="shared" si="0"/>
        <v>0.73360655737704927</v>
      </c>
      <c r="N16" s="56">
        <f t="shared" si="0"/>
        <v>0.85860655737704927</v>
      </c>
      <c r="O16" s="60"/>
      <c r="P16" s="55" t="s">
        <v>55</v>
      </c>
      <c r="Q16" s="56">
        <f t="shared" si="6"/>
        <v>71.311475409836078</v>
      </c>
      <c r="R16" s="56">
        <f t="shared" si="1"/>
        <v>73.360655737704931</v>
      </c>
      <c r="S16" s="58">
        <f t="shared" si="1"/>
        <v>85.860655737704931</v>
      </c>
      <c r="T16" s="56">
        <f t="shared" si="7"/>
        <v>7.8753601846621457</v>
      </c>
    </row>
    <row r="17" spans="2:20" x14ac:dyDescent="0.15">
      <c r="B17" s="55" t="s">
        <v>60</v>
      </c>
      <c r="C17" s="56">
        <v>9.4999999999999973E-2</v>
      </c>
      <c r="D17" s="56">
        <v>0.106</v>
      </c>
      <c r="E17" s="56">
        <v>8.8999999999999996E-2</v>
      </c>
      <c r="F17" s="56">
        <f t="shared" si="2"/>
        <v>9.6666666666666637E-2</v>
      </c>
      <c r="H17" s="58">
        <f t="shared" si="3"/>
        <v>0.19808743169398901</v>
      </c>
      <c r="I17" s="62">
        <f t="shared" si="4"/>
        <v>19.808743169398902</v>
      </c>
      <c r="K17" s="55" t="s">
        <v>60</v>
      </c>
      <c r="L17" s="56">
        <f t="shared" si="5"/>
        <v>0.19467213114754092</v>
      </c>
      <c r="M17" s="56">
        <f t="shared" si="0"/>
        <v>0.21721311475409835</v>
      </c>
      <c r="N17" s="56">
        <f t="shared" si="0"/>
        <v>0.18237704918032788</v>
      </c>
      <c r="O17" s="60"/>
      <c r="P17" s="55" t="s">
        <v>60</v>
      </c>
      <c r="Q17" s="56">
        <f t="shared" si="6"/>
        <v>19.467213114754092</v>
      </c>
      <c r="R17" s="56">
        <f t="shared" si="1"/>
        <v>21.721311475409834</v>
      </c>
      <c r="S17" s="58">
        <f t="shared" si="1"/>
        <v>18.237704918032787</v>
      </c>
      <c r="T17" s="56">
        <f t="shared" si="7"/>
        <v>1.766737316445022</v>
      </c>
    </row>
    <row r="18" spans="2:20" x14ac:dyDescent="0.15">
      <c r="B18" s="55" t="s">
        <v>61</v>
      </c>
      <c r="C18" s="56">
        <v>9.6000000000000002E-2</v>
      </c>
      <c r="D18" s="56">
        <v>0.12000000000000002</v>
      </c>
      <c r="E18" s="56">
        <v>0.14400000000000002</v>
      </c>
      <c r="F18" s="56">
        <f t="shared" si="2"/>
        <v>0.12000000000000001</v>
      </c>
      <c r="H18" s="58">
        <f t="shared" si="3"/>
        <v>0.24590163934426232</v>
      </c>
      <c r="I18" s="62">
        <f t="shared" si="4"/>
        <v>24.590163934426233</v>
      </c>
      <c r="K18" s="55" t="s">
        <v>61</v>
      </c>
      <c r="L18" s="56">
        <f t="shared" si="5"/>
        <v>0.19672131147540983</v>
      </c>
      <c r="M18" s="56">
        <f t="shared" si="0"/>
        <v>0.24590163934426235</v>
      </c>
      <c r="N18" s="56">
        <f t="shared" si="0"/>
        <v>0.2950819672131148</v>
      </c>
      <c r="O18" s="60"/>
      <c r="P18" s="55" t="s">
        <v>61</v>
      </c>
      <c r="Q18" s="56">
        <f t="shared" si="6"/>
        <v>19.672131147540984</v>
      </c>
      <c r="R18" s="56">
        <f t="shared" si="1"/>
        <v>24.590163934426236</v>
      </c>
      <c r="S18" s="58">
        <f t="shared" si="1"/>
        <v>29.508196721311482</v>
      </c>
      <c r="T18" s="56">
        <f t="shared" si="7"/>
        <v>4.9180327868852469</v>
      </c>
    </row>
    <row r="19" spans="2:20" ht="14" thickBot="1" x14ac:dyDescent="0.2">
      <c r="B19" s="55" t="s">
        <v>62</v>
      </c>
      <c r="C19" s="56">
        <v>0.125</v>
      </c>
      <c r="D19" s="56">
        <v>0.13099999999999998</v>
      </c>
      <c r="E19" s="56">
        <v>0.13499999999999998</v>
      </c>
      <c r="F19" s="56">
        <f t="shared" si="2"/>
        <v>0.13033333333333333</v>
      </c>
      <c r="H19" s="58">
        <f t="shared" si="3"/>
        <v>0.26707650273224043</v>
      </c>
      <c r="I19" s="63">
        <f t="shared" si="4"/>
        <v>26.707650273224044</v>
      </c>
      <c r="K19" s="55" t="s">
        <v>62</v>
      </c>
      <c r="L19" s="56">
        <f t="shared" si="5"/>
        <v>0.25614754098360654</v>
      </c>
      <c r="M19" s="56">
        <f t="shared" si="0"/>
        <v>0.26844262295081961</v>
      </c>
      <c r="N19" s="56">
        <f t="shared" si="0"/>
        <v>0.27663934426229503</v>
      </c>
      <c r="O19" s="60"/>
      <c r="P19" s="55" t="s">
        <v>62</v>
      </c>
      <c r="Q19" s="56">
        <f t="shared" si="6"/>
        <v>25.614754098360653</v>
      </c>
      <c r="R19" s="56">
        <f t="shared" si="1"/>
        <v>26.844262295081961</v>
      </c>
      <c r="S19" s="58">
        <f t="shared" si="1"/>
        <v>27.663934426229503</v>
      </c>
      <c r="T19" s="56">
        <f t="shared" si="7"/>
        <v>1.0313981468949098</v>
      </c>
    </row>
    <row r="23" spans="2:20" x14ac:dyDescent="0.15">
      <c r="C23" s="55" t="s">
        <v>57</v>
      </c>
      <c r="D23" s="55" t="s">
        <v>58</v>
      </c>
      <c r="E23" s="55" t="s">
        <v>59</v>
      </c>
      <c r="F23" s="55" t="s">
        <v>63</v>
      </c>
      <c r="H23" s="55" t="s">
        <v>64</v>
      </c>
      <c r="I23" s="55" t="s">
        <v>65</v>
      </c>
    </row>
    <row r="24" spans="2:20" x14ac:dyDescent="0.15">
      <c r="B24" s="55" t="s">
        <v>75</v>
      </c>
      <c r="C24" s="56">
        <v>0.36300000000000004</v>
      </c>
      <c r="D24" s="56">
        <v>0.40999999999999992</v>
      </c>
      <c r="E24" s="56">
        <v>0.40599999999999997</v>
      </c>
      <c r="F24" s="56">
        <f>AVERAGE(C24:E24)</f>
        <v>0.39299999999999996</v>
      </c>
      <c r="H24" s="56">
        <f>F24/F$24</f>
        <v>1</v>
      </c>
      <c r="I24" s="56">
        <f>H24*100</f>
        <v>100</v>
      </c>
    </row>
    <row r="25" spans="2:20" x14ac:dyDescent="0.15">
      <c r="B25" s="55" t="s">
        <v>47</v>
      </c>
      <c r="C25" s="56">
        <v>0.46900000000000003</v>
      </c>
      <c r="D25" s="56">
        <v>0.49399999999999999</v>
      </c>
      <c r="E25" s="56">
        <v>0.38800000000000001</v>
      </c>
      <c r="F25" s="56">
        <f t="shared" ref="F25:F37" si="8">AVERAGE(C25:E25)</f>
        <v>0.45033333333333331</v>
      </c>
      <c r="H25" s="56">
        <f t="shared" ref="H25:H37" si="9">F25/F$24</f>
        <v>1.1458863443596268</v>
      </c>
      <c r="I25" s="56">
        <f t="shared" ref="I25:I37" si="10">H25*100</f>
        <v>114.58863443596267</v>
      </c>
    </row>
    <row r="26" spans="2:20" x14ac:dyDescent="0.15">
      <c r="B26" s="55" t="s">
        <v>48</v>
      </c>
      <c r="C26" s="56">
        <v>0.44700000000000001</v>
      </c>
      <c r="D26" s="56">
        <v>0.51600000000000001</v>
      </c>
      <c r="E26" s="56">
        <v>0.46800000000000003</v>
      </c>
      <c r="F26" s="56">
        <f t="shared" si="8"/>
        <v>0.47700000000000004</v>
      </c>
      <c r="H26" s="56">
        <f t="shared" si="9"/>
        <v>1.2137404580152673</v>
      </c>
      <c r="I26" s="56">
        <f t="shared" si="10"/>
        <v>121.37404580152673</v>
      </c>
    </row>
    <row r="27" spans="2:20" x14ac:dyDescent="0.15">
      <c r="B27" s="55" t="s">
        <v>49</v>
      </c>
      <c r="C27" s="56">
        <v>0.28500000000000003</v>
      </c>
      <c r="D27" s="56">
        <v>0.20600000000000002</v>
      </c>
      <c r="E27" s="56">
        <v>0.248</v>
      </c>
      <c r="F27" s="56">
        <f t="shared" si="8"/>
        <v>0.24633333333333338</v>
      </c>
      <c r="H27" s="56">
        <f t="shared" si="9"/>
        <v>0.62680237489397816</v>
      </c>
      <c r="I27" s="56">
        <f t="shared" si="10"/>
        <v>62.680237489397818</v>
      </c>
    </row>
    <row r="28" spans="2:20" x14ac:dyDescent="0.15">
      <c r="B28" s="55" t="s">
        <v>51</v>
      </c>
      <c r="C28" s="56">
        <v>0.14800000000000002</v>
      </c>
      <c r="D28" s="56">
        <v>0.17499999999999999</v>
      </c>
      <c r="E28" s="56">
        <v>0.20500000000000002</v>
      </c>
      <c r="F28" s="56">
        <f t="shared" si="8"/>
        <v>0.17600000000000002</v>
      </c>
      <c r="H28" s="56">
        <f t="shared" si="9"/>
        <v>0.44783715012722658</v>
      </c>
      <c r="I28" s="56">
        <f t="shared" si="10"/>
        <v>44.783715012722659</v>
      </c>
    </row>
    <row r="29" spans="2:20" x14ac:dyDescent="0.15">
      <c r="B29" s="55" t="s">
        <v>50</v>
      </c>
      <c r="C29" s="56">
        <v>0.17199999999999999</v>
      </c>
      <c r="D29" s="56">
        <v>0.17799999999999999</v>
      </c>
      <c r="E29" s="56">
        <v>0.27500000000000002</v>
      </c>
      <c r="F29" s="56">
        <f t="shared" si="8"/>
        <v>0.20833333333333334</v>
      </c>
      <c r="H29" s="56">
        <f t="shared" si="9"/>
        <v>0.53011026293469055</v>
      </c>
      <c r="I29" s="56">
        <f t="shared" si="10"/>
        <v>53.011026293469058</v>
      </c>
    </row>
    <row r="30" spans="2:20" x14ac:dyDescent="0.15">
      <c r="B30" s="55" t="s">
        <v>52</v>
      </c>
      <c r="C30" s="56">
        <v>0.157</v>
      </c>
      <c r="D30" s="56">
        <v>0.187</v>
      </c>
      <c r="E30" s="56">
        <v>0.14500000000000002</v>
      </c>
      <c r="F30" s="56">
        <f t="shared" si="8"/>
        <v>0.16300000000000001</v>
      </c>
      <c r="H30" s="56">
        <f t="shared" si="9"/>
        <v>0.41475826972010182</v>
      </c>
      <c r="I30" s="56">
        <f t="shared" si="10"/>
        <v>41.475826972010182</v>
      </c>
    </row>
    <row r="31" spans="2:20" x14ac:dyDescent="0.15">
      <c r="B31" s="55" t="s">
        <v>53</v>
      </c>
      <c r="C31" s="56">
        <v>9.7000000000000003E-2</v>
      </c>
      <c r="D31" s="56">
        <v>0.121</v>
      </c>
      <c r="E31" s="56">
        <v>0.11600000000000001</v>
      </c>
      <c r="F31" s="56">
        <f t="shared" si="8"/>
        <v>0.11133333333333334</v>
      </c>
      <c r="H31" s="56">
        <f t="shared" si="9"/>
        <v>0.28329092451229859</v>
      </c>
      <c r="I31" s="56">
        <f t="shared" si="10"/>
        <v>28.329092451229858</v>
      </c>
    </row>
    <row r="32" spans="2:20" x14ac:dyDescent="0.15">
      <c r="B32" s="55" t="s">
        <v>56</v>
      </c>
      <c r="C32" s="56">
        <v>0.23299999999999998</v>
      </c>
      <c r="D32" s="56">
        <v>0.23999999999999996</v>
      </c>
      <c r="E32" s="56">
        <v>0.20799999999999999</v>
      </c>
      <c r="F32" s="56">
        <f t="shared" si="8"/>
        <v>0.22699999999999998</v>
      </c>
      <c r="H32" s="56">
        <f t="shared" si="9"/>
        <v>0.57760814249363868</v>
      </c>
      <c r="I32" s="56">
        <f t="shared" si="10"/>
        <v>57.760814249363868</v>
      </c>
    </row>
    <row r="33" spans="2:9" x14ac:dyDescent="0.15">
      <c r="B33" s="55" t="s">
        <v>54</v>
      </c>
      <c r="C33" s="56">
        <v>9.7000000000000003E-2</v>
      </c>
      <c r="D33" s="56">
        <v>0.12200000000000001</v>
      </c>
      <c r="E33" s="56">
        <v>0.14499999999999999</v>
      </c>
      <c r="F33" s="56">
        <f t="shared" si="8"/>
        <v>0.12133333333333333</v>
      </c>
      <c r="H33" s="56">
        <f t="shared" si="9"/>
        <v>0.30873621713316374</v>
      </c>
      <c r="I33" s="56">
        <f t="shared" si="10"/>
        <v>30.873621713316375</v>
      </c>
    </row>
    <row r="34" spans="2:9" x14ac:dyDescent="0.15">
      <c r="B34" s="55" t="s">
        <v>55</v>
      </c>
      <c r="C34" s="56">
        <v>0.34800000000000003</v>
      </c>
      <c r="D34" s="56">
        <v>0.35800000000000004</v>
      </c>
      <c r="E34" s="56">
        <v>0.41900000000000004</v>
      </c>
      <c r="F34" s="56">
        <f t="shared" si="8"/>
        <v>0.375</v>
      </c>
      <c r="H34" s="56">
        <f t="shared" si="9"/>
        <v>0.95419847328244289</v>
      </c>
      <c r="I34" s="56">
        <f t="shared" si="10"/>
        <v>95.419847328244288</v>
      </c>
    </row>
    <row r="35" spans="2:9" x14ac:dyDescent="0.15">
      <c r="B35" s="55" t="s">
        <v>60</v>
      </c>
      <c r="C35" s="56">
        <v>9.4999999999999973E-2</v>
      </c>
      <c r="D35" s="56">
        <v>0.106</v>
      </c>
      <c r="E35" s="56">
        <v>8.8999999999999996E-2</v>
      </c>
      <c r="F35" s="56">
        <f t="shared" si="8"/>
        <v>9.6666666666666637E-2</v>
      </c>
      <c r="H35" s="56">
        <f t="shared" si="9"/>
        <v>0.2459711620016963</v>
      </c>
      <c r="I35" s="56">
        <f t="shared" si="10"/>
        <v>24.59711620016963</v>
      </c>
    </row>
    <row r="36" spans="2:9" x14ac:dyDescent="0.15">
      <c r="B36" s="55" t="s">
        <v>61</v>
      </c>
      <c r="C36" s="56">
        <v>9.6000000000000002E-2</v>
      </c>
      <c r="D36" s="56">
        <v>0.12000000000000002</v>
      </c>
      <c r="E36" s="56">
        <v>0.14400000000000002</v>
      </c>
      <c r="F36" s="56">
        <f t="shared" si="8"/>
        <v>0.12000000000000001</v>
      </c>
      <c r="H36" s="56">
        <f t="shared" si="9"/>
        <v>0.30534351145038174</v>
      </c>
      <c r="I36" s="56">
        <f t="shared" si="10"/>
        <v>30.534351145038173</v>
      </c>
    </row>
    <row r="37" spans="2:9" x14ac:dyDescent="0.15">
      <c r="B37" s="55" t="s">
        <v>62</v>
      </c>
      <c r="C37" s="56">
        <v>0.125</v>
      </c>
      <c r="D37" s="56">
        <v>0.13099999999999998</v>
      </c>
      <c r="E37" s="56">
        <v>0.13499999999999998</v>
      </c>
      <c r="F37" s="56">
        <f t="shared" si="8"/>
        <v>0.13033333333333333</v>
      </c>
      <c r="H37" s="56">
        <f t="shared" si="9"/>
        <v>0.33163698049194235</v>
      </c>
      <c r="I37" s="56">
        <f t="shared" si="10"/>
        <v>33.163698049194238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056E-2383-9247-936E-1B1F0CC5E763}">
  <dimension ref="A1:H15"/>
  <sheetViews>
    <sheetView tabSelected="1" workbookViewId="0">
      <selection activeCell="E17" sqref="E17"/>
    </sheetView>
  </sheetViews>
  <sheetFormatPr baseColWidth="10" defaultRowHeight="13" x14ac:dyDescent="0.15"/>
  <cols>
    <col min="1" max="1" width="16" customWidth="1"/>
    <col min="2" max="2" width="11.83203125" customWidth="1"/>
    <col min="3" max="3" width="16.5" customWidth="1"/>
    <col min="4" max="4" width="12.5" customWidth="1"/>
  </cols>
  <sheetData>
    <row r="1" spans="1:8" x14ac:dyDescent="0.15">
      <c r="A1" s="64" t="s">
        <v>78</v>
      </c>
      <c r="B1" s="64" t="s">
        <v>64</v>
      </c>
      <c r="C1" s="64" t="s">
        <v>79</v>
      </c>
      <c r="D1" s="64" t="s">
        <v>80</v>
      </c>
      <c r="E1" s="64" t="s">
        <v>81</v>
      </c>
      <c r="F1" s="64" t="s">
        <v>82</v>
      </c>
      <c r="G1" s="64" t="s">
        <v>58</v>
      </c>
      <c r="H1" s="64" t="s">
        <v>59</v>
      </c>
    </row>
    <row r="2" spans="1:8" x14ac:dyDescent="0.15">
      <c r="A2" s="55" t="s">
        <v>46</v>
      </c>
      <c r="B2">
        <v>100</v>
      </c>
      <c r="C2">
        <v>15.159780113263661</v>
      </c>
      <c r="D2">
        <f>AVERAGE(F2:H2)</f>
        <v>0</v>
      </c>
      <c r="E2">
        <f>STDEV(F2:H2)</f>
        <v>0</v>
      </c>
      <c r="F2">
        <v>0</v>
      </c>
      <c r="G2">
        <v>0</v>
      </c>
      <c r="H2">
        <v>0</v>
      </c>
    </row>
    <row r="3" spans="1:8" x14ac:dyDescent="0.15">
      <c r="A3" s="55" t="s">
        <v>47</v>
      </c>
      <c r="B3">
        <v>92.28142076502732</v>
      </c>
      <c r="C3">
        <v>11.354628819490987</v>
      </c>
      <c r="D3">
        <f t="shared" ref="D3:D15" si="0">AVERAGE(F3:H3)</f>
        <v>0.01</v>
      </c>
      <c r="E3">
        <f t="shared" ref="E3:E15" si="1">STDEV(F3:H3)</f>
        <v>0.01</v>
      </c>
      <c r="F3">
        <v>0.01</v>
      </c>
      <c r="G3">
        <v>0</v>
      </c>
      <c r="H3">
        <v>0.02</v>
      </c>
    </row>
    <row r="4" spans="1:8" x14ac:dyDescent="0.15">
      <c r="A4" s="55" t="s">
        <v>48</v>
      </c>
      <c r="B4">
        <v>97.745901639344268</v>
      </c>
      <c r="C4">
        <v>7.2478439277981037</v>
      </c>
      <c r="D4">
        <f t="shared" si="0"/>
        <v>42.783333333333331</v>
      </c>
      <c r="E4">
        <f t="shared" si="1"/>
        <v>2.0259647907437421</v>
      </c>
      <c r="F4">
        <v>40.97</v>
      </c>
      <c r="G4">
        <v>42.41</v>
      </c>
      <c r="H4">
        <v>44.97</v>
      </c>
    </row>
    <row r="5" spans="1:8" x14ac:dyDescent="0.15">
      <c r="A5" s="55" t="s">
        <v>49</v>
      </c>
      <c r="B5">
        <v>50.478142076502742</v>
      </c>
      <c r="C5">
        <v>8.099664448929671</v>
      </c>
      <c r="D5">
        <f t="shared" si="0"/>
        <v>72.843333333333334</v>
      </c>
      <c r="E5">
        <f t="shared" si="1"/>
        <v>2.0849540362639498</v>
      </c>
      <c r="F5">
        <v>70.47</v>
      </c>
      <c r="G5">
        <v>74.38</v>
      </c>
      <c r="H5">
        <v>73.680000000000007</v>
      </c>
    </row>
    <row r="6" spans="1:8" x14ac:dyDescent="0.15">
      <c r="A6" s="55" t="s">
        <v>51</v>
      </c>
      <c r="B6">
        <v>36.06557377049181</v>
      </c>
      <c r="C6">
        <v>5.8428596022062624</v>
      </c>
      <c r="D6">
        <f t="shared" si="0"/>
        <v>55.660000000000004</v>
      </c>
      <c r="E6">
        <f t="shared" si="1"/>
        <v>1.3342788314291745</v>
      </c>
      <c r="F6">
        <v>54.85</v>
      </c>
      <c r="G6">
        <v>54.93</v>
      </c>
      <c r="H6">
        <v>57.2</v>
      </c>
    </row>
    <row r="7" spans="1:8" x14ac:dyDescent="0.15">
      <c r="A7" s="55" t="s">
        <v>50</v>
      </c>
      <c r="B7">
        <v>42.691256830601091</v>
      </c>
      <c r="C7">
        <v>11.846909152697769</v>
      </c>
      <c r="D7">
        <f t="shared" si="0"/>
        <v>0.01</v>
      </c>
      <c r="E7">
        <f t="shared" si="1"/>
        <v>0.01</v>
      </c>
      <c r="F7">
        <v>0</v>
      </c>
      <c r="G7">
        <v>0.01</v>
      </c>
      <c r="H7">
        <v>0.02</v>
      </c>
    </row>
    <row r="8" spans="1:8" x14ac:dyDescent="0.15">
      <c r="A8" s="55" t="s">
        <v>52</v>
      </c>
      <c r="B8">
        <v>33.401639344262293</v>
      </c>
      <c r="C8">
        <v>4.4330548468819622</v>
      </c>
      <c r="D8">
        <f t="shared" si="0"/>
        <v>51.800000000000004</v>
      </c>
      <c r="E8">
        <f t="shared" si="1"/>
        <v>0.4084115571332394</v>
      </c>
      <c r="F8">
        <v>51.34</v>
      </c>
      <c r="G8">
        <v>52.12</v>
      </c>
      <c r="H8">
        <v>51.94</v>
      </c>
    </row>
    <row r="9" spans="1:8" x14ac:dyDescent="0.15">
      <c r="A9" s="55" t="s">
        <v>53</v>
      </c>
      <c r="B9">
        <v>22.814207650273229</v>
      </c>
      <c r="C9">
        <v>2.5947294963418828</v>
      </c>
      <c r="D9">
        <f t="shared" si="0"/>
        <v>29.97666666666667</v>
      </c>
      <c r="E9">
        <f t="shared" si="1"/>
        <v>1.1931610676406326</v>
      </c>
      <c r="F9">
        <v>31.32</v>
      </c>
      <c r="G9">
        <v>29.04</v>
      </c>
      <c r="H9">
        <v>29.57</v>
      </c>
    </row>
    <row r="10" spans="1:8" x14ac:dyDescent="0.15">
      <c r="A10" s="55" t="s">
        <v>56</v>
      </c>
      <c r="B10">
        <v>46.516393442622949</v>
      </c>
      <c r="C10">
        <v>3.4472548855042455</v>
      </c>
      <c r="D10">
        <f t="shared" si="0"/>
        <v>20.593333333333334</v>
      </c>
      <c r="E10">
        <f t="shared" si="1"/>
        <v>1.1926580957396513</v>
      </c>
      <c r="F10">
        <v>21.95</v>
      </c>
      <c r="G10">
        <v>19.71</v>
      </c>
      <c r="H10">
        <v>20.12</v>
      </c>
    </row>
    <row r="11" spans="1:8" x14ac:dyDescent="0.15">
      <c r="A11" s="55" t="s">
        <v>54</v>
      </c>
      <c r="B11">
        <v>24.863387978142075</v>
      </c>
      <c r="C11">
        <v>4.9194556229592576</v>
      </c>
      <c r="D11">
        <f t="shared" si="0"/>
        <v>53.666666666666664</v>
      </c>
      <c r="E11">
        <f t="shared" si="1"/>
        <v>2.7669718707159543</v>
      </c>
      <c r="F11">
        <v>55.06</v>
      </c>
      <c r="G11">
        <v>55.46</v>
      </c>
      <c r="H11">
        <v>50.48</v>
      </c>
    </row>
    <row r="12" spans="1:8" x14ac:dyDescent="0.15">
      <c r="A12" s="55" t="s">
        <v>55</v>
      </c>
      <c r="B12">
        <v>76.844262295081961</v>
      </c>
      <c r="C12">
        <v>7.8753601846621457</v>
      </c>
      <c r="D12">
        <f t="shared" si="0"/>
        <v>0.03</v>
      </c>
      <c r="E12">
        <f t="shared" si="1"/>
        <v>2.6457513110645911E-2</v>
      </c>
      <c r="F12">
        <v>0.04</v>
      </c>
      <c r="G12">
        <v>0</v>
      </c>
      <c r="H12">
        <v>0.05</v>
      </c>
    </row>
    <row r="13" spans="1:8" x14ac:dyDescent="0.15">
      <c r="A13" s="55" t="s">
        <v>60</v>
      </c>
      <c r="B13">
        <v>19.808743169398902</v>
      </c>
      <c r="C13">
        <v>1.766737316445022</v>
      </c>
      <c r="D13">
        <f t="shared" si="0"/>
        <v>51.693333333333335</v>
      </c>
      <c r="E13">
        <f t="shared" si="1"/>
        <v>4.8338011267876277</v>
      </c>
      <c r="F13">
        <v>46.15</v>
      </c>
      <c r="G13">
        <v>55.03</v>
      </c>
      <c r="H13">
        <v>53.9</v>
      </c>
    </row>
    <row r="14" spans="1:8" x14ac:dyDescent="0.15">
      <c r="A14" s="55" t="s">
        <v>61</v>
      </c>
      <c r="B14">
        <v>24.590163934426233</v>
      </c>
      <c r="C14">
        <v>4.9180327868852469</v>
      </c>
      <c r="D14">
        <f t="shared" si="0"/>
        <v>34.443333333333335</v>
      </c>
      <c r="E14">
        <f t="shared" si="1"/>
        <v>2.872304533529364</v>
      </c>
      <c r="F14">
        <v>35.75</v>
      </c>
      <c r="G14">
        <v>31.15</v>
      </c>
      <c r="H14">
        <v>36.43</v>
      </c>
    </row>
    <row r="15" spans="1:8" x14ac:dyDescent="0.15">
      <c r="A15" s="55" t="s">
        <v>62</v>
      </c>
      <c r="B15">
        <v>26.707650273224044</v>
      </c>
      <c r="C15">
        <v>1.0313981468949098</v>
      </c>
      <c r="D15">
        <f t="shared" si="0"/>
        <v>31.439999999999998</v>
      </c>
      <c r="E15">
        <f t="shared" si="1"/>
        <v>0.61579217273362385</v>
      </c>
      <c r="F15">
        <v>31.28</v>
      </c>
      <c r="G15">
        <v>30.92</v>
      </c>
      <c r="H15">
        <v>32.119999999999997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Sodia</dc:creator>
  <cp:lastModifiedBy>Aryelle Wright</cp:lastModifiedBy>
  <dcterms:created xsi:type="dcterms:W3CDTF">2011-01-18T20:51:17Z</dcterms:created>
  <dcterms:modified xsi:type="dcterms:W3CDTF">2023-11-15T18:08:09Z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