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Hemolysis_Plots/"/>
    </mc:Choice>
  </mc:AlternateContent>
  <xr:revisionPtr revIDLastSave="0" documentId="13_ncr:1_{6324EE9D-4651-C34F-BDF1-FD6BA5DF6E4E}" xr6:coauthVersionLast="47" xr6:coauthVersionMax="47" xr10:uidLastSave="{00000000-0000-0000-0000-000000000000}"/>
  <bookViews>
    <workbookView xWindow="22900" yWindow="860" windowWidth="22140" windowHeight="19340" activeTab="1" xr2:uid="{00000000-000D-0000-FFFF-FFFF00000000}"/>
  </bookViews>
  <sheets>
    <sheet name="Plate 1 - Sheet1" sheetId="1" r:id="rId1"/>
    <sheet name="Sheet1" sheetId="2" r:id="rId2"/>
    <sheet name="Sheet2" sheetId="3" r:id="rId3"/>
    <sheet name="Sheet3" sheetId="4" r:id="rId4"/>
  </sheets>
  <definedNames>
    <definedName name="MethodPointer1">-286167392</definedName>
    <definedName name="MethodPointer2">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2" l="1"/>
  <c r="Q10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9" i="3"/>
  <c r="R28" i="3"/>
  <c r="S28" i="3"/>
  <c r="R27" i="3"/>
  <c r="S27" i="3"/>
  <c r="R26" i="3"/>
  <c r="S26" i="3"/>
  <c r="S25" i="3"/>
  <c r="R25" i="3"/>
  <c r="R24" i="3"/>
  <c r="S24" i="3"/>
  <c r="S23" i="3"/>
  <c r="R23" i="3"/>
  <c r="Q24" i="3"/>
  <c r="Q25" i="3"/>
  <c r="Q26" i="3"/>
  <c r="Q27" i="3"/>
  <c r="Q28" i="3"/>
  <c r="R22" i="3"/>
  <c r="S22" i="3"/>
  <c r="R21" i="3"/>
  <c r="S21" i="3"/>
  <c r="S20" i="3"/>
  <c r="R20" i="3"/>
  <c r="R19" i="3"/>
  <c r="S19" i="3"/>
  <c r="R18" i="3"/>
  <c r="S18" i="3"/>
  <c r="S17" i="3"/>
  <c r="R17" i="3"/>
  <c r="R16" i="3"/>
  <c r="S16" i="3"/>
  <c r="Q23" i="3"/>
  <c r="Q22" i="3"/>
  <c r="Q21" i="3"/>
  <c r="Q20" i="3"/>
  <c r="Q19" i="3"/>
  <c r="Q18" i="3"/>
  <c r="Q17" i="3"/>
  <c r="Q16" i="3"/>
  <c r="R15" i="3"/>
  <c r="S15" i="3"/>
  <c r="Q15" i="3"/>
  <c r="R14" i="3"/>
  <c r="S14" i="3"/>
  <c r="R13" i="3"/>
  <c r="S13" i="3"/>
  <c r="R12" i="3"/>
  <c r="S12" i="3"/>
  <c r="Q14" i="3"/>
  <c r="Q13" i="3"/>
  <c r="Q12" i="3"/>
  <c r="R11" i="3"/>
  <c r="S11" i="3"/>
  <c r="Q11" i="3"/>
  <c r="R10" i="3"/>
  <c r="S10" i="3"/>
  <c r="Q9" i="3"/>
  <c r="R9" i="3"/>
  <c r="S9" i="3"/>
  <c r="H34" i="3"/>
  <c r="G34" i="3"/>
  <c r="F34" i="3"/>
  <c r="E34" i="3"/>
  <c r="D34" i="3"/>
  <c r="C34" i="3"/>
  <c r="N29" i="3"/>
  <c r="M29" i="3"/>
  <c r="L29" i="3"/>
  <c r="K29" i="3"/>
  <c r="J29" i="3"/>
  <c r="I29" i="3"/>
  <c r="H29" i="3"/>
  <c r="G29" i="3"/>
  <c r="F29" i="3"/>
  <c r="E29" i="3"/>
  <c r="D29" i="3"/>
  <c r="C29" i="3"/>
  <c r="N24" i="3"/>
  <c r="M24" i="3"/>
  <c r="L24" i="3"/>
  <c r="K24" i="3"/>
  <c r="J24" i="3"/>
  <c r="I24" i="3"/>
  <c r="H24" i="3"/>
  <c r="G24" i="3"/>
  <c r="F24" i="3"/>
  <c r="E24" i="3"/>
  <c r="D24" i="3"/>
  <c r="C24" i="3"/>
  <c r="N19" i="3"/>
  <c r="M19" i="3"/>
  <c r="L19" i="3"/>
  <c r="K19" i="3"/>
  <c r="J19" i="3"/>
  <c r="I19" i="3"/>
  <c r="H19" i="3"/>
  <c r="G19" i="3"/>
  <c r="F19" i="3"/>
  <c r="E19" i="3"/>
  <c r="D19" i="3"/>
  <c r="C19" i="3"/>
  <c r="N14" i="3"/>
  <c r="M14" i="3"/>
  <c r="L14" i="3"/>
  <c r="K14" i="3"/>
  <c r="J14" i="3"/>
  <c r="I14" i="3"/>
  <c r="H14" i="3"/>
  <c r="G14" i="3"/>
  <c r="F14" i="3"/>
  <c r="E14" i="3"/>
  <c r="D14" i="3"/>
  <c r="C14" i="3"/>
  <c r="N9" i="3"/>
  <c r="M9" i="3"/>
  <c r="L9" i="3"/>
  <c r="K9" i="3"/>
  <c r="J9" i="3"/>
  <c r="I9" i="3"/>
  <c r="H9" i="3"/>
  <c r="G9" i="3"/>
  <c r="F9" i="3"/>
  <c r="Q8" i="3" s="1"/>
  <c r="E9" i="3"/>
  <c r="Q7" i="3" s="1"/>
  <c r="D9" i="3"/>
  <c r="C9" i="3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D33" i="2"/>
  <c r="E33" i="2"/>
  <c r="F33" i="2"/>
  <c r="G33" i="2"/>
  <c r="H33" i="2"/>
  <c r="C33" i="2"/>
  <c r="D28" i="2"/>
  <c r="E28" i="2"/>
  <c r="F28" i="2"/>
  <c r="G28" i="2"/>
  <c r="H28" i="2"/>
  <c r="I28" i="2"/>
  <c r="J28" i="2"/>
  <c r="K28" i="2"/>
  <c r="L28" i="2"/>
  <c r="M28" i="2"/>
  <c r="N28" i="2"/>
  <c r="C28" i="2"/>
  <c r="D23" i="2"/>
  <c r="E23" i="2"/>
  <c r="F23" i="2"/>
  <c r="G23" i="2"/>
  <c r="H23" i="2"/>
  <c r="I23" i="2"/>
  <c r="J23" i="2"/>
  <c r="K23" i="2"/>
  <c r="L23" i="2"/>
  <c r="M23" i="2"/>
  <c r="N23" i="2"/>
  <c r="C23" i="2"/>
  <c r="D18" i="2"/>
  <c r="E18" i="2"/>
  <c r="F18" i="2"/>
  <c r="G18" i="2"/>
  <c r="H18" i="2"/>
  <c r="I18" i="2"/>
  <c r="J18" i="2"/>
  <c r="K18" i="2"/>
  <c r="L18" i="2"/>
  <c r="M18" i="2"/>
  <c r="N18" i="2"/>
  <c r="C18" i="2"/>
  <c r="D13" i="2"/>
  <c r="E13" i="2"/>
  <c r="F13" i="2"/>
  <c r="G13" i="2"/>
  <c r="H13" i="2"/>
  <c r="I13" i="2"/>
  <c r="J13" i="2"/>
  <c r="K13" i="2"/>
  <c r="L13" i="2"/>
  <c r="M13" i="2"/>
  <c r="N13" i="2"/>
  <c r="C13" i="2"/>
  <c r="D8" i="2"/>
  <c r="E8" i="2"/>
  <c r="F8" i="2"/>
  <c r="G8" i="2"/>
  <c r="H8" i="2"/>
  <c r="I8" i="2"/>
  <c r="J8" i="2"/>
  <c r="K8" i="2"/>
  <c r="L8" i="2"/>
  <c r="M8" i="2"/>
  <c r="N8" i="2"/>
  <c r="C8" i="2"/>
</calcChain>
</file>

<file path=xl/sharedStrings.xml><?xml version="1.0" encoding="utf-8"?>
<sst xmlns="http://schemas.openxmlformats.org/spreadsheetml/2006/main" count="247" uniqueCount="73">
  <si>
    <t>Software Version</t>
  </si>
  <si>
    <t>3.11.19</t>
  </si>
  <si>
    <t>Experiment File Path:</t>
  </si>
  <si>
    <t>C:\Users\Public\Documents\Experiments\Kumar Lab\Aryelle\20240109_Hemolysis_DIPLibrary_Repeat_CorrectRBCcount.xpt</t>
  </si>
  <si>
    <t>Protocol File Path:</t>
  </si>
  <si>
    <t>C:\Users\Public\Documents\Protocols\Kumar_Hemolysis_Protocol.prt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</si>
  <si>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</si>
  <si>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</si>
  <si>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</si>
  <si>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</si>
  <si>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</si>
  <si>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</si>
  <si>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</si>
  <si>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</si>
  <si>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</si>
  <si>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</si>
  <si>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</si>
  <si>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</si>
  <si>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</si>
  <si>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</si>
  <si>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</si>
  <si>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</si>
  <si>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540, 720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</si>
  <si>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</si>
  <si>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</si>
  <si>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</si>
  <si>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</si>
  <si>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</si>
  <si>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</si>
  <si>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</si>
  <si>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</si>
  <si>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</si>
  <si>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</si>
  <si>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</si>
  <si>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PBS</t>
  </si>
  <si>
    <t>water</t>
  </si>
  <si>
    <t>S1-1</t>
  </si>
  <si>
    <t>S1-5</t>
  </si>
  <si>
    <t>S17.5</t>
  </si>
  <si>
    <t>B-5</t>
  </si>
  <si>
    <t>S1-7.5</t>
  </si>
  <si>
    <t>Average</t>
  </si>
  <si>
    <t>S1-10</t>
  </si>
  <si>
    <t>B1-1</t>
  </si>
  <si>
    <t>B1-5</t>
  </si>
  <si>
    <t>B1-7.5</t>
  </si>
  <si>
    <t>B1-10</t>
  </si>
  <si>
    <t>G1-1</t>
  </si>
  <si>
    <t>G1-5</t>
  </si>
  <si>
    <t>G1-7.5</t>
  </si>
  <si>
    <t>G1-10</t>
  </si>
  <si>
    <t>G2-1</t>
  </si>
  <si>
    <t>G2-5</t>
  </si>
  <si>
    <t>G2-7.5</t>
  </si>
  <si>
    <t>G2-10</t>
  </si>
  <si>
    <t>G3-1</t>
  </si>
  <si>
    <t>G3-5</t>
  </si>
  <si>
    <t>G3-7.5</t>
  </si>
  <si>
    <t>G3-10</t>
  </si>
  <si>
    <t>Water</t>
  </si>
  <si>
    <t>polyplex</t>
  </si>
  <si>
    <t>N/P ratio</t>
  </si>
  <si>
    <t>hemolysis avg</t>
  </si>
  <si>
    <t>stddev</t>
  </si>
  <si>
    <t>S1</t>
  </si>
  <si>
    <t>B1</t>
  </si>
  <si>
    <t>G1</t>
  </si>
  <si>
    <t>G2</t>
  </si>
  <si>
    <t>G3</t>
  </si>
  <si>
    <t>% hemolysis 1</t>
  </si>
  <si>
    <t>% hemolysis 2</t>
  </si>
  <si>
    <t>%hemolysis 3</t>
  </si>
  <si>
    <t>% hemolysis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</si>
</sst>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1"/>
  <sheetViews>
    <sheetView topLeftCell="A3" workbookViewId="0">
      <selection activeCell="H51" sqref="H5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45300</v>
      </c>
    </row>
    <row r="8" spans="1:2" x14ac:dyDescent="0.15">
      <c r="A8" t="s">
        <v>9</v>
      </c>
      <c r="B8" s="2">
        <v>0.569849537037037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14092513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6" x14ac:dyDescent="0.15">
      <c r="B17" t="s">
        <v>21</v>
      </c>
    </row>
    <row r="18" spans="1:16" x14ac:dyDescent="0.15">
      <c r="B18" t="s">
        <v>22</v>
      </c>
    </row>
    <row r="19" spans="1:16" x14ac:dyDescent="0.15">
      <c r="B19" t="s">
        <v>23</v>
      </c>
    </row>
    <row r="21" spans="1:16" ht="14" x14ac:dyDescent="0.15">
      <c r="A21" s="3" t="s">
        <v>24</v>
      </c>
      <c r="B21" s="4"/>
    </row>
    <row r="22" spans="1:16" x14ac:dyDescent="0.15">
      <c r="A22" t="s">
        <v>25</v>
      </c>
      <c r="B22">
        <v>23.7</v>
      </c>
    </row>
    <row r="23" spans="1:16" x14ac:dyDescent="0.15">
      <c r="A23" t="s">
        <v>25</v>
      </c>
      <c r="B23">
        <v>23.7</v>
      </c>
    </row>
    <row r="24" spans="1:16" x14ac:dyDescent="0.15">
      <c r="C24" s="30" t="s">
        <v>34</v>
      </c>
      <c r="F24" s="30" t="s">
        <v>35</v>
      </c>
      <c r="I24" s="30" t="s">
        <v>36</v>
      </c>
      <c r="L24" s="30" t="s">
        <v>37</v>
      </c>
    </row>
    <row r="25" spans="1:16" x14ac:dyDescent="0.1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6" x14ac:dyDescent="0.15">
      <c r="B26" s="39" t="s">
        <v>26</v>
      </c>
      <c r="C26" s="7">
        <v>5.2999999999999999E-2</v>
      </c>
      <c r="D26" s="7">
        <v>4.9000000000000002E-2</v>
      </c>
      <c r="E26" s="7">
        <v>5.0999999999999997E-2</v>
      </c>
      <c r="F26" s="8">
        <v>0.32300000000000001</v>
      </c>
      <c r="G26" s="8">
        <v>0.32900000000000001</v>
      </c>
      <c r="H26" s="8">
        <v>0.317</v>
      </c>
      <c r="I26" s="7">
        <v>4.9000000000000002E-2</v>
      </c>
      <c r="J26" s="7">
        <v>5.1999999999999998E-2</v>
      </c>
      <c r="K26" s="7">
        <v>5.0999999999999997E-2</v>
      </c>
      <c r="L26" s="9">
        <v>0.14499999999999999</v>
      </c>
      <c r="M26" s="9">
        <v>0.14499999999999999</v>
      </c>
      <c r="N26" s="9">
        <v>0.14699999999999999</v>
      </c>
      <c r="O26" s="10">
        <v>540</v>
      </c>
    </row>
    <row r="27" spans="1:16" x14ac:dyDescent="0.15">
      <c r="B27" s="40"/>
      <c r="C27" s="11">
        <v>4.1000000000000002E-2</v>
      </c>
      <c r="D27" s="12">
        <v>0.04</v>
      </c>
      <c r="E27" s="11">
        <v>4.1000000000000002E-2</v>
      </c>
      <c r="F27" s="13">
        <v>4.5999999999999999E-2</v>
      </c>
      <c r="G27" s="12">
        <v>0.04</v>
      </c>
      <c r="H27" s="12">
        <v>0.04</v>
      </c>
      <c r="I27" s="12">
        <v>3.9E-2</v>
      </c>
      <c r="J27" s="11">
        <v>4.1000000000000002E-2</v>
      </c>
      <c r="K27" s="12">
        <v>0.04</v>
      </c>
      <c r="L27" s="14">
        <v>4.3999999999999997E-2</v>
      </c>
      <c r="M27" s="11">
        <v>4.2999999999999997E-2</v>
      </c>
      <c r="N27" s="11">
        <v>4.2000000000000003E-2</v>
      </c>
      <c r="O27" s="10">
        <v>720</v>
      </c>
    </row>
    <row r="28" spans="1:16" x14ac:dyDescent="0.15">
      <c r="A28" s="30" t="s">
        <v>38</v>
      </c>
      <c r="B28" s="39" t="s">
        <v>27</v>
      </c>
      <c r="C28" s="15">
        <v>0.21</v>
      </c>
      <c r="D28" s="15">
        <v>0.218</v>
      </c>
      <c r="E28" s="15">
        <v>0.21299999999999999</v>
      </c>
      <c r="F28" s="16">
        <v>0.254</v>
      </c>
      <c r="G28" s="16">
        <v>0.254</v>
      </c>
      <c r="H28" s="16">
        <v>0.25900000000000001</v>
      </c>
      <c r="I28" s="7">
        <v>5.7000000000000002E-2</v>
      </c>
      <c r="J28" s="7">
        <v>5.7000000000000002E-2</v>
      </c>
      <c r="K28" s="7">
        <v>5.6000000000000001E-2</v>
      </c>
      <c r="L28" s="7">
        <v>5.1999999999999998E-2</v>
      </c>
      <c r="M28" s="7">
        <v>5.0999999999999997E-2</v>
      </c>
      <c r="N28" s="7">
        <v>0.05</v>
      </c>
      <c r="O28" s="10">
        <v>540</v>
      </c>
      <c r="P28" s="30" t="s">
        <v>39</v>
      </c>
    </row>
    <row r="29" spans="1:16" x14ac:dyDescent="0.15">
      <c r="B29" s="40"/>
      <c r="C29" s="14">
        <v>4.2999999999999997E-2</v>
      </c>
      <c r="D29" s="17">
        <v>4.8000000000000001E-2</v>
      </c>
      <c r="E29" s="14">
        <v>4.3999999999999997E-2</v>
      </c>
      <c r="F29" s="12">
        <v>0.04</v>
      </c>
      <c r="G29" s="12">
        <v>0.04</v>
      </c>
      <c r="H29" s="12">
        <v>0.04</v>
      </c>
      <c r="I29" s="14">
        <v>4.2999999999999997E-2</v>
      </c>
      <c r="J29" s="14">
        <v>4.3999999999999997E-2</v>
      </c>
      <c r="K29" s="11">
        <v>4.1000000000000002E-2</v>
      </c>
      <c r="L29" s="11">
        <v>4.2000000000000003E-2</v>
      </c>
      <c r="M29" s="12">
        <v>0.04</v>
      </c>
      <c r="N29" s="12">
        <v>3.9E-2</v>
      </c>
      <c r="O29" s="10">
        <v>720</v>
      </c>
    </row>
    <row r="30" spans="1:16" x14ac:dyDescent="0.15">
      <c r="B30" s="39" t="s">
        <v>28</v>
      </c>
      <c r="C30" s="7">
        <v>6.3E-2</v>
      </c>
      <c r="D30" s="7">
        <v>5.7000000000000002E-2</v>
      </c>
      <c r="E30" s="7">
        <v>5.6000000000000001E-2</v>
      </c>
      <c r="F30" s="18">
        <v>7.4999999999999997E-2</v>
      </c>
      <c r="G30" s="18">
        <v>7.0999999999999994E-2</v>
      </c>
      <c r="H30" s="18">
        <v>7.2999999999999995E-2</v>
      </c>
      <c r="I30" s="18">
        <v>8.5000000000000006E-2</v>
      </c>
      <c r="J30" s="18">
        <v>8.2000000000000003E-2</v>
      </c>
      <c r="K30" s="19">
        <v>9.0999999999999998E-2</v>
      </c>
      <c r="L30" s="20">
        <v>0.115</v>
      </c>
      <c r="M30" s="19">
        <v>9.4E-2</v>
      </c>
      <c r="N30" s="19">
        <v>9.6000000000000002E-2</v>
      </c>
      <c r="O30" s="10">
        <v>540</v>
      </c>
    </row>
    <row r="31" spans="1:16" x14ac:dyDescent="0.15">
      <c r="B31" s="40"/>
      <c r="C31" s="13">
        <v>4.4999999999999998E-2</v>
      </c>
      <c r="D31" s="11">
        <v>4.2000000000000003E-2</v>
      </c>
      <c r="E31" s="11">
        <v>4.2000000000000003E-2</v>
      </c>
      <c r="F31" s="17">
        <v>4.7E-2</v>
      </c>
      <c r="G31" s="14">
        <v>4.3999999999999997E-2</v>
      </c>
      <c r="H31" s="13">
        <v>4.4999999999999998E-2</v>
      </c>
      <c r="I31" s="21">
        <v>0.05</v>
      </c>
      <c r="J31" s="21">
        <v>4.9000000000000002E-2</v>
      </c>
      <c r="K31" s="22">
        <v>5.2999999999999999E-2</v>
      </c>
      <c r="L31" s="23">
        <v>6.2E-2</v>
      </c>
      <c r="M31" s="21">
        <v>4.9000000000000002E-2</v>
      </c>
      <c r="N31" s="21">
        <v>4.9000000000000002E-2</v>
      </c>
      <c r="O31" s="10">
        <v>720</v>
      </c>
    </row>
    <row r="32" spans="1:16" x14ac:dyDescent="0.15">
      <c r="B32" s="39" t="s">
        <v>29</v>
      </c>
      <c r="C32" s="20">
        <v>0.11899999999999999</v>
      </c>
      <c r="D32" s="20">
        <v>0.11600000000000001</v>
      </c>
      <c r="E32" s="20">
        <v>0.11799999999999999</v>
      </c>
      <c r="F32" s="24">
        <v>0.17</v>
      </c>
      <c r="G32" s="24">
        <v>0.17799999999999999</v>
      </c>
      <c r="H32" s="24">
        <v>0.17799999999999999</v>
      </c>
      <c r="I32" s="18">
        <v>8.5000000000000006E-2</v>
      </c>
      <c r="J32" s="19">
        <v>9.5000000000000001E-2</v>
      </c>
      <c r="K32" s="19">
        <v>0.10299999999999999</v>
      </c>
      <c r="L32" s="18">
        <v>8.2000000000000003E-2</v>
      </c>
      <c r="M32" s="20">
        <v>0.111</v>
      </c>
      <c r="N32" s="19">
        <v>9.6000000000000002E-2</v>
      </c>
      <c r="O32" s="10">
        <v>540</v>
      </c>
    </row>
    <row r="33" spans="2:15" x14ac:dyDescent="0.15">
      <c r="B33" s="40"/>
      <c r="C33" s="21">
        <v>4.8000000000000001E-2</v>
      </c>
      <c r="D33" s="14">
        <v>4.3999999999999997E-2</v>
      </c>
      <c r="E33" s="13">
        <v>4.4999999999999998E-2</v>
      </c>
      <c r="F33" s="13">
        <v>4.5999999999999999E-2</v>
      </c>
      <c r="G33" s="22">
        <v>5.2999999999999999E-2</v>
      </c>
      <c r="H33" s="17">
        <v>4.7E-2</v>
      </c>
      <c r="I33" s="21">
        <v>4.9000000000000002E-2</v>
      </c>
      <c r="J33" s="25">
        <v>5.6000000000000001E-2</v>
      </c>
      <c r="K33" s="25">
        <v>5.6000000000000001E-2</v>
      </c>
      <c r="L33" s="21">
        <v>4.9000000000000002E-2</v>
      </c>
      <c r="M33" s="26">
        <v>6.6000000000000003E-2</v>
      </c>
      <c r="N33" s="22">
        <v>5.2999999999999999E-2</v>
      </c>
      <c r="O33" s="10">
        <v>720</v>
      </c>
    </row>
    <row r="34" spans="2:15" x14ac:dyDescent="0.15">
      <c r="B34" s="39" t="s">
        <v>30</v>
      </c>
      <c r="C34" s="20">
        <v>0.125</v>
      </c>
      <c r="D34" s="20">
        <v>0.11600000000000001</v>
      </c>
      <c r="E34" s="9">
        <v>0.13300000000000001</v>
      </c>
      <c r="F34" s="27">
        <v>0.14899999999999999</v>
      </c>
      <c r="G34" s="9">
        <v>0.14799999999999999</v>
      </c>
      <c r="H34" s="27">
        <v>0.14899999999999999</v>
      </c>
      <c r="I34" s="19">
        <v>8.8999999999999996E-2</v>
      </c>
      <c r="J34" s="19">
        <v>9.0999999999999998E-2</v>
      </c>
      <c r="K34" s="19">
        <v>9.4E-2</v>
      </c>
      <c r="L34" s="19">
        <v>8.8999999999999996E-2</v>
      </c>
      <c r="M34" s="19">
        <v>9.8000000000000004E-2</v>
      </c>
      <c r="N34" s="18">
        <v>8.4000000000000005E-2</v>
      </c>
      <c r="O34" s="10">
        <v>540</v>
      </c>
    </row>
    <row r="35" spans="2:15" x14ac:dyDescent="0.15">
      <c r="B35" s="40"/>
      <c r="C35" s="28">
        <v>5.0999999999999997E-2</v>
      </c>
      <c r="D35" s="17">
        <v>4.8000000000000001E-2</v>
      </c>
      <c r="E35" s="29">
        <v>5.5E-2</v>
      </c>
      <c r="F35" s="14">
        <v>4.3999999999999997E-2</v>
      </c>
      <c r="G35" s="11">
        <v>4.1000000000000002E-2</v>
      </c>
      <c r="H35" s="12">
        <v>4.1000000000000002E-2</v>
      </c>
      <c r="I35" s="17">
        <v>4.8000000000000001E-2</v>
      </c>
      <c r="J35" s="21">
        <v>4.9000000000000002E-2</v>
      </c>
      <c r="K35" s="21">
        <v>4.9000000000000002E-2</v>
      </c>
      <c r="L35" s="28">
        <v>5.0999999999999997E-2</v>
      </c>
      <c r="M35" s="29">
        <v>5.5E-2</v>
      </c>
      <c r="N35" s="21">
        <v>4.9000000000000002E-2</v>
      </c>
      <c r="O35" s="10">
        <v>720</v>
      </c>
    </row>
    <row r="36" spans="2:15" x14ac:dyDescent="0.15">
      <c r="B36" s="39" t="s">
        <v>31</v>
      </c>
      <c r="C36" s="19">
        <v>9.2999999999999999E-2</v>
      </c>
      <c r="D36" s="19">
        <v>8.8999999999999996E-2</v>
      </c>
      <c r="E36" s="19">
        <v>9.2999999999999999E-2</v>
      </c>
      <c r="F36" s="20">
        <v>0.126</v>
      </c>
      <c r="G36" s="9">
        <v>0.129</v>
      </c>
      <c r="H36" s="9">
        <v>0.14199999999999999</v>
      </c>
      <c r="I36" s="7">
        <v>4.9000000000000002E-2</v>
      </c>
      <c r="J36" s="7">
        <v>4.9000000000000002E-2</v>
      </c>
      <c r="K36" s="7">
        <v>5.6000000000000001E-2</v>
      </c>
      <c r="L36" s="7">
        <v>5.3999999999999999E-2</v>
      </c>
      <c r="M36" s="7">
        <v>5.0999999999999997E-2</v>
      </c>
      <c r="N36" s="7">
        <v>5.5E-2</v>
      </c>
      <c r="O36" s="10">
        <v>540</v>
      </c>
    </row>
    <row r="37" spans="2:15" x14ac:dyDescent="0.15">
      <c r="B37" s="40"/>
      <c r="C37" s="13">
        <v>4.4999999999999998E-2</v>
      </c>
      <c r="D37" s="13">
        <v>4.4999999999999998E-2</v>
      </c>
      <c r="E37" s="13">
        <v>4.4999999999999998E-2</v>
      </c>
      <c r="F37" s="14">
        <v>4.3999999999999997E-2</v>
      </c>
      <c r="G37" s="14">
        <v>4.2999999999999997E-2</v>
      </c>
      <c r="H37" s="22">
        <v>5.3999999999999999E-2</v>
      </c>
      <c r="I37" s="13">
        <v>4.4999999999999998E-2</v>
      </c>
      <c r="J37" s="13">
        <v>4.5999999999999999E-2</v>
      </c>
      <c r="K37" s="28">
        <v>5.0999999999999997E-2</v>
      </c>
      <c r="L37" s="21">
        <v>0.05</v>
      </c>
      <c r="M37" s="17">
        <v>4.7E-2</v>
      </c>
      <c r="N37" s="28">
        <v>5.0999999999999997E-2</v>
      </c>
      <c r="O37" s="10">
        <v>720</v>
      </c>
    </row>
    <row r="38" spans="2:15" x14ac:dyDescent="0.15">
      <c r="B38" s="39" t="s">
        <v>32</v>
      </c>
      <c r="C38" s="7">
        <v>4.9000000000000002E-2</v>
      </c>
      <c r="D38" s="7">
        <v>4.8000000000000001E-2</v>
      </c>
      <c r="E38" s="7">
        <v>5.0999999999999997E-2</v>
      </c>
      <c r="F38" s="7">
        <v>0.05</v>
      </c>
      <c r="G38" s="7">
        <v>5.0999999999999997E-2</v>
      </c>
      <c r="H38" s="7">
        <v>4.9000000000000002E-2</v>
      </c>
      <c r="I38" s="7">
        <v>5.0999999999999997E-2</v>
      </c>
      <c r="J38" s="7">
        <v>4.9000000000000002E-2</v>
      </c>
      <c r="K38" s="7">
        <v>5.0999999999999997E-2</v>
      </c>
      <c r="L38" s="7">
        <v>4.8000000000000001E-2</v>
      </c>
      <c r="M38" s="7">
        <v>0.05</v>
      </c>
      <c r="N38" s="7">
        <v>5.0999999999999997E-2</v>
      </c>
      <c r="O38" s="10">
        <v>540</v>
      </c>
    </row>
    <row r="39" spans="2:15" x14ac:dyDescent="0.15">
      <c r="B39" s="40"/>
      <c r="C39" s="13">
        <v>4.4999999999999998E-2</v>
      </c>
      <c r="D39" s="13">
        <v>4.4999999999999998E-2</v>
      </c>
      <c r="E39" s="17">
        <v>4.7E-2</v>
      </c>
      <c r="F39" s="17">
        <v>4.7E-2</v>
      </c>
      <c r="G39" s="17">
        <v>4.7E-2</v>
      </c>
      <c r="H39" s="13">
        <v>4.4999999999999998E-2</v>
      </c>
      <c r="I39" s="17">
        <v>4.7E-2</v>
      </c>
      <c r="J39" s="17">
        <v>4.7E-2</v>
      </c>
      <c r="K39" s="17">
        <v>4.7E-2</v>
      </c>
      <c r="L39" s="13">
        <v>4.4999999999999998E-2</v>
      </c>
      <c r="M39" s="17">
        <v>4.7E-2</v>
      </c>
      <c r="N39" s="17">
        <v>4.8000000000000001E-2</v>
      </c>
      <c r="O39" s="10">
        <v>720</v>
      </c>
    </row>
    <row r="40" spans="2:15" x14ac:dyDescent="0.15">
      <c r="B40" s="39" t="s">
        <v>33</v>
      </c>
      <c r="C40" s="7">
        <v>4.9000000000000002E-2</v>
      </c>
      <c r="D40" s="7">
        <v>4.8000000000000001E-2</v>
      </c>
      <c r="E40" s="7">
        <v>5.3999999999999999E-2</v>
      </c>
      <c r="F40" s="7">
        <v>0.05</v>
      </c>
      <c r="G40" s="7">
        <v>5.2999999999999999E-2</v>
      </c>
      <c r="H40" s="7">
        <v>4.8000000000000001E-2</v>
      </c>
      <c r="I40" s="7">
        <v>4.9000000000000002E-2</v>
      </c>
      <c r="J40" s="7">
        <v>0.05</v>
      </c>
      <c r="K40" s="7">
        <v>5.7000000000000002E-2</v>
      </c>
      <c r="L40" s="7">
        <v>5.2999999999999999E-2</v>
      </c>
      <c r="M40" s="7">
        <v>0.05</v>
      </c>
      <c r="N40" s="7">
        <v>5.3999999999999999E-2</v>
      </c>
      <c r="O40" s="10">
        <v>540</v>
      </c>
    </row>
    <row r="41" spans="2:15" x14ac:dyDescent="0.15">
      <c r="B41" s="40"/>
      <c r="C41" s="13">
        <v>4.4999999999999998E-2</v>
      </c>
      <c r="D41" s="13">
        <v>4.3999999999999997E-2</v>
      </c>
      <c r="E41" s="21">
        <v>4.9000000000000002E-2</v>
      </c>
      <c r="F41" s="17">
        <v>4.5999999999999999E-2</v>
      </c>
      <c r="G41" s="21">
        <v>4.9000000000000002E-2</v>
      </c>
      <c r="H41" s="13">
        <v>4.4999999999999998E-2</v>
      </c>
      <c r="I41" s="13">
        <v>4.5999999999999999E-2</v>
      </c>
      <c r="J41" s="13">
        <v>4.5999999999999999E-2</v>
      </c>
      <c r="K41" s="22">
        <v>5.1999999999999998E-2</v>
      </c>
      <c r="L41" s="21">
        <v>0.05</v>
      </c>
      <c r="M41" s="17">
        <v>4.7E-2</v>
      </c>
      <c r="N41" s="28">
        <v>5.0999999999999997E-2</v>
      </c>
      <c r="O41" s="10">
        <v>720</v>
      </c>
    </row>
  </sheetData>
  <mergeCells count="8">
    <mergeCell ref="B38:B39"/>
    <mergeCell ref="B40:B41"/>
    <mergeCell ref="B26:B27"/>
    <mergeCell ref="B28:B29"/>
    <mergeCell ref="B30:B31"/>
    <mergeCell ref="B32:B33"/>
    <mergeCell ref="B34:B35"/>
    <mergeCell ref="B36:B37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8759-C4AE-AD41-91D9-E93E824AB987}">
  <dimension ref="C5:S39"/>
  <sheetViews>
    <sheetView tabSelected="1" topLeftCell="A2" zoomScale="94" workbookViewId="0">
      <selection activeCell="K33" sqref="K33"/>
    </sheetView>
  </sheetViews>
  <sheetFormatPr baseColWidth="10" defaultRowHeight="13" x14ac:dyDescent="0.15"/>
  <sheetData>
    <row r="5" spans="3:19" x14ac:dyDescent="0.15">
      <c r="C5" s="30" t="s">
        <v>34</v>
      </c>
      <c r="D5" s="30" t="s">
        <v>34</v>
      </c>
      <c r="E5" s="30" t="s">
        <v>34</v>
      </c>
      <c r="F5" s="30" t="s">
        <v>59</v>
      </c>
      <c r="G5" s="30" t="s">
        <v>59</v>
      </c>
      <c r="H5" s="30" t="s">
        <v>59</v>
      </c>
      <c r="I5" s="30" t="s">
        <v>36</v>
      </c>
      <c r="J5" s="30" t="s">
        <v>36</v>
      </c>
      <c r="K5" s="30" t="s">
        <v>36</v>
      </c>
      <c r="L5" s="30" t="s">
        <v>37</v>
      </c>
      <c r="M5" s="30" t="s">
        <v>37</v>
      </c>
      <c r="N5" s="30" t="s">
        <v>37</v>
      </c>
      <c r="Q5" s="30" t="s">
        <v>41</v>
      </c>
    </row>
    <row r="6" spans="3:19" x14ac:dyDescent="0.15">
      <c r="C6" s="7">
        <v>5.2999999999999999E-2</v>
      </c>
      <c r="D6" s="7">
        <v>4.9000000000000002E-2</v>
      </c>
      <c r="E6" s="7">
        <v>5.0999999999999997E-2</v>
      </c>
      <c r="F6" s="8">
        <v>0.32300000000000001</v>
      </c>
      <c r="G6" s="8">
        <v>0.32900000000000001</v>
      </c>
      <c r="H6" s="8">
        <v>0.317</v>
      </c>
      <c r="I6" s="7">
        <v>4.9000000000000002E-2</v>
      </c>
      <c r="J6" s="7">
        <v>5.1999999999999998E-2</v>
      </c>
      <c r="K6" s="7">
        <v>5.0999999999999997E-2</v>
      </c>
      <c r="L6" s="9">
        <v>0.14499999999999999</v>
      </c>
      <c r="M6" s="9">
        <v>0.14499999999999999</v>
      </c>
      <c r="N6" s="9">
        <v>0.14699999999999999</v>
      </c>
      <c r="P6" s="30" t="s">
        <v>34</v>
      </c>
      <c r="Q6">
        <f>AVERAGE(C8:E8)</f>
        <v>1.0333333333333332E-2</v>
      </c>
    </row>
    <row r="7" spans="3:19" x14ac:dyDescent="0.15">
      <c r="C7" s="11">
        <v>4.1000000000000002E-2</v>
      </c>
      <c r="D7" s="12">
        <v>0.04</v>
      </c>
      <c r="E7" s="11">
        <v>4.1000000000000002E-2</v>
      </c>
      <c r="F7" s="13">
        <v>4.5999999999999999E-2</v>
      </c>
      <c r="G7" s="12">
        <v>0.04</v>
      </c>
      <c r="H7" s="12">
        <v>0.04</v>
      </c>
      <c r="I7" s="12">
        <v>3.9E-2</v>
      </c>
      <c r="J7" s="11">
        <v>4.1000000000000002E-2</v>
      </c>
      <c r="K7" s="12">
        <v>0.04</v>
      </c>
      <c r="L7" s="14">
        <v>4.3999999999999997E-2</v>
      </c>
      <c r="M7" s="11">
        <v>4.2999999999999997E-2</v>
      </c>
      <c r="N7" s="11">
        <v>4.2000000000000003E-2</v>
      </c>
      <c r="P7" s="30" t="s">
        <v>59</v>
      </c>
      <c r="Q7">
        <f>AVERAGE(F8:H8)</f>
        <v>0.28100000000000003</v>
      </c>
    </row>
    <row r="8" spans="3:19" x14ac:dyDescent="0.15">
      <c r="C8">
        <f>C6-C7</f>
        <v>1.1999999999999997E-2</v>
      </c>
      <c r="D8">
        <f t="shared" ref="D8:N8" si="0">D6-D7</f>
        <v>9.0000000000000011E-3</v>
      </c>
      <c r="E8">
        <f t="shared" si="0"/>
        <v>9.999999999999995E-3</v>
      </c>
      <c r="F8">
        <f t="shared" si="0"/>
        <v>0.27700000000000002</v>
      </c>
      <c r="G8">
        <f t="shared" si="0"/>
        <v>0.28900000000000003</v>
      </c>
      <c r="H8">
        <f t="shared" si="0"/>
        <v>0.27700000000000002</v>
      </c>
      <c r="I8">
        <f t="shared" si="0"/>
        <v>1.0000000000000002E-2</v>
      </c>
      <c r="J8">
        <f t="shared" si="0"/>
        <v>1.0999999999999996E-2</v>
      </c>
      <c r="K8">
        <f t="shared" si="0"/>
        <v>1.0999999999999996E-2</v>
      </c>
      <c r="L8">
        <f t="shared" si="0"/>
        <v>0.10099999999999999</v>
      </c>
      <c r="M8">
        <f t="shared" si="0"/>
        <v>0.10199999999999999</v>
      </c>
      <c r="N8">
        <f t="shared" si="0"/>
        <v>0.10499999999999998</v>
      </c>
      <c r="P8" s="30" t="s">
        <v>36</v>
      </c>
      <c r="Q8">
        <f>AVERAGE(I8:K8)</f>
        <v>1.0666666666666665E-2</v>
      </c>
      <c r="R8">
        <f>(Q8-Q$6)/(Q$7-Q$6)*100</f>
        <v>0.12315270935960579</v>
      </c>
      <c r="S8">
        <f>(Q7-Q6)/(Q8-Q6)*100</f>
        <v>81200.000000000087</v>
      </c>
    </row>
    <row r="9" spans="3:19" x14ac:dyDescent="0.15">
      <c r="P9" s="30" t="s">
        <v>37</v>
      </c>
      <c r="Q9">
        <f>AVERAGE(L8:N8)</f>
        <v>0.10266666666666664</v>
      </c>
      <c r="R9">
        <f t="shared" ref="R9:R27" si="1">(Q9-Q$6)/(Q$7-Q$6)*100</f>
        <v>34.113300492610819</v>
      </c>
    </row>
    <row r="10" spans="3:19" x14ac:dyDescent="0.15">
      <c r="C10" s="30" t="s">
        <v>40</v>
      </c>
      <c r="D10" s="30" t="s">
        <v>40</v>
      </c>
      <c r="E10" s="30" t="s">
        <v>40</v>
      </c>
      <c r="F10" s="30" t="s">
        <v>42</v>
      </c>
      <c r="G10" s="30" t="s">
        <v>42</v>
      </c>
      <c r="H10" s="30" t="s">
        <v>42</v>
      </c>
      <c r="I10" s="30" t="s">
        <v>43</v>
      </c>
      <c r="J10" s="30" t="s">
        <v>43</v>
      </c>
      <c r="K10" s="30" t="s">
        <v>43</v>
      </c>
      <c r="L10" s="30" t="s">
        <v>44</v>
      </c>
      <c r="M10" s="30" t="s">
        <v>44</v>
      </c>
      <c r="N10" s="30" t="s">
        <v>44</v>
      </c>
      <c r="P10" s="30" t="s">
        <v>40</v>
      </c>
      <c r="Q10">
        <f>AVERAGE(C13:E13)</f>
        <v>0.16866666666666666</v>
      </c>
      <c r="R10">
        <f t="shared" si="1"/>
        <v>58.49753694581279</v>
      </c>
    </row>
    <row r="11" spans="3:19" x14ac:dyDescent="0.15">
      <c r="C11" s="15">
        <v>0.21</v>
      </c>
      <c r="D11" s="15">
        <v>0.218</v>
      </c>
      <c r="E11" s="15">
        <v>0.21299999999999999</v>
      </c>
      <c r="F11" s="16">
        <v>0.254</v>
      </c>
      <c r="G11" s="16">
        <v>0.254</v>
      </c>
      <c r="H11" s="16">
        <v>0.25900000000000001</v>
      </c>
      <c r="I11" s="7">
        <v>5.7000000000000002E-2</v>
      </c>
      <c r="J11" s="7">
        <v>5.7000000000000002E-2</v>
      </c>
      <c r="K11" s="7">
        <v>5.6000000000000001E-2</v>
      </c>
      <c r="L11" s="7">
        <v>5.1999999999999998E-2</v>
      </c>
      <c r="M11" s="7">
        <v>5.0999999999999997E-2</v>
      </c>
      <c r="N11" s="7">
        <v>0.05</v>
      </c>
      <c r="P11" s="30" t="s">
        <v>42</v>
      </c>
      <c r="Q11">
        <f>AVERAGE(F13:H13)</f>
        <v>0.21566666666666667</v>
      </c>
      <c r="R11">
        <f t="shared" si="1"/>
        <v>75.862068965517224</v>
      </c>
    </row>
    <row r="12" spans="3:19" x14ac:dyDescent="0.15">
      <c r="C12" s="14">
        <v>4.2999999999999997E-2</v>
      </c>
      <c r="D12" s="17">
        <v>4.8000000000000001E-2</v>
      </c>
      <c r="E12" s="14">
        <v>4.3999999999999997E-2</v>
      </c>
      <c r="F12" s="12">
        <v>0.04</v>
      </c>
      <c r="G12" s="12">
        <v>0.04</v>
      </c>
      <c r="H12" s="12">
        <v>0.04</v>
      </c>
      <c r="I12" s="14">
        <v>4.2999999999999997E-2</v>
      </c>
      <c r="J12" s="14">
        <v>4.3999999999999997E-2</v>
      </c>
      <c r="K12" s="11">
        <v>4.1000000000000002E-2</v>
      </c>
      <c r="L12" s="11">
        <v>4.2000000000000003E-2</v>
      </c>
      <c r="M12" s="12">
        <v>0.04</v>
      </c>
      <c r="N12" s="12">
        <v>3.9E-2</v>
      </c>
      <c r="P12" s="30" t="s">
        <v>43</v>
      </c>
      <c r="Q12">
        <f>AVERAGE(I13:K13)</f>
        <v>1.4000000000000004E-2</v>
      </c>
      <c r="R12">
        <f t="shared" si="1"/>
        <v>1.3546798029556668</v>
      </c>
    </row>
    <row r="13" spans="3:19" x14ac:dyDescent="0.15">
      <c r="C13">
        <f>C11-C12</f>
        <v>0.16699999999999998</v>
      </c>
      <c r="D13">
        <f t="shared" ref="D13:N13" si="2">D11-D12</f>
        <v>0.16999999999999998</v>
      </c>
      <c r="E13">
        <f t="shared" si="2"/>
        <v>0.16899999999999998</v>
      </c>
      <c r="F13">
        <f t="shared" si="2"/>
        <v>0.214</v>
      </c>
      <c r="G13">
        <f t="shared" si="2"/>
        <v>0.214</v>
      </c>
      <c r="H13">
        <f t="shared" si="2"/>
        <v>0.219</v>
      </c>
      <c r="I13">
        <f t="shared" si="2"/>
        <v>1.4000000000000005E-2</v>
      </c>
      <c r="J13">
        <f t="shared" si="2"/>
        <v>1.3000000000000005E-2</v>
      </c>
      <c r="K13">
        <f t="shared" si="2"/>
        <v>1.4999999999999999E-2</v>
      </c>
      <c r="L13">
        <f t="shared" si="2"/>
        <v>9.999999999999995E-3</v>
      </c>
      <c r="M13">
        <f t="shared" si="2"/>
        <v>1.0999999999999996E-2</v>
      </c>
      <c r="N13">
        <f t="shared" si="2"/>
        <v>1.1000000000000003E-2</v>
      </c>
      <c r="P13" s="30" t="s">
        <v>44</v>
      </c>
      <c r="Q13">
        <f>AVERAGE(L13:N13)</f>
        <v>1.0666666666666665E-2</v>
      </c>
      <c r="R13">
        <f t="shared" si="1"/>
        <v>0.12315270935960579</v>
      </c>
    </row>
    <row r="14" spans="3:19" x14ac:dyDescent="0.15">
      <c r="P14" s="30" t="s">
        <v>45</v>
      </c>
      <c r="Q14">
        <f>AVERAGE(C18:E18)</f>
        <v>1.5666666666666666E-2</v>
      </c>
      <c r="R14">
        <f t="shared" si="1"/>
        <v>1.9704433497536946</v>
      </c>
    </row>
    <row r="15" spans="3:19" x14ac:dyDescent="0.15">
      <c r="C15" s="30" t="s">
        <v>45</v>
      </c>
      <c r="D15" s="30" t="s">
        <v>45</v>
      </c>
      <c r="E15" s="30" t="s">
        <v>45</v>
      </c>
      <c r="F15" s="30" t="s">
        <v>46</v>
      </c>
      <c r="G15" s="30" t="s">
        <v>46</v>
      </c>
      <c r="H15" s="30" t="s">
        <v>46</v>
      </c>
      <c r="I15" s="30" t="s">
        <v>47</v>
      </c>
      <c r="J15" s="30" t="s">
        <v>47</v>
      </c>
      <c r="K15" s="30" t="s">
        <v>47</v>
      </c>
      <c r="L15" s="30" t="s">
        <v>48</v>
      </c>
      <c r="M15" s="30" t="s">
        <v>48</v>
      </c>
      <c r="N15" s="30" t="s">
        <v>48</v>
      </c>
      <c r="P15" s="30" t="s">
        <v>46</v>
      </c>
      <c r="Q15">
        <f>AVERAGE(F18:H18)</f>
        <v>2.7666666666666662E-2</v>
      </c>
      <c r="R15">
        <f t="shared" si="1"/>
        <v>6.4039408866995053</v>
      </c>
    </row>
    <row r="16" spans="3:19" x14ac:dyDescent="0.15">
      <c r="C16" s="7">
        <v>6.3E-2</v>
      </c>
      <c r="D16" s="7">
        <v>5.7000000000000002E-2</v>
      </c>
      <c r="E16" s="7">
        <v>5.6000000000000001E-2</v>
      </c>
      <c r="F16" s="18">
        <v>7.4999999999999997E-2</v>
      </c>
      <c r="G16" s="18">
        <v>7.0999999999999994E-2</v>
      </c>
      <c r="H16" s="18">
        <v>7.2999999999999995E-2</v>
      </c>
      <c r="I16" s="18">
        <v>8.5000000000000006E-2</v>
      </c>
      <c r="J16" s="18">
        <v>8.2000000000000003E-2</v>
      </c>
      <c r="K16" s="19">
        <v>9.0999999999999998E-2</v>
      </c>
      <c r="L16" s="20">
        <v>0.115</v>
      </c>
      <c r="M16" s="19">
        <v>9.4E-2</v>
      </c>
      <c r="N16" s="19">
        <v>9.6000000000000002E-2</v>
      </c>
      <c r="P16" s="30" t="s">
        <v>47</v>
      </c>
      <c r="Q16">
        <f>AVERAGE(I18:K18)</f>
        <v>3.5333333333333335E-2</v>
      </c>
      <c r="R16">
        <f t="shared" si="1"/>
        <v>9.2364532019704413</v>
      </c>
    </row>
    <row r="17" spans="3:18" x14ac:dyDescent="0.15">
      <c r="C17" s="13">
        <v>4.4999999999999998E-2</v>
      </c>
      <c r="D17" s="11">
        <v>4.2000000000000003E-2</v>
      </c>
      <c r="E17" s="11">
        <v>4.2000000000000003E-2</v>
      </c>
      <c r="F17" s="17">
        <v>4.7E-2</v>
      </c>
      <c r="G17" s="14">
        <v>4.3999999999999997E-2</v>
      </c>
      <c r="H17" s="13">
        <v>4.4999999999999998E-2</v>
      </c>
      <c r="I17" s="21">
        <v>0.05</v>
      </c>
      <c r="J17" s="21">
        <v>4.9000000000000002E-2</v>
      </c>
      <c r="K17" s="22">
        <v>5.2999999999999999E-2</v>
      </c>
      <c r="L17" s="23">
        <v>6.2E-2</v>
      </c>
      <c r="M17" s="21">
        <v>4.9000000000000002E-2</v>
      </c>
      <c r="N17" s="21">
        <v>4.9000000000000002E-2</v>
      </c>
      <c r="P17" s="30" t="s">
        <v>48</v>
      </c>
      <c r="Q17">
        <f>AVERAGE(L18:N18)</f>
        <v>4.8333333333333339E-2</v>
      </c>
      <c r="R17">
        <f t="shared" si="1"/>
        <v>14.039408866995073</v>
      </c>
    </row>
    <row r="18" spans="3:18" x14ac:dyDescent="0.15">
      <c r="C18">
        <f>C16-C17</f>
        <v>1.8000000000000002E-2</v>
      </c>
      <c r="D18">
        <f t="shared" ref="D18:N18" si="3">D16-D17</f>
        <v>1.4999999999999999E-2</v>
      </c>
      <c r="E18">
        <f t="shared" si="3"/>
        <v>1.3999999999999999E-2</v>
      </c>
      <c r="F18">
        <f t="shared" si="3"/>
        <v>2.7999999999999997E-2</v>
      </c>
      <c r="G18">
        <f t="shared" si="3"/>
        <v>2.6999999999999996E-2</v>
      </c>
      <c r="H18">
        <f t="shared" si="3"/>
        <v>2.7999999999999997E-2</v>
      </c>
      <c r="I18">
        <f t="shared" si="3"/>
        <v>3.5000000000000003E-2</v>
      </c>
      <c r="J18">
        <f t="shared" si="3"/>
        <v>3.3000000000000002E-2</v>
      </c>
      <c r="K18">
        <f t="shared" si="3"/>
        <v>3.7999999999999999E-2</v>
      </c>
      <c r="L18">
        <f t="shared" si="3"/>
        <v>5.3000000000000005E-2</v>
      </c>
      <c r="M18">
        <f t="shared" si="3"/>
        <v>4.4999999999999998E-2</v>
      </c>
      <c r="N18">
        <f t="shared" si="3"/>
        <v>4.7E-2</v>
      </c>
      <c r="P18" s="30" t="s">
        <v>49</v>
      </c>
      <c r="Q18">
        <f>AVERAGE(C23:E23)</f>
        <v>7.2000000000000008E-2</v>
      </c>
      <c r="R18">
        <f t="shared" si="1"/>
        <v>22.783251231527089</v>
      </c>
    </row>
    <row r="19" spans="3:18" x14ac:dyDescent="0.15">
      <c r="P19" s="30" t="s">
        <v>50</v>
      </c>
      <c r="Q19">
        <f>AVERAGE(F23:H23)</f>
        <v>0.12666666666666668</v>
      </c>
      <c r="R19">
        <f t="shared" si="1"/>
        <v>42.980295566502456</v>
      </c>
    </row>
    <row r="20" spans="3:18" x14ac:dyDescent="0.15">
      <c r="C20" s="30" t="s">
        <v>49</v>
      </c>
      <c r="D20" s="30" t="s">
        <v>49</v>
      </c>
      <c r="E20" s="30" t="s">
        <v>49</v>
      </c>
      <c r="F20" s="30" t="s">
        <v>50</v>
      </c>
      <c r="G20" s="30" t="s">
        <v>50</v>
      </c>
      <c r="H20" s="30" t="s">
        <v>50</v>
      </c>
      <c r="I20" s="30" t="s">
        <v>51</v>
      </c>
      <c r="J20" s="30" t="s">
        <v>51</v>
      </c>
      <c r="K20" s="30" t="s">
        <v>51</v>
      </c>
      <c r="L20" s="30" t="s">
        <v>52</v>
      </c>
      <c r="M20" s="30" t="s">
        <v>52</v>
      </c>
      <c r="N20" s="30" t="s">
        <v>52</v>
      </c>
      <c r="P20" s="30" t="s">
        <v>51</v>
      </c>
      <c r="Q20">
        <f>AVERAGE(I23:K23)</f>
        <v>4.0666666666666663E-2</v>
      </c>
      <c r="R20">
        <f t="shared" si="1"/>
        <v>11.206896551724133</v>
      </c>
    </row>
    <row r="21" spans="3:18" x14ac:dyDescent="0.15">
      <c r="C21" s="20">
        <v>0.11899999999999999</v>
      </c>
      <c r="D21" s="20">
        <v>0.11600000000000001</v>
      </c>
      <c r="E21" s="20">
        <v>0.11799999999999999</v>
      </c>
      <c r="F21" s="24">
        <v>0.17</v>
      </c>
      <c r="G21" s="24">
        <v>0.17799999999999999</v>
      </c>
      <c r="H21" s="24">
        <v>0.17799999999999999</v>
      </c>
      <c r="I21" s="18">
        <v>8.5000000000000006E-2</v>
      </c>
      <c r="J21" s="19">
        <v>9.5000000000000001E-2</v>
      </c>
      <c r="K21" s="19">
        <v>0.10299999999999999</v>
      </c>
      <c r="L21" s="18">
        <v>8.2000000000000003E-2</v>
      </c>
      <c r="M21" s="20">
        <v>0.111</v>
      </c>
      <c r="N21" s="19">
        <v>9.6000000000000002E-2</v>
      </c>
      <c r="P21" s="30" t="s">
        <v>52</v>
      </c>
      <c r="Q21">
        <f>AVERAGE(L23:N23)</f>
        <v>4.0333333333333332E-2</v>
      </c>
      <c r="R21">
        <f t="shared" si="1"/>
        <v>11.08374384236453</v>
      </c>
    </row>
    <row r="22" spans="3:18" x14ac:dyDescent="0.15">
      <c r="C22" s="21">
        <v>4.8000000000000001E-2</v>
      </c>
      <c r="D22" s="14">
        <v>4.3999999999999997E-2</v>
      </c>
      <c r="E22" s="13">
        <v>4.4999999999999998E-2</v>
      </c>
      <c r="F22" s="13">
        <v>4.5999999999999999E-2</v>
      </c>
      <c r="G22" s="22">
        <v>5.2999999999999999E-2</v>
      </c>
      <c r="H22" s="17">
        <v>4.7E-2</v>
      </c>
      <c r="I22" s="21">
        <v>4.9000000000000002E-2</v>
      </c>
      <c r="J22" s="25">
        <v>5.6000000000000001E-2</v>
      </c>
      <c r="K22" s="25">
        <v>5.6000000000000001E-2</v>
      </c>
      <c r="L22" s="21">
        <v>4.9000000000000002E-2</v>
      </c>
      <c r="M22" s="26">
        <v>6.6000000000000003E-2</v>
      </c>
      <c r="N22" s="22">
        <v>5.2999999999999999E-2</v>
      </c>
      <c r="P22" s="30" t="s">
        <v>53</v>
      </c>
      <c r="Q22">
        <f>AVERAGE(C28:E28)</f>
        <v>7.3333333333333348E-2</v>
      </c>
      <c r="R22">
        <f t="shared" si="1"/>
        <v>23.275862068965516</v>
      </c>
    </row>
    <row r="23" spans="3:18" x14ac:dyDescent="0.15">
      <c r="C23">
        <f>C21-C22</f>
        <v>7.0999999999999994E-2</v>
      </c>
      <c r="D23">
        <f t="shared" ref="D23:N23" si="4">D21-D22</f>
        <v>7.2000000000000008E-2</v>
      </c>
      <c r="E23">
        <f t="shared" si="4"/>
        <v>7.2999999999999995E-2</v>
      </c>
      <c r="F23">
        <f t="shared" si="4"/>
        <v>0.12400000000000001</v>
      </c>
      <c r="G23">
        <f t="shared" si="4"/>
        <v>0.125</v>
      </c>
      <c r="H23">
        <f t="shared" si="4"/>
        <v>0.13100000000000001</v>
      </c>
      <c r="I23">
        <f t="shared" si="4"/>
        <v>3.6000000000000004E-2</v>
      </c>
      <c r="J23">
        <f t="shared" si="4"/>
        <v>3.9E-2</v>
      </c>
      <c r="K23">
        <f t="shared" si="4"/>
        <v>4.6999999999999993E-2</v>
      </c>
      <c r="L23">
        <f t="shared" si="4"/>
        <v>3.3000000000000002E-2</v>
      </c>
      <c r="M23">
        <f t="shared" si="4"/>
        <v>4.4999999999999998E-2</v>
      </c>
      <c r="N23">
        <f t="shared" si="4"/>
        <v>4.3000000000000003E-2</v>
      </c>
      <c r="P23" s="30" t="s">
        <v>54</v>
      </c>
      <c r="Q23">
        <f>AVERAGE(F28:H28)</f>
        <v>0.10666666666666665</v>
      </c>
      <c r="R23">
        <f t="shared" si="1"/>
        <v>35.591133004926093</v>
      </c>
    </row>
    <row r="24" spans="3:18" x14ac:dyDescent="0.15">
      <c r="P24" s="30" t="s">
        <v>55</v>
      </c>
      <c r="Q24">
        <f>AVERAGE(I28:K28)</f>
        <v>4.2666666666666665E-2</v>
      </c>
      <c r="R24">
        <f t="shared" si="1"/>
        <v>11.94581280788177</v>
      </c>
    </row>
    <row r="25" spans="3:18" x14ac:dyDescent="0.15">
      <c r="C25" s="30" t="s">
        <v>53</v>
      </c>
      <c r="D25" s="30" t="s">
        <v>53</v>
      </c>
      <c r="E25" s="30" t="s">
        <v>53</v>
      </c>
      <c r="F25" s="30" t="s">
        <v>54</v>
      </c>
      <c r="G25" s="30" t="s">
        <v>54</v>
      </c>
      <c r="H25" s="30" t="s">
        <v>54</v>
      </c>
      <c r="I25" s="30" t="s">
        <v>55</v>
      </c>
      <c r="J25" s="30" t="s">
        <v>55</v>
      </c>
      <c r="K25" s="30" t="s">
        <v>55</v>
      </c>
      <c r="L25" s="30" t="s">
        <v>56</v>
      </c>
      <c r="M25" s="30" t="s">
        <v>56</v>
      </c>
      <c r="N25" s="30" t="s">
        <v>56</v>
      </c>
      <c r="P25" s="30" t="s">
        <v>56</v>
      </c>
      <c r="Q25">
        <f>AVERAGE(L28:N28)</f>
        <v>3.8666666666666669E-2</v>
      </c>
      <c r="R25">
        <f t="shared" si="1"/>
        <v>10.4679802955665</v>
      </c>
    </row>
    <row r="26" spans="3:18" ht="14" x14ac:dyDescent="0.15">
      <c r="C26" s="20">
        <v>0.125</v>
      </c>
      <c r="D26" s="20">
        <v>0.11600000000000001</v>
      </c>
      <c r="E26" s="9">
        <v>0.13300000000000001</v>
      </c>
      <c r="F26" s="27">
        <v>0.14899999999999999</v>
      </c>
      <c r="G26" s="9">
        <v>0.14799999999999999</v>
      </c>
      <c r="H26" s="27">
        <v>0.14899999999999999</v>
      </c>
      <c r="I26" s="19">
        <v>8.8999999999999996E-2</v>
      </c>
      <c r="J26" s="19">
        <v>9.0999999999999998E-2</v>
      </c>
      <c r="K26" s="19">
        <v>9.4E-2</v>
      </c>
      <c r="L26" s="19">
        <v>8.8999999999999996E-2</v>
      </c>
      <c r="M26" s="19">
        <v>9.8000000000000004E-2</v>
      </c>
      <c r="N26" s="18">
        <v>8.4000000000000005E-2</v>
      </c>
      <c r="P26" s="36" t="s">
        <v>57</v>
      </c>
      <c r="Q26">
        <f>AVERAGE(C33:E33)</f>
        <v>4.6666666666666669E-2</v>
      </c>
      <c r="R26">
        <f t="shared" si="1"/>
        <v>13.423645320197043</v>
      </c>
    </row>
    <row r="27" spans="3:18" ht="14" x14ac:dyDescent="0.15">
      <c r="C27" s="28">
        <v>5.0999999999999997E-2</v>
      </c>
      <c r="D27" s="17">
        <v>4.8000000000000001E-2</v>
      </c>
      <c r="E27" s="29">
        <v>5.5E-2</v>
      </c>
      <c r="F27" s="14">
        <v>4.3999999999999997E-2</v>
      </c>
      <c r="G27" s="11">
        <v>4.1000000000000002E-2</v>
      </c>
      <c r="H27" s="12">
        <v>4.1000000000000002E-2</v>
      </c>
      <c r="I27" s="17">
        <v>4.8000000000000001E-2</v>
      </c>
      <c r="J27" s="21">
        <v>4.9000000000000002E-2</v>
      </c>
      <c r="K27" s="21">
        <v>4.9000000000000002E-2</v>
      </c>
      <c r="L27" s="28">
        <v>5.0999999999999997E-2</v>
      </c>
      <c r="M27" s="29">
        <v>5.5E-2</v>
      </c>
      <c r="N27" s="21">
        <v>4.9000000000000002E-2</v>
      </c>
      <c r="P27" s="36" t="s">
        <v>58</v>
      </c>
      <c r="Q27">
        <f>AVERAGE(F33:H33)</f>
        <v>8.533333333333333E-2</v>
      </c>
      <c r="R27">
        <f t="shared" si="1"/>
        <v>27.70935960591132</v>
      </c>
    </row>
    <row r="28" spans="3:18" x14ac:dyDescent="0.15">
      <c r="C28">
        <f>C26-C27</f>
        <v>7.400000000000001E-2</v>
      </c>
      <c r="D28">
        <f t="shared" ref="D28:N28" si="5">D26-D27</f>
        <v>6.8000000000000005E-2</v>
      </c>
      <c r="E28">
        <f t="shared" si="5"/>
        <v>7.8000000000000014E-2</v>
      </c>
      <c r="F28">
        <f t="shared" si="5"/>
        <v>0.105</v>
      </c>
      <c r="G28">
        <f t="shared" si="5"/>
        <v>0.10699999999999998</v>
      </c>
      <c r="H28">
        <f t="shared" si="5"/>
        <v>0.10799999999999998</v>
      </c>
      <c r="I28">
        <f t="shared" si="5"/>
        <v>4.0999999999999995E-2</v>
      </c>
      <c r="J28">
        <f t="shared" si="5"/>
        <v>4.1999999999999996E-2</v>
      </c>
      <c r="K28">
        <f t="shared" si="5"/>
        <v>4.4999999999999998E-2</v>
      </c>
      <c r="L28">
        <f t="shared" si="5"/>
        <v>3.7999999999999999E-2</v>
      </c>
      <c r="M28">
        <f t="shared" si="5"/>
        <v>4.3000000000000003E-2</v>
      </c>
      <c r="N28">
        <f t="shared" si="5"/>
        <v>3.5000000000000003E-2</v>
      </c>
    </row>
    <row r="30" spans="3:18" ht="14" x14ac:dyDescent="0.15">
      <c r="C30" s="36" t="s">
        <v>57</v>
      </c>
      <c r="D30" s="36" t="s">
        <v>57</v>
      </c>
      <c r="E30" s="36" t="s">
        <v>57</v>
      </c>
      <c r="F30" s="36" t="s">
        <v>58</v>
      </c>
      <c r="G30" s="36" t="s">
        <v>58</v>
      </c>
      <c r="H30" s="36" t="s">
        <v>58</v>
      </c>
      <c r="I30" s="36"/>
      <c r="J30" s="36"/>
      <c r="K30" s="36"/>
      <c r="L30" s="36"/>
      <c r="M30" s="36"/>
      <c r="N30" s="36"/>
    </row>
    <row r="31" spans="3:18" x14ac:dyDescent="0.15">
      <c r="C31" s="33">
        <v>9.2999999999999999E-2</v>
      </c>
      <c r="D31" s="33">
        <v>8.8999999999999996E-2</v>
      </c>
      <c r="E31" s="33">
        <v>9.2999999999999999E-2</v>
      </c>
      <c r="F31" s="34">
        <v>0.126</v>
      </c>
      <c r="G31" s="35">
        <v>0.129</v>
      </c>
      <c r="H31" s="37">
        <v>0.14199999999999999</v>
      </c>
      <c r="I31" s="36"/>
      <c r="J31" s="36"/>
      <c r="K31" s="36"/>
      <c r="L31" s="36"/>
      <c r="M31" s="36"/>
      <c r="N31" s="36"/>
    </row>
    <row r="32" spans="3:18" x14ac:dyDescent="0.15">
      <c r="C32" s="13">
        <v>4.4999999999999998E-2</v>
      </c>
      <c r="D32" s="13">
        <v>4.4999999999999998E-2</v>
      </c>
      <c r="E32" s="13">
        <v>4.4999999999999998E-2</v>
      </c>
      <c r="F32" s="14">
        <v>4.3999999999999997E-2</v>
      </c>
      <c r="G32" s="14">
        <v>4.2999999999999997E-2</v>
      </c>
      <c r="H32" s="38">
        <v>5.3999999999999999E-2</v>
      </c>
      <c r="I32" s="36"/>
      <c r="J32" s="36"/>
      <c r="K32" s="36"/>
      <c r="L32" s="36"/>
      <c r="M32" s="36"/>
      <c r="N32" s="36"/>
    </row>
    <row r="33" spans="3:14" x14ac:dyDescent="0.15">
      <c r="C33" s="36">
        <f>C31-C32</f>
        <v>4.8000000000000001E-2</v>
      </c>
      <c r="D33" s="36">
        <f t="shared" ref="D33:H33" si="6">D31-D32</f>
        <v>4.3999999999999997E-2</v>
      </c>
      <c r="E33" s="36">
        <f t="shared" si="6"/>
        <v>4.8000000000000001E-2</v>
      </c>
      <c r="F33" s="36">
        <f t="shared" si="6"/>
        <v>8.2000000000000003E-2</v>
      </c>
      <c r="G33" s="36">
        <f t="shared" si="6"/>
        <v>8.6000000000000007E-2</v>
      </c>
      <c r="H33" s="36">
        <f t="shared" si="6"/>
        <v>8.7999999999999995E-2</v>
      </c>
      <c r="I33" s="36"/>
      <c r="J33" s="36"/>
      <c r="K33" s="36"/>
      <c r="L33" s="36"/>
      <c r="M33" s="36"/>
      <c r="N33" s="36"/>
    </row>
    <row r="34" spans="3:14" x14ac:dyDescent="0.15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  <row r="35" spans="3:14" x14ac:dyDescent="0.1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3:14" x14ac:dyDescent="0.1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spans="3:14" x14ac:dyDescent="0.15"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3:14" x14ac:dyDescent="0.15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3:14" x14ac:dyDescent="0.15"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CFDF-3FFF-4E40-A74F-31C2B6E30A28}">
  <dimension ref="C6:V40"/>
  <sheetViews>
    <sheetView topLeftCell="K2" zoomScale="150" workbookViewId="0">
      <selection activeCell="Q30" sqref="Q30"/>
    </sheetView>
  </sheetViews>
  <sheetFormatPr baseColWidth="10" defaultRowHeight="13" x14ac:dyDescent="0.15"/>
  <cols>
    <col min="18" max="18" width="12.5" customWidth="1"/>
  </cols>
  <sheetData>
    <row r="6" spans="3:22" x14ac:dyDescent="0.15">
      <c r="C6" s="30" t="s">
        <v>34</v>
      </c>
      <c r="D6" s="30" t="s">
        <v>34</v>
      </c>
      <c r="E6" s="30" t="s">
        <v>34</v>
      </c>
      <c r="F6" s="30" t="s">
        <v>59</v>
      </c>
      <c r="G6" s="30" t="s">
        <v>59</v>
      </c>
      <c r="H6" s="30" t="s">
        <v>59</v>
      </c>
      <c r="I6" s="30" t="s">
        <v>36</v>
      </c>
      <c r="J6" s="30" t="s">
        <v>36</v>
      </c>
      <c r="K6" s="30" t="s">
        <v>36</v>
      </c>
      <c r="L6" s="30" t="s">
        <v>37</v>
      </c>
      <c r="M6" s="30" t="s">
        <v>37</v>
      </c>
      <c r="N6" s="30" t="s">
        <v>37</v>
      </c>
      <c r="Q6" s="30" t="s">
        <v>69</v>
      </c>
      <c r="R6" s="30" t="s">
        <v>70</v>
      </c>
      <c r="S6" s="30" t="s">
        <v>71</v>
      </c>
      <c r="U6" s="30" t="s">
        <v>72</v>
      </c>
      <c r="V6" s="30" t="s">
        <v>63</v>
      </c>
    </row>
    <row r="7" spans="3:22" x14ac:dyDescent="0.15">
      <c r="C7" s="7">
        <v>5.2999999999999999E-2</v>
      </c>
      <c r="D7" s="7">
        <v>4.9000000000000002E-2</v>
      </c>
      <c r="E7" s="7">
        <v>5.0999999999999997E-2</v>
      </c>
      <c r="F7" s="8">
        <v>0.32300000000000001</v>
      </c>
      <c r="G7" s="8">
        <v>0.32900000000000001</v>
      </c>
      <c r="H7" s="8">
        <v>0.317</v>
      </c>
      <c r="I7" s="7">
        <v>4.9000000000000002E-2</v>
      </c>
      <c r="J7" s="7">
        <v>5.1999999999999998E-2</v>
      </c>
      <c r="K7" s="7">
        <v>5.0999999999999997E-2</v>
      </c>
      <c r="L7" s="9">
        <v>0.14499999999999999</v>
      </c>
      <c r="M7" s="9">
        <v>0.14499999999999999</v>
      </c>
      <c r="N7" s="9">
        <v>0.14699999999999999</v>
      </c>
      <c r="P7" s="30" t="s">
        <v>34</v>
      </c>
      <c r="Q7">
        <f>AVERAGE(C9:E9)</f>
        <v>1.0333333333333332E-2</v>
      </c>
    </row>
    <row r="8" spans="3:22" x14ac:dyDescent="0.15">
      <c r="C8" s="11">
        <v>4.1000000000000002E-2</v>
      </c>
      <c r="D8" s="12">
        <v>0.04</v>
      </c>
      <c r="E8" s="11">
        <v>4.1000000000000002E-2</v>
      </c>
      <c r="F8" s="13">
        <v>4.5999999999999999E-2</v>
      </c>
      <c r="G8" s="12">
        <v>0.04</v>
      </c>
      <c r="H8" s="12">
        <v>0.04</v>
      </c>
      <c r="I8" s="12">
        <v>3.9E-2</v>
      </c>
      <c r="J8" s="11">
        <v>4.1000000000000002E-2</v>
      </c>
      <c r="K8" s="12">
        <v>0.04</v>
      </c>
      <c r="L8" s="14">
        <v>4.3999999999999997E-2</v>
      </c>
      <c r="M8" s="11">
        <v>4.2999999999999997E-2</v>
      </c>
      <c r="N8" s="11">
        <v>4.2000000000000003E-2</v>
      </c>
      <c r="P8" s="30" t="s">
        <v>59</v>
      </c>
      <c r="Q8">
        <f>AVERAGE(F9:H9)</f>
        <v>0.28100000000000003</v>
      </c>
    </row>
    <row r="9" spans="3:22" x14ac:dyDescent="0.15">
      <c r="C9">
        <f>C7-C8</f>
        <v>1.1999999999999997E-2</v>
      </c>
      <c r="D9">
        <f t="shared" ref="D9:N9" si="0">D7-D8</f>
        <v>9.0000000000000011E-3</v>
      </c>
      <c r="E9">
        <f t="shared" si="0"/>
        <v>9.999999999999995E-3</v>
      </c>
      <c r="F9">
        <f t="shared" si="0"/>
        <v>0.27700000000000002</v>
      </c>
      <c r="G9">
        <f t="shared" si="0"/>
        <v>0.28900000000000003</v>
      </c>
      <c r="H9">
        <f t="shared" si="0"/>
        <v>0.27700000000000002</v>
      </c>
      <c r="I9">
        <f t="shared" si="0"/>
        <v>1.0000000000000002E-2</v>
      </c>
      <c r="J9">
        <f t="shared" si="0"/>
        <v>1.0999999999999996E-2</v>
      </c>
      <c r="K9">
        <f t="shared" si="0"/>
        <v>1.0999999999999996E-2</v>
      </c>
      <c r="L9">
        <f t="shared" si="0"/>
        <v>0.10099999999999999</v>
      </c>
      <c r="M9">
        <f t="shared" si="0"/>
        <v>0.10199999999999999</v>
      </c>
      <c r="N9">
        <f t="shared" si="0"/>
        <v>0.10499999999999998</v>
      </c>
      <c r="P9" s="30" t="s">
        <v>36</v>
      </c>
      <c r="Q9">
        <f>(I9-$Q$7)/($Q$8-$Q$7)*100</f>
        <v>-0.1231527093596045</v>
      </c>
      <c r="R9">
        <f t="shared" ref="R9:S9" si="1">(J9-$Q$7)/($Q$8-$Q$7)*100</f>
        <v>0.24630541871921091</v>
      </c>
      <c r="S9">
        <f t="shared" si="1"/>
        <v>0.24630541871921091</v>
      </c>
      <c r="U9">
        <f>AVERAGE(Q9:S9)</f>
        <v>0.12315270935960577</v>
      </c>
      <c r="V9">
        <f>STDEV(Q9:S9)</f>
        <v>0.21330674970059929</v>
      </c>
    </row>
    <row r="10" spans="3:22" x14ac:dyDescent="0.15">
      <c r="P10" s="30" t="s">
        <v>37</v>
      </c>
      <c r="Q10">
        <f>(L9-$Q$7)/($Q$8-$Q$7)*100</f>
        <v>33.497536945812797</v>
      </c>
      <c r="R10">
        <f t="shared" ref="R10:S10" si="2">(M9-$Q$7)/($Q$8-$Q$7)*100</f>
        <v>33.866995073891616</v>
      </c>
      <c r="S10">
        <f t="shared" si="2"/>
        <v>34.975369458128064</v>
      </c>
      <c r="U10">
        <f t="shared" ref="U10:U28" si="3">AVERAGE(Q10:S10)</f>
        <v>34.113300492610826</v>
      </c>
      <c r="V10">
        <f t="shared" ref="V10:V28" si="4">STDEV(Q10:S10)</f>
        <v>0.76908842344807626</v>
      </c>
    </row>
    <row r="11" spans="3:22" x14ac:dyDescent="0.15">
      <c r="C11" s="30" t="s">
        <v>40</v>
      </c>
      <c r="D11" s="30" t="s">
        <v>40</v>
      </c>
      <c r="E11" s="30" t="s">
        <v>40</v>
      </c>
      <c r="F11" s="30" t="s">
        <v>42</v>
      </c>
      <c r="G11" s="30" t="s">
        <v>42</v>
      </c>
      <c r="H11" s="30" t="s">
        <v>42</v>
      </c>
      <c r="I11" s="30" t="s">
        <v>43</v>
      </c>
      <c r="J11" s="30" t="s">
        <v>43</v>
      </c>
      <c r="K11" s="30" t="s">
        <v>43</v>
      </c>
      <c r="L11" s="30" t="s">
        <v>44</v>
      </c>
      <c r="M11" s="30" t="s">
        <v>44</v>
      </c>
      <c r="N11" s="30" t="s">
        <v>44</v>
      </c>
      <c r="P11" s="30" t="s">
        <v>40</v>
      </c>
      <c r="Q11">
        <f>(C14-$Q$7)/($Q$8-$Q$7)*100</f>
        <v>57.881773399014754</v>
      </c>
      <c r="R11">
        <f t="shared" ref="R11:S11" si="5">(D14-$Q$7)/($Q$8-$Q$7)*100</f>
        <v>58.99014778325121</v>
      </c>
      <c r="S11">
        <f t="shared" si="5"/>
        <v>58.620689655172399</v>
      </c>
      <c r="U11">
        <f t="shared" si="3"/>
        <v>58.497536945812783</v>
      </c>
      <c r="V11">
        <f t="shared" si="4"/>
        <v>0.5643566126792926</v>
      </c>
    </row>
    <row r="12" spans="3:22" x14ac:dyDescent="0.15">
      <c r="C12" s="15">
        <v>0.21</v>
      </c>
      <c r="D12" s="15">
        <v>0.218</v>
      </c>
      <c r="E12" s="15">
        <v>0.21299999999999999</v>
      </c>
      <c r="F12" s="16">
        <v>0.254</v>
      </c>
      <c r="G12" s="16">
        <v>0.254</v>
      </c>
      <c r="H12" s="16">
        <v>0.25900000000000001</v>
      </c>
      <c r="I12" s="7">
        <v>5.7000000000000002E-2</v>
      </c>
      <c r="J12" s="7">
        <v>5.7000000000000002E-2</v>
      </c>
      <c r="K12" s="7">
        <v>5.6000000000000001E-2</v>
      </c>
      <c r="L12" s="7">
        <v>5.1999999999999998E-2</v>
      </c>
      <c r="M12" s="7">
        <v>5.0999999999999997E-2</v>
      </c>
      <c r="N12" s="7">
        <v>0.05</v>
      </c>
      <c r="P12" s="30" t="s">
        <v>42</v>
      </c>
      <c r="Q12">
        <f>(F14-$Q$7)/($Q$8-$Q$7)*100</f>
        <v>75.246305418719189</v>
      </c>
      <c r="R12">
        <f t="shared" ref="R12:S12" si="6">(G14-$Q$7)/($Q$8-$Q$7)*100</f>
        <v>75.246305418719189</v>
      </c>
      <c r="S12">
        <f t="shared" si="6"/>
        <v>77.093596059113295</v>
      </c>
      <c r="U12">
        <f t="shared" si="3"/>
        <v>75.862068965517224</v>
      </c>
      <c r="V12">
        <f t="shared" si="4"/>
        <v>1.0665337485030137</v>
      </c>
    </row>
    <row r="13" spans="3:22" x14ac:dyDescent="0.15">
      <c r="C13" s="14">
        <v>4.2999999999999997E-2</v>
      </c>
      <c r="D13" s="17">
        <v>4.8000000000000001E-2</v>
      </c>
      <c r="E13" s="14">
        <v>4.3999999999999997E-2</v>
      </c>
      <c r="F13" s="12">
        <v>0.04</v>
      </c>
      <c r="G13" s="12">
        <v>0.04</v>
      </c>
      <c r="H13" s="12">
        <v>0.04</v>
      </c>
      <c r="I13" s="14">
        <v>4.2999999999999997E-2</v>
      </c>
      <c r="J13" s="14">
        <v>4.3999999999999997E-2</v>
      </c>
      <c r="K13" s="11">
        <v>4.1000000000000002E-2</v>
      </c>
      <c r="L13" s="11">
        <v>4.2000000000000003E-2</v>
      </c>
      <c r="M13" s="12">
        <v>0.04</v>
      </c>
      <c r="N13" s="12">
        <v>3.9E-2</v>
      </c>
      <c r="P13" s="30" t="s">
        <v>43</v>
      </c>
      <c r="Q13">
        <f>(I14-$Q$7)/($Q$8-$Q$7)*100</f>
        <v>1.3546798029556673</v>
      </c>
      <c r="R13">
        <f t="shared" ref="R13:S13" si="7">(J14-$Q$7)/($Q$8-$Q$7)*100</f>
        <v>0.98522167487684942</v>
      </c>
      <c r="S13">
        <f t="shared" si="7"/>
        <v>1.7241379310344827</v>
      </c>
      <c r="U13">
        <f t="shared" si="3"/>
        <v>1.3546798029556666</v>
      </c>
      <c r="V13">
        <f t="shared" si="4"/>
        <v>0.36945812807881551</v>
      </c>
    </row>
    <row r="14" spans="3:22" x14ac:dyDescent="0.15">
      <c r="C14">
        <f>C12-C13</f>
        <v>0.16699999999999998</v>
      </c>
      <c r="D14">
        <f t="shared" ref="D14:N14" si="8">D12-D13</f>
        <v>0.16999999999999998</v>
      </c>
      <c r="E14">
        <f t="shared" si="8"/>
        <v>0.16899999999999998</v>
      </c>
      <c r="F14">
        <f t="shared" si="8"/>
        <v>0.214</v>
      </c>
      <c r="G14">
        <f t="shared" si="8"/>
        <v>0.214</v>
      </c>
      <c r="H14">
        <f t="shared" si="8"/>
        <v>0.219</v>
      </c>
      <c r="I14">
        <f t="shared" si="8"/>
        <v>1.4000000000000005E-2</v>
      </c>
      <c r="J14">
        <f t="shared" si="8"/>
        <v>1.3000000000000005E-2</v>
      </c>
      <c r="K14">
        <f t="shared" si="8"/>
        <v>1.4999999999999999E-2</v>
      </c>
      <c r="L14">
        <f t="shared" si="8"/>
        <v>9.999999999999995E-3</v>
      </c>
      <c r="M14">
        <f t="shared" si="8"/>
        <v>1.0999999999999996E-2</v>
      </c>
      <c r="N14">
        <f t="shared" si="8"/>
        <v>1.1000000000000003E-2</v>
      </c>
      <c r="P14" s="30" t="s">
        <v>44</v>
      </c>
      <c r="Q14">
        <f>(L14-$Q$7)/($Q$8-$Q$7)*100</f>
        <v>-0.12315270935960707</v>
      </c>
      <c r="R14">
        <f t="shared" ref="R14:S14" si="9">(M14-$Q$7)/($Q$8-$Q$7)*100</f>
        <v>0.24630541871921091</v>
      </c>
      <c r="S14">
        <f t="shared" si="9"/>
        <v>0.24630541871921346</v>
      </c>
      <c r="U14">
        <f t="shared" si="3"/>
        <v>0.12315270935960576</v>
      </c>
      <c r="V14">
        <f t="shared" si="4"/>
        <v>0.21330674970060154</v>
      </c>
    </row>
    <row r="15" spans="3:22" x14ac:dyDescent="0.15">
      <c r="P15" s="30" t="s">
        <v>45</v>
      </c>
      <c r="Q15">
        <f>(C19-$Q$7)/($Q$8-$Q$7)*100</f>
        <v>2.8325123152709368</v>
      </c>
      <c r="R15">
        <f t="shared" ref="R15:S15" si="10">(D19-$Q$7)/($Q$8-$Q$7)*100</f>
        <v>1.7241379310344827</v>
      </c>
      <c r="S15">
        <f t="shared" si="10"/>
        <v>1.354679802955665</v>
      </c>
      <c r="U15">
        <f t="shared" si="3"/>
        <v>1.9704433497536951</v>
      </c>
      <c r="V15">
        <f t="shared" si="4"/>
        <v>0.76908842344807837</v>
      </c>
    </row>
    <row r="16" spans="3:22" x14ac:dyDescent="0.15">
      <c r="C16" s="30" t="s">
        <v>45</v>
      </c>
      <c r="D16" s="30" t="s">
        <v>45</v>
      </c>
      <c r="E16" s="30" t="s">
        <v>45</v>
      </c>
      <c r="F16" s="30" t="s">
        <v>46</v>
      </c>
      <c r="G16" s="30" t="s">
        <v>46</v>
      </c>
      <c r="H16" s="30" t="s">
        <v>46</v>
      </c>
      <c r="I16" s="30" t="s">
        <v>47</v>
      </c>
      <c r="J16" s="30" t="s">
        <v>47</v>
      </c>
      <c r="K16" s="30" t="s">
        <v>47</v>
      </c>
      <c r="L16" s="30" t="s">
        <v>48</v>
      </c>
      <c r="M16" s="30" t="s">
        <v>48</v>
      </c>
      <c r="N16" s="30" t="s">
        <v>48</v>
      </c>
      <c r="P16" s="30" t="s">
        <v>46</v>
      </c>
      <c r="Q16">
        <f>(F19-$Q$7)/($Q$8-$Q$7)*100</f>
        <v>6.5270935960591112</v>
      </c>
      <c r="R16">
        <f t="shared" ref="R16:S16" si="11">(G19-$Q$7)/($Q$8-$Q$7)*100</f>
        <v>6.1576354679802927</v>
      </c>
      <c r="S16">
        <f t="shared" si="11"/>
        <v>6.5270935960591112</v>
      </c>
      <c r="U16">
        <f t="shared" si="3"/>
        <v>6.4039408866995053</v>
      </c>
      <c r="V16">
        <f t="shared" si="4"/>
        <v>0.21330674970060109</v>
      </c>
    </row>
    <row r="17" spans="3:22" x14ac:dyDescent="0.15">
      <c r="C17" s="7">
        <v>6.3E-2</v>
      </c>
      <c r="D17" s="7">
        <v>5.7000000000000002E-2</v>
      </c>
      <c r="E17" s="7">
        <v>5.6000000000000001E-2</v>
      </c>
      <c r="F17" s="18">
        <v>7.4999999999999997E-2</v>
      </c>
      <c r="G17" s="18">
        <v>7.0999999999999994E-2</v>
      </c>
      <c r="H17" s="18">
        <v>7.2999999999999995E-2</v>
      </c>
      <c r="I17" s="18">
        <v>8.5000000000000006E-2</v>
      </c>
      <c r="J17" s="18">
        <v>8.2000000000000003E-2</v>
      </c>
      <c r="K17" s="19">
        <v>9.0999999999999998E-2</v>
      </c>
      <c r="L17" s="20">
        <v>0.115</v>
      </c>
      <c r="M17" s="19">
        <v>9.4E-2</v>
      </c>
      <c r="N17" s="19">
        <v>9.6000000000000002E-2</v>
      </c>
      <c r="P17" s="30" t="s">
        <v>47</v>
      </c>
      <c r="Q17">
        <f>(I19-$Q$7)/($Q$8-$Q$7)*100</f>
        <v>9.1133004926108381</v>
      </c>
      <c r="R17">
        <f>(J19-$Q$7)/($Q$8-$Q$7)*100</f>
        <v>8.3743842364532011</v>
      </c>
      <c r="S17">
        <f>(K19-$Q$7)/($Q$8-$Q$7)*100</f>
        <v>10.221674876847288</v>
      </c>
      <c r="U17">
        <f t="shared" si="3"/>
        <v>9.2364532019704431</v>
      </c>
      <c r="V17">
        <f t="shared" si="4"/>
        <v>0.92978256592004216</v>
      </c>
    </row>
    <row r="18" spans="3:22" x14ac:dyDescent="0.15">
      <c r="C18" s="13">
        <v>4.4999999999999998E-2</v>
      </c>
      <c r="D18" s="11">
        <v>4.2000000000000003E-2</v>
      </c>
      <c r="E18" s="11">
        <v>4.2000000000000003E-2</v>
      </c>
      <c r="F18" s="17">
        <v>4.7E-2</v>
      </c>
      <c r="G18" s="14">
        <v>4.3999999999999997E-2</v>
      </c>
      <c r="H18" s="13">
        <v>4.4999999999999998E-2</v>
      </c>
      <c r="I18" s="21">
        <v>0.05</v>
      </c>
      <c r="J18" s="21">
        <v>4.9000000000000002E-2</v>
      </c>
      <c r="K18" s="22">
        <v>5.2999999999999999E-2</v>
      </c>
      <c r="L18" s="23">
        <v>6.2E-2</v>
      </c>
      <c r="M18" s="21">
        <v>4.9000000000000002E-2</v>
      </c>
      <c r="N18" s="21">
        <v>4.9000000000000002E-2</v>
      </c>
      <c r="P18" s="30" t="s">
        <v>48</v>
      </c>
      <c r="Q18">
        <f>(L19-$Q$7)/($Q$8-$Q$7)*100</f>
        <v>15.763546798029557</v>
      </c>
      <c r="R18">
        <f t="shared" ref="R18:S18" si="12">(M19-$Q$7)/($Q$8-$Q$7)*100</f>
        <v>12.807881773399011</v>
      </c>
      <c r="S18">
        <f t="shared" si="12"/>
        <v>13.546798029556648</v>
      </c>
      <c r="U18">
        <f t="shared" si="3"/>
        <v>14.039408866995073</v>
      </c>
      <c r="V18">
        <f t="shared" si="4"/>
        <v>1.5381768468961594</v>
      </c>
    </row>
    <row r="19" spans="3:22" x14ac:dyDescent="0.15">
      <c r="C19">
        <f>C17-C18</f>
        <v>1.8000000000000002E-2</v>
      </c>
      <c r="D19">
        <f t="shared" ref="D19:N19" si="13">D17-D18</f>
        <v>1.4999999999999999E-2</v>
      </c>
      <c r="E19">
        <f t="shared" si="13"/>
        <v>1.3999999999999999E-2</v>
      </c>
      <c r="F19">
        <f t="shared" si="13"/>
        <v>2.7999999999999997E-2</v>
      </c>
      <c r="G19">
        <f t="shared" si="13"/>
        <v>2.6999999999999996E-2</v>
      </c>
      <c r="H19">
        <f t="shared" si="13"/>
        <v>2.7999999999999997E-2</v>
      </c>
      <c r="I19">
        <f t="shared" si="13"/>
        <v>3.5000000000000003E-2</v>
      </c>
      <c r="J19">
        <f t="shared" si="13"/>
        <v>3.3000000000000002E-2</v>
      </c>
      <c r="K19">
        <f t="shared" si="13"/>
        <v>3.7999999999999999E-2</v>
      </c>
      <c r="L19">
        <f t="shared" si="13"/>
        <v>5.3000000000000005E-2</v>
      </c>
      <c r="M19">
        <f t="shared" si="13"/>
        <v>4.4999999999999998E-2</v>
      </c>
      <c r="N19">
        <f t="shared" si="13"/>
        <v>4.7E-2</v>
      </c>
      <c r="P19" s="30" t="s">
        <v>49</v>
      </c>
      <c r="Q19">
        <f>(C24-$Q$7)/($Q$8-$Q$7)*100</f>
        <v>22.413793103448267</v>
      </c>
      <c r="R19">
        <f t="shared" ref="R19:S19" si="14">(D24-$Q$7)/($Q$8-$Q$7)*100</f>
        <v>22.783251231527089</v>
      </c>
      <c r="S19">
        <f t="shared" si="14"/>
        <v>23.152709359605904</v>
      </c>
      <c r="U19">
        <f t="shared" si="3"/>
        <v>22.783251231527089</v>
      </c>
      <c r="V19">
        <f t="shared" si="4"/>
        <v>0.3694581280788185</v>
      </c>
    </row>
    <row r="20" spans="3:22" x14ac:dyDescent="0.15">
      <c r="P20" s="30" t="s">
        <v>50</v>
      </c>
      <c r="Q20">
        <f>(F24-$Q$7)/($Q$8-$Q$7)*100</f>
        <v>41.995073891625609</v>
      </c>
      <c r="R20">
        <f>(G24-$Q$7)/($Q$8-$Q$7)*100</f>
        <v>42.364532019704427</v>
      </c>
      <c r="S20">
        <f>(H24-$Q$7)/($Q$8-$Q$7)*100</f>
        <v>44.581280788177338</v>
      </c>
      <c r="U20">
        <f t="shared" si="3"/>
        <v>42.980295566502456</v>
      </c>
      <c r="V20">
        <f t="shared" si="4"/>
        <v>1.3987458979803657</v>
      </c>
    </row>
    <row r="21" spans="3:22" x14ac:dyDescent="0.15">
      <c r="C21" s="30" t="s">
        <v>49</v>
      </c>
      <c r="D21" s="30" t="s">
        <v>49</v>
      </c>
      <c r="E21" s="30" t="s">
        <v>49</v>
      </c>
      <c r="F21" s="30" t="s">
        <v>50</v>
      </c>
      <c r="G21" s="30" t="s">
        <v>50</v>
      </c>
      <c r="H21" s="30" t="s">
        <v>50</v>
      </c>
      <c r="I21" s="30" t="s">
        <v>51</v>
      </c>
      <c r="J21" s="30" t="s">
        <v>51</v>
      </c>
      <c r="K21" s="30" t="s">
        <v>51</v>
      </c>
      <c r="L21" s="30" t="s">
        <v>52</v>
      </c>
      <c r="M21" s="30" t="s">
        <v>52</v>
      </c>
      <c r="N21" s="30" t="s">
        <v>52</v>
      </c>
      <c r="P21" s="30" t="s">
        <v>51</v>
      </c>
      <c r="Q21">
        <f>(I24-$Q$7)/($Q$8-$Q$7)*100</f>
        <v>9.4827586206896548</v>
      </c>
      <c r="R21">
        <f t="shared" ref="R21:S21" si="15">(J24-$Q$7)/($Q$8-$Q$7)*100</f>
        <v>10.591133004926107</v>
      </c>
      <c r="S21">
        <f t="shared" si="15"/>
        <v>13.546798029556644</v>
      </c>
      <c r="U21">
        <f t="shared" si="3"/>
        <v>11.206896551724135</v>
      </c>
      <c r="V21">
        <f t="shared" si="4"/>
        <v>2.100827845964528</v>
      </c>
    </row>
    <row r="22" spans="3:22" x14ac:dyDescent="0.15">
      <c r="C22" s="20">
        <v>0.11899999999999999</v>
      </c>
      <c r="D22" s="20">
        <v>0.11600000000000001</v>
      </c>
      <c r="E22" s="20">
        <v>0.11799999999999999</v>
      </c>
      <c r="F22" s="24">
        <v>0.17</v>
      </c>
      <c r="G22" s="24">
        <v>0.17799999999999999</v>
      </c>
      <c r="H22" s="24">
        <v>0.17799999999999999</v>
      </c>
      <c r="I22" s="18">
        <v>8.5000000000000006E-2</v>
      </c>
      <c r="J22" s="19">
        <v>9.5000000000000001E-2</v>
      </c>
      <c r="K22" s="19">
        <v>0.10299999999999999</v>
      </c>
      <c r="L22" s="18">
        <v>8.2000000000000003E-2</v>
      </c>
      <c r="M22" s="20">
        <v>0.111</v>
      </c>
      <c r="N22" s="19">
        <v>9.6000000000000002E-2</v>
      </c>
      <c r="P22" s="30" t="s">
        <v>52</v>
      </c>
      <c r="Q22">
        <f>(L24-$Q$7)/($Q$8-$Q$7)*100</f>
        <v>8.3743842364532011</v>
      </c>
      <c r="R22">
        <f t="shared" ref="R22:S22" si="16">(M24-$Q$7)/($Q$8-$Q$7)*100</f>
        <v>12.807881773399011</v>
      </c>
      <c r="S22">
        <f t="shared" si="16"/>
        <v>12.068965517241379</v>
      </c>
      <c r="U22">
        <f t="shared" si="3"/>
        <v>11.083743842364532</v>
      </c>
      <c r="V22">
        <f t="shared" si="4"/>
        <v>2.3752834386682018</v>
      </c>
    </row>
    <row r="23" spans="3:22" x14ac:dyDescent="0.15">
      <c r="C23" s="21">
        <v>4.8000000000000001E-2</v>
      </c>
      <c r="D23" s="14">
        <v>4.3999999999999997E-2</v>
      </c>
      <c r="E23" s="13">
        <v>4.4999999999999998E-2</v>
      </c>
      <c r="F23" s="13">
        <v>4.5999999999999999E-2</v>
      </c>
      <c r="G23" s="22">
        <v>5.2999999999999999E-2</v>
      </c>
      <c r="H23" s="17">
        <v>4.7E-2</v>
      </c>
      <c r="I23" s="21">
        <v>4.9000000000000002E-2</v>
      </c>
      <c r="J23" s="25">
        <v>5.6000000000000001E-2</v>
      </c>
      <c r="K23" s="25">
        <v>5.6000000000000001E-2</v>
      </c>
      <c r="L23" s="21">
        <v>4.9000000000000002E-2</v>
      </c>
      <c r="M23" s="26">
        <v>6.6000000000000003E-2</v>
      </c>
      <c r="N23" s="22">
        <v>5.2999999999999999E-2</v>
      </c>
      <c r="P23" s="30" t="s">
        <v>53</v>
      </c>
      <c r="Q23">
        <f>(C29-$Q$7)/($Q$8-$Q$7)*100</f>
        <v>23.52216748768473</v>
      </c>
      <c r="R23">
        <f>(D29-$Q$7)/($Q$8-$Q$7)*100</f>
        <v>21.305418719211819</v>
      </c>
      <c r="S23">
        <f>(E29-$Q$7)/($Q$8-$Q$7)*100</f>
        <v>25</v>
      </c>
      <c r="U23">
        <f t="shared" si="3"/>
        <v>23.275862068965512</v>
      </c>
      <c r="V23">
        <f t="shared" si="4"/>
        <v>1.8595651318400885</v>
      </c>
    </row>
    <row r="24" spans="3:22" x14ac:dyDescent="0.15">
      <c r="C24">
        <f>C22-C23</f>
        <v>7.0999999999999994E-2</v>
      </c>
      <c r="D24">
        <f t="shared" ref="D24:N24" si="17">D22-D23</f>
        <v>7.2000000000000008E-2</v>
      </c>
      <c r="E24">
        <f t="shared" si="17"/>
        <v>7.2999999999999995E-2</v>
      </c>
      <c r="F24">
        <f t="shared" si="17"/>
        <v>0.12400000000000001</v>
      </c>
      <c r="G24">
        <f t="shared" si="17"/>
        <v>0.125</v>
      </c>
      <c r="H24">
        <f t="shared" si="17"/>
        <v>0.13100000000000001</v>
      </c>
      <c r="I24">
        <f t="shared" si="17"/>
        <v>3.6000000000000004E-2</v>
      </c>
      <c r="J24">
        <f t="shared" si="17"/>
        <v>3.9E-2</v>
      </c>
      <c r="K24">
        <f t="shared" si="17"/>
        <v>4.6999999999999993E-2</v>
      </c>
      <c r="L24">
        <f t="shared" si="17"/>
        <v>3.3000000000000002E-2</v>
      </c>
      <c r="M24">
        <f t="shared" si="17"/>
        <v>4.4999999999999998E-2</v>
      </c>
      <c r="N24">
        <f t="shared" si="17"/>
        <v>4.3000000000000003E-2</v>
      </c>
      <c r="P24" s="30" t="s">
        <v>54</v>
      </c>
      <c r="Q24">
        <f>(F29-$Q$7)/($Q$8-$Q$7)*100</f>
        <v>34.975369458128071</v>
      </c>
      <c r="R24">
        <f t="shared" ref="R24:S24" si="18">(G29-$Q$7)/($Q$8-$Q$7)*100</f>
        <v>35.714285714285701</v>
      </c>
      <c r="S24">
        <f t="shared" si="18"/>
        <v>36.08374384236452</v>
      </c>
      <c r="U24">
        <f t="shared" si="3"/>
        <v>35.5911330049261</v>
      </c>
      <c r="V24">
        <f t="shared" si="4"/>
        <v>0.56435661267928794</v>
      </c>
    </row>
    <row r="25" spans="3:22" x14ac:dyDescent="0.15">
      <c r="P25" s="30" t="s">
        <v>55</v>
      </c>
      <c r="Q25">
        <f>(I29-$Q$7)/($Q$8-$Q$7)*100</f>
        <v>11.33004926108374</v>
      </c>
      <c r="R25">
        <f>(J29-$Q$7)/($Q$8-$Q$7)*100</f>
        <v>11.699507389162557</v>
      </c>
      <c r="S25">
        <f>(K29-$Q$7)/($Q$8-$Q$7)*100</f>
        <v>12.807881773399011</v>
      </c>
      <c r="U25">
        <f t="shared" si="3"/>
        <v>11.94581280788177</v>
      </c>
      <c r="V25">
        <f t="shared" si="4"/>
        <v>0.76908842344807848</v>
      </c>
    </row>
    <row r="26" spans="3:22" x14ac:dyDescent="0.15">
      <c r="C26" s="30" t="s">
        <v>53</v>
      </c>
      <c r="D26" s="30" t="s">
        <v>53</v>
      </c>
      <c r="E26" s="30" t="s">
        <v>53</v>
      </c>
      <c r="F26" s="30" t="s">
        <v>54</v>
      </c>
      <c r="G26" s="30" t="s">
        <v>54</v>
      </c>
      <c r="H26" s="30" t="s">
        <v>54</v>
      </c>
      <c r="I26" s="30" t="s">
        <v>55</v>
      </c>
      <c r="J26" s="30" t="s">
        <v>55</v>
      </c>
      <c r="K26" s="30" t="s">
        <v>55</v>
      </c>
      <c r="L26" s="30" t="s">
        <v>56</v>
      </c>
      <c r="M26" s="30" t="s">
        <v>56</v>
      </c>
      <c r="N26" s="30" t="s">
        <v>56</v>
      </c>
      <c r="P26" s="30" t="s">
        <v>56</v>
      </c>
      <c r="Q26">
        <f>(L29-$Q$7)/($Q$8-$Q$7)*100</f>
        <v>10.221674876847288</v>
      </c>
      <c r="R26">
        <f t="shared" ref="R26:S26" si="19">(M29-$Q$7)/($Q$8-$Q$7)*100</f>
        <v>12.068965517241379</v>
      </c>
      <c r="S26">
        <f t="shared" si="19"/>
        <v>9.1133004926108381</v>
      </c>
      <c r="U26">
        <f t="shared" si="3"/>
        <v>10.467980295566504</v>
      </c>
      <c r="V26">
        <f t="shared" si="4"/>
        <v>1.4931472479041921</v>
      </c>
    </row>
    <row r="27" spans="3:22" ht="14" x14ac:dyDescent="0.15">
      <c r="C27" s="20">
        <v>0.125</v>
      </c>
      <c r="D27" s="20">
        <v>0.11600000000000001</v>
      </c>
      <c r="E27" s="9">
        <v>0.13300000000000001</v>
      </c>
      <c r="F27" s="27">
        <v>0.14899999999999999</v>
      </c>
      <c r="G27" s="9">
        <v>0.14799999999999999</v>
      </c>
      <c r="H27" s="27">
        <v>0.14899999999999999</v>
      </c>
      <c r="I27" s="19">
        <v>8.8999999999999996E-2</v>
      </c>
      <c r="J27" s="19">
        <v>9.0999999999999998E-2</v>
      </c>
      <c r="K27" s="19">
        <v>9.4E-2</v>
      </c>
      <c r="L27" s="19">
        <v>8.8999999999999996E-2</v>
      </c>
      <c r="M27" s="19">
        <v>9.8000000000000004E-2</v>
      </c>
      <c r="N27" s="18">
        <v>8.4000000000000005E-2</v>
      </c>
      <c r="P27" s="36" t="s">
        <v>57</v>
      </c>
      <c r="Q27">
        <f>(C34-$Q$7)/($Q$8-$Q$7)*100</f>
        <v>13.916256157635464</v>
      </c>
      <c r="R27">
        <f t="shared" ref="R27:S27" si="20">(D34-$Q$7)/($Q$8-$Q$7)*100</f>
        <v>12.438423645320192</v>
      </c>
      <c r="S27">
        <f t="shared" si="20"/>
        <v>13.916256157635464</v>
      </c>
      <c r="U27">
        <f t="shared" si="3"/>
        <v>13.423645320197041</v>
      </c>
      <c r="V27">
        <f t="shared" si="4"/>
        <v>0.85322699880240338</v>
      </c>
    </row>
    <row r="28" spans="3:22" ht="14" x14ac:dyDescent="0.15">
      <c r="C28" s="28">
        <v>5.0999999999999997E-2</v>
      </c>
      <c r="D28" s="17">
        <v>4.8000000000000001E-2</v>
      </c>
      <c r="E28" s="29">
        <v>5.5E-2</v>
      </c>
      <c r="F28" s="14">
        <v>4.3999999999999997E-2</v>
      </c>
      <c r="G28" s="11">
        <v>4.1000000000000002E-2</v>
      </c>
      <c r="H28" s="12">
        <v>4.1000000000000002E-2</v>
      </c>
      <c r="I28" s="17">
        <v>4.8000000000000001E-2</v>
      </c>
      <c r="J28" s="21">
        <v>4.9000000000000002E-2</v>
      </c>
      <c r="K28" s="21">
        <v>4.9000000000000002E-2</v>
      </c>
      <c r="L28" s="28">
        <v>5.0999999999999997E-2</v>
      </c>
      <c r="M28" s="29">
        <v>5.5E-2</v>
      </c>
      <c r="N28" s="21">
        <v>4.9000000000000002E-2</v>
      </c>
      <c r="P28" s="36" t="s">
        <v>58</v>
      </c>
      <c r="Q28">
        <f>(F34-$Q$7)/($Q$8-$Q$7)*100</f>
        <v>26.47783251231527</v>
      </c>
      <c r="R28">
        <f t="shared" ref="R28:S28" si="21">(G34-$Q$7)/($Q$8-$Q$7)*100</f>
        <v>27.955665024630537</v>
      </c>
      <c r="S28">
        <f t="shared" si="21"/>
        <v>28.694581280788167</v>
      </c>
      <c r="U28">
        <f t="shared" si="3"/>
        <v>27.709359605911327</v>
      </c>
      <c r="V28">
        <f t="shared" si="4"/>
        <v>1.1287132253585768</v>
      </c>
    </row>
    <row r="29" spans="3:22" x14ac:dyDescent="0.15">
      <c r="C29">
        <f>C27-C28</f>
        <v>7.400000000000001E-2</v>
      </c>
      <c r="D29">
        <f t="shared" ref="D29:N29" si="22">D27-D28</f>
        <v>6.8000000000000005E-2</v>
      </c>
      <c r="E29">
        <f t="shared" si="22"/>
        <v>7.8000000000000014E-2</v>
      </c>
      <c r="F29">
        <f t="shared" si="22"/>
        <v>0.105</v>
      </c>
      <c r="G29">
        <f t="shared" si="22"/>
        <v>0.10699999999999998</v>
      </c>
      <c r="H29">
        <f t="shared" si="22"/>
        <v>0.10799999999999998</v>
      </c>
      <c r="I29">
        <f t="shared" si="22"/>
        <v>4.0999999999999995E-2</v>
      </c>
      <c r="J29">
        <f t="shared" si="22"/>
        <v>4.1999999999999996E-2</v>
      </c>
      <c r="K29">
        <f t="shared" si="22"/>
        <v>4.4999999999999998E-2</v>
      </c>
      <c r="L29">
        <f t="shared" si="22"/>
        <v>3.7999999999999999E-2</v>
      </c>
      <c r="M29">
        <f t="shared" si="22"/>
        <v>4.3000000000000003E-2</v>
      </c>
      <c r="N29">
        <f t="shared" si="22"/>
        <v>3.5000000000000003E-2</v>
      </c>
    </row>
    <row r="31" spans="3:22" ht="14" x14ac:dyDescent="0.15">
      <c r="C31" s="36" t="s">
        <v>57</v>
      </c>
      <c r="D31" s="36" t="s">
        <v>57</v>
      </c>
      <c r="E31" s="36" t="s">
        <v>57</v>
      </c>
      <c r="F31" s="36" t="s">
        <v>58</v>
      </c>
      <c r="G31" s="36" t="s">
        <v>58</v>
      </c>
      <c r="H31" s="36" t="s">
        <v>58</v>
      </c>
      <c r="I31" s="36"/>
      <c r="J31" s="36"/>
      <c r="K31" s="36"/>
      <c r="L31" s="36"/>
      <c r="M31" s="36"/>
      <c r="N31" s="36"/>
    </row>
    <row r="32" spans="3:22" x14ac:dyDescent="0.15">
      <c r="C32" s="33">
        <v>9.2999999999999999E-2</v>
      </c>
      <c r="D32" s="33">
        <v>8.8999999999999996E-2</v>
      </c>
      <c r="E32" s="33">
        <v>9.2999999999999999E-2</v>
      </c>
      <c r="F32" s="34">
        <v>0.126</v>
      </c>
      <c r="G32" s="35">
        <v>0.129</v>
      </c>
      <c r="H32" s="37">
        <v>0.14199999999999999</v>
      </c>
      <c r="I32" s="36"/>
      <c r="J32" s="36"/>
      <c r="K32" s="36"/>
      <c r="L32" s="36"/>
      <c r="M32" s="36"/>
      <c r="N32" s="36"/>
    </row>
    <row r="33" spans="3:14" x14ac:dyDescent="0.15">
      <c r="C33" s="13">
        <v>4.4999999999999998E-2</v>
      </c>
      <c r="D33" s="13">
        <v>4.4999999999999998E-2</v>
      </c>
      <c r="E33" s="13">
        <v>4.4999999999999998E-2</v>
      </c>
      <c r="F33" s="14">
        <v>4.3999999999999997E-2</v>
      </c>
      <c r="G33" s="14">
        <v>4.2999999999999997E-2</v>
      </c>
      <c r="H33" s="38">
        <v>5.3999999999999999E-2</v>
      </c>
      <c r="I33" s="36"/>
      <c r="J33" s="36"/>
      <c r="K33" s="36"/>
      <c r="L33" s="36"/>
      <c r="M33" s="36"/>
      <c r="N33" s="36"/>
    </row>
    <row r="34" spans="3:14" x14ac:dyDescent="0.15">
      <c r="C34" s="36">
        <f>C32-C33</f>
        <v>4.8000000000000001E-2</v>
      </c>
      <c r="D34" s="36">
        <f t="shared" ref="D34:H34" si="23">D32-D33</f>
        <v>4.3999999999999997E-2</v>
      </c>
      <c r="E34" s="36">
        <f t="shared" si="23"/>
        <v>4.8000000000000001E-2</v>
      </c>
      <c r="F34" s="36">
        <f t="shared" si="23"/>
        <v>8.2000000000000003E-2</v>
      </c>
      <c r="G34" s="36">
        <f t="shared" si="23"/>
        <v>8.6000000000000007E-2</v>
      </c>
      <c r="H34" s="36">
        <f t="shared" si="23"/>
        <v>8.7999999999999995E-2</v>
      </c>
      <c r="I34" s="36"/>
      <c r="J34" s="36"/>
      <c r="K34" s="36"/>
      <c r="L34" s="36"/>
      <c r="M34" s="36"/>
      <c r="N34" s="36"/>
    </row>
    <row r="35" spans="3:14" x14ac:dyDescent="0.1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3:14" x14ac:dyDescent="0.1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spans="3:14" x14ac:dyDescent="0.15"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3:14" x14ac:dyDescent="0.15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3:14" x14ac:dyDescent="0.15"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  <row r="40" spans="3:14" x14ac:dyDescent="0.15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F8DE-17D0-9441-8AEF-7BA69EA5A787}">
  <dimension ref="A1:D21"/>
  <sheetViews>
    <sheetView workbookViewId="0">
      <selection activeCell="M15" sqref="M15"/>
    </sheetView>
  </sheetViews>
  <sheetFormatPr baseColWidth="10" defaultRowHeight="13" x14ac:dyDescent="0.15"/>
  <cols>
    <col min="3" max="3" width="14.33203125" customWidth="1"/>
  </cols>
  <sheetData>
    <row r="1" spans="1:4" x14ac:dyDescent="0.15">
      <c r="A1" s="30" t="s">
        <v>60</v>
      </c>
      <c r="B1" s="30" t="s">
        <v>61</v>
      </c>
      <c r="C1" s="30" t="s">
        <v>62</v>
      </c>
      <c r="D1" s="30" t="s">
        <v>63</v>
      </c>
    </row>
    <row r="2" spans="1:4" x14ac:dyDescent="0.15">
      <c r="A2" s="31" t="s">
        <v>64</v>
      </c>
      <c r="B2" s="31">
        <v>1</v>
      </c>
      <c r="C2">
        <v>0.12315270935960579</v>
      </c>
      <c r="D2">
        <v>0.21330674970059929</v>
      </c>
    </row>
    <row r="3" spans="1:4" x14ac:dyDescent="0.15">
      <c r="A3" s="31" t="s">
        <v>64</v>
      </c>
      <c r="B3" s="31">
        <v>5</v>
      </c>
      <c r="C3">
        <v>34.113300492610819</v>
      </c>
      <c r="D3">
        <v>0.76908842344807626</v>
      </c>
    </row>
    <row r="4" spans="1:4" x14ac:dyDescent="0.15">
      <c r="A4" s="31" t="s">
        <v>64</v>
      </c>
      <c r="B4" s="31">
        <v>7.5</v>
      </c>
      <c r="C4">
        <v>58.49753694581279</v>
      </c>
      <c r="D4">
        <v>0.5643566126792926</v>
      </c>
    </row>
    <row r="5" spans="1:4" x14ac:dyDescent="0.15">
      <c r="A5" s="31" t="s">
        <v>64</v>
      </c>
      <c r="B5" s="32">
        <v>10</v>
      </c>
      <c r="C5">
        <v>75.862068965517224</v>
      </c>
      <c r="D5">
        <v>1.0665337485030137</v>
      </c>
    </row>
    <row r="6" spans="1:4" ht="14" x14ac:dyDescent="0.15">
      <c r="A6" s="32" t="s">
        <v>65</v>
      </c>
      <c r="B6" s="32">
        <v>1</v>
      </c>
      <c r="C6">
        <v>1.3546798029556668</v>
      </c>
      <c r="D6">
        <v>0.36945812807881551</v>
      </c>
    </row>
    <row r="7" spans="1:4" ht="14" x14ac:dyDescent="0.15">
      <c r="A7" s="32" t="s">
        <v>65</v>
      </c>
      <c r="B7" s="32">
        <v>5</v>
      </c>
      <c r="C7">
        <v>0.12315270935960579</v>
      </c>
      <c r="D7">
        <v>0.21330674970060154</v>
      </c>
    </row>
    <row r="8" spans="1:4" ht="14" x14ac:dyDescent="0.15">
      <c r="A8" s="32" t="s">
        <v>65</v>
      </c>
      <c r="B8" s="32">
        <v>7.5</v>
      </c>
      <c r="C8">
        <v>1.9704433497536946</v>
      </c>
      <c r="D8">
        <v>0.76908842344807837</v>
      </c>
    </row>
    <row r="9" spans="1:4" ht="14" x14ac:dyDescent="0.15">
      <c r="A9" s="32" t="s">
        <v>65</v>
      </c>
      <c r="B9" s="32">
        <v>10</v>
      </c>
      <c r="C9">
        <v>6.4039408866995053</v>
      </c>
      <c r="D9">
        <v>0.21330674970060109</v>
      </c>
    </row>
    <row r="10" spans="1:4" ht="14" x14ac:dyDescent="0.15">
      <c r="A10" s="32" t="s">
        <v>66</v>
      </c>
      <c r="B10" s="32">
        <v>1</v>
      </c>
      <c r="C10">
        <v>9.2364532019704413</v>
      </c>
      <c r="D10">
        <v>0.92978256592004216</v>
      </c>
    </row>
    <row r="11" spans="1:4" ht="14" x14ac:dyDescent="0.15">
      <c r="A11" s="32" t="s">
        <v>66</v>
      </c>
      <c r="B11" s="32">
        <v>5</v>
      </c>
      <c r="C11">
        <v>14.039408866995073</v>
      </c>
      <c r="D11">
        <v>1.5381768468961594</v>
      </c>
    </row>
    <row r="12" spans="1:4" ht="14" x14ac:dyDescent="0.15">
      <c r="A12" s="32" t="s">
        <v>66</v>
      </c>
      <c r="B12" s="32">
        <v>7.5</v>
      </c>
      <c r="C12">
        <v>22.783251231527089</v>
      </c>
      <c r="D12">
        <v>0.3694581280788185</v>
      </c>
    </row>
    <row r="13" spans="1:4" ht="14" x14ac:dyDescent="0.15">
      <c r="A13" s="32" t="s">
        <v>66</v>
      </c>
      <c r="B13" s="32">
        <v>10</v>
      </c>
      <c r="C13">
        <v>42.980295566502456</v>
      </c>
      <c r="D13">
        <v>1.3987458979803657</v>
      </c>
    </row>
    <row r="14" spans="1:4" ht="14" x14ac:dyDescent="0.15">
      <c r="A14" s="32" t="s">
        <v>67</v>
      </c>
      <c r="B14" s="32">
        <v>1</v>
      </c>
      <c r="C14">
        <v>11.206896551724133</v>
      </c>
      <c r="D14">
        <v>2.100827845964528</v>
      </c>
    </row>
    <row r="15" spans="1:4" ht="14" x14ac:dyDescent="0.15">
      <c r="A15" s="32" t="s">
        <v>67</v>
      </c>
      <c r="B15" s="32">
        <v>5</v>
      </c>
      <c r="C15">
        <v>11.08374384236453</v>
      </c>
      <c r="D15">
        <v>2.3752834386682018</v>
      </c>
    </row>
    <row r="16" spans="1:4" ht="14" x14ac:dyDescent="0.15">
      <c r="A16" s="32" t="s">
        <v>67</v>
      </c>
      <c r="B16" s="32">
        <v>7.5</v>
      </c>
      <c r="C16">
        <v>23.275862068965516</v>
      </c>
      <c r="D16">
        <v>1.8595651318400885</v>
      </c>
    </row>
    <row r="17" spans="1:4" ht="14" x14ac:dyDescent="0.15">
      <c r="A17" s="32" t="s">
        <v>67</v>
      </c>
      <c r="B17" s="32">
        <v>10</v>
      </c>
      <c r="C17">
        <v>35.591133004926093</v>
      </c>
      <c r="D17">
        <v>0.56435661267928794</v>
      </c>
    </row>
    <row r="18" spans="1:4" ht="14" x14ac:dyDescent="0.15">
      <c r="A18" s="32" t="s">
        <v>68</v>
      </c>
      <c r="B18" s="32">
        <v>1</v>
      </c>
      <c r="C18">
        <v>11.94581280788177</v>
      </c>
      <c r="D18">
        <v>0.76908842344807848</v>
      </c>
    </row>
    <row r="19" spans="1:4" ht="14" x14ac:dyDescent="0.15">
      <c r="A19" s="32" t="s">
        <v>68</v>
      </c>
      <c r="B19" s="32">
        <v>5</v>
      </c>
      <c r="C19">
        <v>10.4679802955665</v>
      </c>
      <c r="D19">
        <v>1.4931472479041921</v>
      </c>
    </row>
    <row r="20" spans="1:4" ht="14" x14ac:dyDescent="0.15">
      <c r="A20" s="32" t="s">
        <v>68</v>
      </c>
      <c r="B20" s="32">
        <v>7.5</v>
      </c>
      <c r="C20">
        <v>13.423645320197043</v>
      </c>
      <c r="D20">
        <v>0.85322699880240338</v>
      </c>
    </row>
    <row r="21" spans="1:4" ht="14" x14ac:dyDescent="0.15">
      <c r="A21" s="32" t="s">
        <v>68</v>
      </c>
      <c r="B21" s="32">
        <v>10</v>
      </c>
      <c r="C21">
        <v>27.70935960591132</v>
      </c>
      <c r="D21">
        <v>1.1287132253585768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Aryelle Wright (Student)</dc:creator>
  <cp:keywords/>
  <dc:description/>
  <cp:lastModifiedBy>Aryelle Wright</cp:lastModifiedBy>
  <cp:revision/>
  <dcterms:created xsi:type="dcterms:W3CDTF">2011-01-18T20:51:17Z</dcterms:created>
  <dcterms:modified xsi:type="dcterms:W3CDTF">2024-01-11T23:29:42Z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