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CK8_Transfection_Plots/"/>
    </mc:Choice>
  </mc:AlternateContent>
  <xr:revisionPtr revIDLastSave="0" documentId="13_ncr:1_{61763AB9-EB04-434B-98E4-05B38DEEB3EB}" xr6:coauthVersionLast="47" xr6:coauthVersionMax="47" xr10:uidLastSave="{00000000-0000-0000-0000-000000000000}"/>
  <bookViews>
    <workbookView xWindow="0" yWindow="660" windowWidth="25600" windowHeight="15980" activeTab="5" xr2:uid="{00000000-000D-0000-FFFF-FFFF00000000}"/>
  </bookViews>
  <sheets>
    <sheet name="Plate 1 - Sheet1" sheetId="1" r:id="rId1"/>
    <sheet name="PolymerOnlyCalcs" sheetId="2" r:id="rId2"/>
    <sheet name="DIPPolyplexesCalcs1" sheetId="4" r:id="rId3"/>
    <sheet name="DIPPolyplexes" sheetId="5" r:id="rId4"/>
    <sheet name="DIPPolyplexesCalcs2" sheetId="6" r:id="rId5"/>
    <sheet name="PolymerOnly" sheetId="3" r:id="rId6"/>
    <sheet name="Sheet1" sheetId="7" r:id="rId7"/>
  </sheets>
  <definedNames>
    <definedName name="MethodPointer1">1759294816</definedName>
    <definedName name="MethodPointer2">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D5" i="7"/>
  <c r="E4" i="7"/>
  <c r="D4" i="7"/>
  <c r="E3" i="7"/>
  <c r="D3" i="7"/>
  <c r="E2" i="7"/>
  <c r="D2" i="7"/>
  <c r="E1" i="7"/>
  <c r="D1" i="7"/>
  <c r="E3" i="5"/>
  <c r="E4" i="5"/>
  <c r="E5" i="5"/>
  <c r="E6" i="5"/>
  <c r="E7" i="5"/>
  <c r="E8" i="5"/>
  <c r="E9" i="5"/>
  <c r="E10" i="5"/>
  <c r="E2" i="5"/>
  <c r="D3" i="5"/>
  <c r="D4" i="5"/>
  <c r="D5" i="5"/>
  <c r="D6" i="5"/>
  <c r="D7" i="5"/>
  <c r="D8" i="5"/>
  <c r="D9" i="5"/>
  <c r="D10" i="5"/>
  <c r="D2" i="5"/>
  <c r="L22" i="6"/>
  <c r="L23" i="6"/>
  <c r="L24" i="6"/>
  <c r="L25" i="6"/>
  <c r="L26" i="6"/>
  <c r="L27" i="6"/>
  <c r="L28" i="6"/>
  <c r="L21" i="6"/>
  <c r="J28" i="6"/>
  <c r="K28" i="6"/>
  <c r="J27" i="6"/>
  <c r="K27" i="6"/>
  <c r="J26" i="6"/>
  <c r="K26" i="6"/>
  <c r="J25" i="6"/>
  <c r="K25" i="6"/>
  <c r="J24" i="6"/>
  <c r="K24" i="6"/>
  <c r="J23" i="6"/>
  <c r="K23" i="6"/>
  <c r="I28" i="6"/>
  <c r="I27" i="6"/>
  <c r="I26" i="6"/>
  <c r="I25" i="6"/>
  <c r="I24" i="6"/>
  <c r="I23" i="6"/>
  <c r="J22" i="6"/>
  <c r="K22" i="6"/>
  <c r="I22" i="6"/>
  <c r="J21" i="6"/>
  <c r="K21" i="6"/>
  <c r="I21" i="6"/>
  <c r="D18" i="6"/>
  <c r="E18" i="6"/>
  <c r="F18" i="6"/>
  <c r="G18" i="6"/>
  <c r="H18" i="6"/>
  <c r="I18" i="6"/>
  <c r="J18" i="6"/>
  <c r="K18" i="6"/>
  <c r="L18" i="6"/>
  <c r="M18" i="6"/>
  <c r="N18" i="6"/>
  <c r="C18" i="6"/>
  <c r="D14" i="6"/>
  <c r="E14" i="6"/>
  <c r="F14" i="6"/>
  <c r="G14" i="6"/>
  <c r="H14" i="6"/>
  <c r="I14" i="6"/>
  <c r="J14" i="6"/>
  <c r="K14" i="6"/>
  <c r="L14" i="6"/>
  <c r="M14" i="6"/>
  <c r="N14" i="6"/>
  <c r="C14" i="6"/>
  <c r="G22" i="6"/>
  <c r="G23" i="6"/>
  <c r="G24" i="6"/>
  <c r="G25" i="6"/>
  <c r="G26" i="6"/>
  <c r="G27" i="6"/>
  <c r="G28" i="6"/>
  <c r="G21" i="6"/>
  <c r="F22" i="6"/>
  <c r="F23" i="6"/>
  <c r="F24" i="6"/>
  <c r="F25" i="6"/>
  <c r="F26" i="6"/>
  <c r="F27" i="6"/>
  <c r="F28" i="6"/>
  <c r="F21" i="6"/>
  <c r="D21" i="6"/>
  <c r="D28" i="6"/>
  <c r="D27" i="6"/>
  <c r="D26" i="6"/>
  <c r="D25" i="6"/>
  <c r="D24" i="6"/>
  <c r="D23" i="6"/>
  <c r="D22" i="6"/>
  <c r="D17" i="6"/>
  <c r="E17" i="6"/>
  <c r="F17" i="6"/>
  <c r="G17" i="6"/>
  <c r="H17" i="6"/>
  <c r="I17" i="6"/>
  <c r="J17" i="6"/>
  <c r="K17" i="6"/>
  <c r="L17" i="6"/>
  <c r="M17" i="6"/>
  <c r="N17" i="6"/>
  <c r="C17" i="6"/>
  <c r="D13" i="6"/>
  <c r="E13" i="6"/>
  <c r="F13" i="6"/>
  <c r="G13" i="6"/>
  <c r="H13" i="6"/>
  <c r="I13" i="6"/>
  <c r="J13" i="6"/>
  <c r="K13" i="6"/>
  <c r="L13" i="6"/>
  <c r="M13" i="6"/>
  <c r="N13" i="6"/>
  <c r="C13" i="6"/>
  <c r="L22" i="4"/>
  <c r="L23" i="4"/>
  <c r="L24" i="4"/>
  <c r="L25" i="4"/>
  <c r="L26" i="4"/>
  <c r="L27" i="4"/>
  <c r="L21" i="4"/>
  <c r="J27" i="4"/>
  <c r="K27" i="4"/>
  <c r="J26" i="4"/>
  <c r="K26" i="4"/>
  <c r="J25" i="4"/>
  <c r="K25" i="4"/>
  <c r="J24" i="4"/>
  <c r="K24" i="4"/>
  <c r="I27" i="4"/>
  <c r="I26" i="4"/>
  <c r="I25" i="4"/>
  <c r="I24" i="4"/>
  <c r="J23" i="4"/>
  <c r="K23" i="4"/>
  <c r="I23" i="4"/>
  <c r="J22" i="4"/>
  <c r="K22" i="4"/>
  <c r="I22" i="4"/>
  <c r="J21" i="4"/>
  <c r="K21" i="4"/>
  <c r="I21" i="4"/>
  <c r="D19" i="4"/>
  <c r="E19" i="4"/>
  <c r="F19" i="4"/>
  <c r="G19" i="4"/>
  <c r="H19" i="4"/>
  <c r="I19" i="4"/>
  <c r="J19" i="4"/>
  <c r="K19" i="4"/>
  <c r="L19" i="4"/>
  <c r="M19" i="4"/>
  <c r="N19" i="4"/>
  <c r="C19" i="4"/>
  <c r="G15" i="4"/>
  <c r="H15" i="4"/>
  <c r="I15" i="4"/>
  <c r="J15" i="4"/>
  <c r="K15" i="4"/>
  <c r="L15" i="4"/>
  <c r="M15" i="4"/>
  <c r="N15" i="4"/>
  <c r="F15" i="4"/>
  <c r="G22" i="4"/>
  <c r="G23" i="4"/>
  <c r="G24" i="4"/>
  <c r="G25" i="4"/>
  <c r="G26" i="4"/>
  <c r="G27" i="4"/>
  <c r="G21" i="4"/>
  <c r="F22" i="4"/>
  <c r="F23" i="4"/>
  <c r="F24" i="4"/>
  <c r="F25" i="4"/>
  <c r="F26" i="4"/>
  <c r="F27" i="4"/>
  <c r="F21" i="4"/>
  <c r="D27" i="4"/>
  <c r="D26" i="4"/>
  <c r="D25" i="4"/>
  <c r="D24" i="4"/>
  <c r="D23" i="4"/>
  <c r="D22" i="4"/>
  <c r="D21" i="4"/>
  <c r="D18" i="4"/>
  <c r="E18" i="4"/>
  <c r="F18" i="4"/>
  <c r="G18" i="4"/>
  <c r="H18" i="4"/>
  <c r="I18" i="4"/>
  <c r="J18" i="4"/>
  <c r="K18" i="4"/>
  <c r="L18" i="4"/>
  <c r="M18" i="4"/>
  <c r="N18" i="4"/>
  <c r="C18" i="4"/>
  <c r="G14" i="4"/>
  <c r="H14" i="4"/>
  <c r="I14" i="4"/>
  <c r="J14" i="4"/>
  <c r="K14" i="4"/>
  <c r="L14" i="4"/>
  <c r="M14" i="4"/>
  <c r="N14" i="4"/>
  <c r="F14" i="4"/>
  <c r="L23" i="2"/>
  <c r="L24" i="2"/>
  <c r="L25" i="2"/>
  <c r="L26" i="2"/>
  <c r="L27" i="2"/>
  <c r="L28" i="2"/>
  <c r="L29" i="2"/>
  <c r="L22" i="2"/>
  <c r="J29" i="2"/>
  <c r="K29" i="2"/>
  <c r="I29" i="2"/>
  <c r="J28" i="2"/>
  <c r="K28" i="2"/>
  <c r="I28" i="2"/>
  <c r="J27" i="2"/>
  <c r="K27" i="2"/>
  <c r="I27" i="2"/>
  <c r="J26" i="2"/>
  <c r="K26" i="2"/>
  <c r="I26" i="2"/>
  <c r="J25" i="2"/>
  <c r="K25" i="2"/>
  <c r="I25" i="2"/>
  <c r="J24" i="2"/>
  <c r="K24" i="2"/>
  <c r="I24" i="2"/>
  <c r="J23" i="2"/>
  <c r="K23" i="2"/>
  <c r="I23" i="2"/>
  <c r="J22" i="2"/>
  <c r="K22" i="2"/>
  <c r="I22" i="2"/>
  <c r="D19" i="2"/>
  <c r="E19" i="2"/>
  <c r="F19" i="2"/>
  <c r="G19" i="2"/>
  <c r="H19" i="2"/>
  <c r="I19" i="2"/>
  <c r="J19" i="2"/>
  <c r="K19" i="2"/>
  <c r="L19" i="2"/>
  <c r="M19" i="2"/>
  <c r="N19" i="2"/>
  <c r="C19" i="2"/>
  <c r="D16" i="2"/>
  <c r="E16" i="2"/>
  <c r="F16" i="2"/>
  <c r="G16" i="2"/>
  <c r="H16" i="2"/>
  <c r="I16" i="2"/>
  <c r="J16" i="2"/>
  <c r="K16" i="2"/>
  <c r="L16" i="2"/>
  <c r="M16" i="2"/>
  <c r="N16" i="2"/>
  <c r="C16" i="2"/>
  <c r="G23" i="2"/>
  <c r="G24" i="2"/>
  <c r="G25" i="2"/>
  <c r="G26" i="2"/>
  <c r="G27" i="2"/>
  <c r="G28" i="2"/>
  <c r="G29" i="2"/>
  <c r="G22" i="2"/>
  <c r="F22" i="2"/>
  <c r="F23" i="2"/>
  <c r="F24" i="2"/>
  <c r="F25" i="2"/>
  <c r="F26" i="2"/>
  <c r="F27" i="2"/>
  <c r="F28" i="2"/>
  <c r="F29" i="2"/>
  <c r="D29" i="2"/>
  <c r="D28" i="2"/>
  <c r="D27" i="2"/>
  <c r="D26" i="2"/>
  <c r="D25" i="2"/>
  <c r="D24" i="2"/>
  <c r="D23" i="2"/>
  <c r="D22" i="2"/>
  <c r="D18" i="2"/>
  <c r="E18" i="2"/>
  <c r="F18" i="2"/>
  <c r="G18" i="2"/>
  <c r="H18" i="2"/>
  <c r="I18" i="2"/>
  <c r="J18" i="2"/>
  <c r="K18" i="2"/>
  <c r="L18" i="2"/>
  <c r="M18" i="2"/>
  <c r="N18" i="2"/>
  <c r="C18" i="2"/>
  <c r="D15" i="2"/>
  <c r="E15" i="2"/>
  <c r="F15" i="2"/>
  <c r="G15" i="2"/>
  <c r="H15" i="2"/>
  <c r="I15" i="2"/>
  <c r="J15" i="2"/>
  <c r="K15" i="2"/>
  <c r="L15" i="2"/>
  <c r="M15" i="2"/>
  <c r="N15" i="2"/>
  <c r="C15" i="2"/>
</calcChain>
</file>

<file path=xl/sharedStrings.xml><?xml version="1.0" encoding="utf-8"?>
<sst xmlns="http://schemas.openxmlformats.org/spreadsheetml/2006/main" count="243" uniqueCount="103">
  <si>
    <t>Software Version</t>
  </si>
  <si>
    <t>3.11.19</t>
  </si>
  <si>
    <t>Experiment File Path:</t>
  </si>
  <si>
    <t>C:\Users\Public\Documents\Experiments\Kumar Lab\Aryelle\20231211_CCK8_DIP_Repeat.xpt</t>
  </si>
  <si>
    <t>Protocol File Path:</t>
  </si>
  <si>
    <t>C:\Users\Public\Documents\Protocols\Kumar_CCK8_Protocol.prt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</si>
  <si>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</si>
  <si>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</si>
  <si>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</si>
  <si>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</si>
  <si>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</si>
  <si>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</si>
  <si>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</si>
  <si>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</si>
  <si>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</si>
  <si>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</si>
  <si>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</si>
  <si>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</si>
  <si>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</si>
  <si>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</si>
  <si>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</si>
  <si>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</si>
  <si>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</si>
  <si>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</si>
  <si>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</si>
  <si>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</si>
  <si>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</si>
  <si>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460,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</si>
  <si>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</si>
  <si>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</si>
  <si>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</si>
  <si>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</si>
  <si>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70</t>
  </si>
  <si>
    <t>Light Source: Xenon Flash,  Lamp Energy: High</t>
  </si>
  <si>
    <t>Read Speed: Sweep,  Delay: 0 msec,  Measurements/Data Point: 1</t>
  </si>
  <si>
    <t>Read Height: 7 mm</t>
  </si>
  <si>
    <t>Results</t>
  </si>
  <si>
    <t>Actual Temperature:</t>
  </si>
  <si>
    <t>A</t>
  </si>
  <si>
    <t>Read 1:450</t>
  </si>
  <si>
    <t>Read 1:460</t>
  </si>
  <si>
    <t>Read 1:720</t>
  </si>
  <si>
    <t>OVRFLW</t>
  </si>
  <si>
    <t>Read 2:485/20,528/20</t>
  </si>
  <si>
    <t>B</t>
  </si>
  <si>
    <t>C</t>
  </si>
  <si>
    <t>D</t>
  </si>
  <si>
    <t>E</t>
  </si>
  <si>
    <t>F</t>
  </si>
  <si>
    <t>G</t>
  </si>
  <si>
    <t>H</t>
  </si>
  <si>
    <t>LPF</t>
  </si>
  <si>
    <t>jet</t>
  </si>
  <si>
    <t>S1 only</t>
  </si>
  <si>
    <t>B1 only</t>
  </si>
  <si>
    <t>G1 only</t>
  </si>
  <si>
    <t>G2 only</t>
  </si>
  <si>
    <t>G3 only</t>
  </si>
  <si>
    <t>UT</t>
  </si>
  <si>
    <t>jetPEI</t>
  </si>
  <si>
    <t>average</t>
  </si>
  <si>
    <t>viability</t>
  </si>
  <si>
    <t>% viability</t>
  </si>
  <si>
    <t>Well 1</t>
  </si>
  <si>
    <t>Well 2</t>
  </si>
  <si>
    <t>Well 3</t>
  </si>
  <si>
    <t>STDEV</t>
  </si>
  <si>
    <t>Variables</t>
  </si>
  <si>
    <t>Viability</t>
  </si>
  <si>
    <t>Standard Deviation</t>
  </si>
  <si>
    <t>LPF2000</t>
  </si>
  <si>
    <t>CR+</t>
  </si>
  <si>
    <t>GFP+</t>
  </si>
  <si>
    <t>pDNA</t>
  </si>
  <si>
    <t>S1 - 5</t>
  </si>
  <si>
    <t>B1 - 5</t>
  </si>
  <si>
    <t>G1 - 5</t>
  </si>
  <si>
    <t>CR-</t>
  </si>
  <si>
    <t>S1-5</t>
  </si>
  <si>
    <t>B1-5</t>
  </si>
  <si>
    <t>G1-5</t>
  </si>
  <si>
    <t>avg</t>
  </si>
  <si>
    <t xml:space="preserve">% viability </t>
  </si>
  <si>
    <t>Transfection</t>
  </si>
  <si>
    <t>StdDev</t>
  </si>
  <si>
    <t>G2 - 5</t>
  </si>
  <si>
    <t>G3 - 5</t>
  </si>
  <si>
    <t>S1 - 7</t>
  </si>
  <si>
    <t>B1 - 7</t>
  </si>
  <si>
    <t>G1 - 7</t>
  </si>
  <si>
    <t>G2 - 7</t>
  </si>
  <si>
    <t>G3 - 7</t>
  </si>
  <si>
    <t>S1 - 7.5</t>
  </si>
  <si>
    <t>B1 - 7.5</t>
  </si>
  <si>
    <t>G1 - 7.5</t>
  </si>
  <si>
    <t>G2 - 7.5</t>
  </si>
  <si>
    <t>G3 - 7.5</t>
  </si>
  <si>
    <t>UT 2</t>
  </si>
  <si>
    <t>S1</t>
  </si>
  <si>
    <t>B1</t>
  </si>
  <si>
    <t>G2</t>
  </si>
  <si>
    <t>G3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</si>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</sst>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5" xfId="0" applyFont="1" applyBorder="1"/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topLeftCell="A34" zoomScale="75" workbookViewId="0">
      <selection activeCell="B63" sqref="B63:O7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45271</v>
      </c>
    </row>
    <row r="8" spans="1:2" x14ac:dyDescent="0.15">
      <c r="A8" t="s">
        <v>9</v>
      </c>
      <c r="B8" s="2">
        <v>0.60775462962962956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2" x14ac:dyDescent="0.15">
      <c r="A17" t="s">
        <v>21</v>
      </c>
      <c r="B17" t="s">
        <v>22</v>
      </c>
    </row>
    <row r="18" spans="1:2" x14ac:dyDescent="0.15">
      <c r="B18" t="s">
        <v>23</v>
      </c>
    </row>
    <row r="19" spans="1:2" x14ac:dyDescent="0.15">
      <c r="A19" t="s">
        <v>24</v>
      </c>
      <c r="B19" t="s">
        <v>25</v>
      </c>
    </row>
    <row r="20" spans="1:2" x14ac:dyDescent="0.15">
      <c r="B20" t="s">
        <v>26</v>
      </c>
    </row>
    <row r="21" spans="1:2" x14ac:dyDescent="0.15">
      <c r="B21" t="s">
        <v>27</v>
      </c>
    </row>
    <row r="22" spans="1:2" x14ac:dyDescent="0.15">
      <c r="B22" t="s">
        <v>28</v>
      </c>
    </row>
    <row r="23" spans="1:2" x14ac:dyDescent="0.15">
      <c r="A23" t="s">
        <v>24</v>
      </c>
      <c r="B23" t="s">
        <v>29</v>
      </c>
    </row>
    <row r="24" spans="1:2" x14ac:dyDescent="0.15">
      <c r="B24" t="s">
        <v>26</v>
      </c>
    </row>
    <row r="25" spans="1:2" x14ac:dyDescent="0.15">
      <c r="B25" t="s">
        <v>30</v>
      </c>
    </row>
    <row r="26" spans="1:2" x14ac:dyDescent="0.15">
      <c r="B26" t="s">
        <v>31</v>
      </c>
    </row>
    <row r="27" spans="1:2" x14ac:dyDescent="0.15">
      <c r="B27" t="s">
        <v>32</v>
      </c>
    </row>
    <row r="28" spans="1:2" x14ac:dyDescent="0.15">
      <c r="B28" t="s">
        <v>33</v>
      </c>
    </row>
    <row r="29" spans="1:2" x14ac:dyDescent="0.15">
      <c r="B29" t="s">
        <v>34</v>
      </c>
    </row>
    <row r="30" spans="1:2" x14ac:dyDescent="0.15">
      <c r="B30" t="s">
        <v>35</v>
      </c>
    </row>
    <row r="32" spans="1:2" ht="14" x14ac:dyDescent="0.15">
      <c r="A32" s="3" t="s">
        <v>36</v>
      </c>
      <c r="B32" s="4"/>
    </row>
    <row r="33" spans="1:15" x14ac:dyDescent="0.15">
      <c r="A33" t="s">
        <v>37</v>
      </c>
      <c r="B33">
        <v>26.4</v>
      </c>
    </row>
    <row r="34" spans="1:15" x14ac:dyDescent="0.15">
      <c r="A34" t="s">
        <v>37</v>
      </c>
      <c r="B34">
        <v>26.4</v>
      </c>
    </row>
    <row r="35" spans="1:15" x14ac:dyDescent="0.15">
      <c r="A35" t="s">
        <v>37</v>
      </c>
      <c r="B35">
        <v>26.4</v>
      </c>
    </row>
    <row r="36" spans="1:15" x14ac:dyDescent="0.15">
      <c r="A36" t="s">
        <v>37</v>
      </c>
      <c r="B36">
        <v>26.4</v>
      </c>
    </row>
    <row r="38" spans="1:15" x14ac:dyDescent="0.15">
      <c r="B38" s="5"/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</row>
    <row r="39" spans="1:15" x14ac:dyDescent="0.15">
      <c r="B39" s="47" t="s">
        <v>38</v>
      </c>
      <c r="C39" s="7">
        <v>0.53800000000000003</v>
      </c>
      <c r="D39" s="8">
        <v>0.621</v>
      </c>
      <c r="E39" s="8">
        <v>0.60099999999999998</v>
      </c>
      <c r="F39" s="9">
        <v>0.95499999999999996</v>
      </c>
      <c r="G39" s="7">
        <v>0.55300000000000005</v>
      </c>
      <c r="H39" s="8">
        <v>0.59499999999999997</v>
      </c>
      <c r="I39" s="10">
        <v>0.28199999999999997</v>
      </c>
      <c r="J39" s="10">
        <v>0.254</v>
      </c>
      <c r="K39" s="10">
        <v>0.27400000000000002</v>
      </c>
      <c r="L39" s="8">
        <v>0.59299999999999997</v>
      </c>
      <c r="M39" s="7">
        <v>0.55400000000000005</v>
      </c>
      <c r="N39" s="8">
        <v>0.59199999999999997</v>
      </c>
      <c r="O39" s="11" t="s">
        <v>39</v>
      </c>
    </row>
    <row r="40" spans="1:15" x14ac:dyDescent="0.15">
      <c r="B40" s="48"/>
      <c r="C40" s="12">
        <v>0.61399999999999999</v>
      </c>
      <c r="D40" s="13">
        <v>0.63200000000000001</v>
      </c>
      <c r="E40" s="12">
        <v>0.61099999999999999</v>
      </c>
      <c r="F40" s="14">
        <v>0.94599999999999995</v>
      </c>
      <c r="G40" s="15">
        <v>0.56100000000000005</v>
      </c>
      <c r="H40" s="12">
        <v>0.60299999999999998</v>
      </c>
      <c r="I40" s="16">
        <v>0.28499999999999998</v>
      </c>
      <c r="J40" s="16">
        <v>0.25600000000000001</v>
      </c>
      <c r="K40" s="16">
        <v>0.27700000000000002</v>
      </c>
      <c r="L40" s="12">
        <v>0.60299999999999998</v>
      </c>
      <c r="M40" s="12">
        <v>0.56299999999999994</v>
      </c>
      <c r="N40" s="12">
        <v>0.60299999999999998</v>
      </c>
      <c r="O40" s="11" t="s">
        <v>40</v>
      </c>
    </row>
    <row r="41" spans="1:15" x14ac:dyDescent="0.15">
      <c r="B41" s="48"/>
      <c r="C41" s="17">
        <v>8.2000000000000003E-2</v>
      </c>
      <c r="D41" s="18">
        <v>0.04</v>
      </c>
      <c r="E41" s="18">
        <v>0.04</v>
      </c>
      <c r="F41" s="14">
        <v>0.36199999999999999</v>
      </c>
      <c r="G41" s="18">
        <v>4.2000000000000003E-2</v>
      </c>
      <c r="H41" s="18">
        <v>4.2999999999999997E-2</v>
      </c>
      <c r="I41" s="18">
        <v>4.2999999999999997E-2</v>
      </c>
      <c r="J41" s="18">
        <v>0.04</v>
      </c>
      <c r="K41" s="18">
        <v>4.1000000000000002E-2</v>
      </c>
      <c r="L41" s="18">
        <v>5.1999999999999998E-2</v>
      </c>
      <c r="M41" s="18">
        <v>0.04</v>
      </c>
      <c r="N41" s="18">
        <v>0.04</v>
      </c>
      <c r="O41" s="11" t="s">
        <v>41</v>
      </c>
    </row>
    <row r="42" spans="1:15" ht="36" x14ac:dyDescent="0.15">
      <c r="B42" s="49"/>
      <c r="C42" s="19" t="s">
        <v>42</v>
      </c>
      <c r="D42" s="20">
        <v>28243</v>
      </c>
      <c r="E42" s="20">
        <v>24693</v>
      </c>
      <c r="F42" s="21">
        <v>40878</v>
      </c>
      <c r="G42" s="22">
        <v>51981</v>
      </c>
      <c r="H42" s="22">
        <v>51522</v>
      </c>
      <c r="I42" s="23">
        <v>30200</v>
      </c>
      <c r="J42" s="23">
        <v>31545</v>
      </c>
      <c r="K42" s="20">
        <v>28431</v>
      </c>
      <c r="L42" s="24">
        <v>19790</v>
      </c>
      <c r="M42" s="24">
        <v>20507</v>
      </c>
      <c r="N42" s="24">
        <v>20867</v>
      </c>
      <c r="O42" s="11" t="s">
        <v>43</v>
      </c>
    </row>
    <row r="43" spans="1:15" x14ac:dyDescent="0.15">
      <c r="B43" s="47" t="s">
        <v>44</v>
      </c>
      <c r="C43" s="25">
        <v>0.16600000000000001</v>
      </c>
      <c r="D43" s="26">
        <v>0.19900000000000001</v>
      </c>
      <c r="E43" s="26">
        <v>0.20899999999999999</v>
      </c>
      <c r="F43" s="26">
        <v>0.191</v>
      </c>
      <c r="G43" s="25">
        <v>0.158</v>
      </c>
      <c r="H43" s="25">
        <v>0.154</v>
      </c>
      <c r="I43" s="10">
        <v>0.29699999999999999</v>
      </c>
      <c r="J43" s="10">
        <v>0.30399999999999999</v>
      </c>
      <c r="K43" s="27">
        <v>0.312</v>
      </c>
      <c r="L43" s="28">
        <v>0.66200000000000003</v>
      </c>
      <c r="M43" s="28">
        <v>0.64300000000000002</v>
      </c>
      <c r="N43" s="8">
        <v>0.628</v>
      </c>
      <c r="O43" s="11" t="s">
        <v>39</v>
      </c>
    </row>
    <row r="44" spans="1:15" x14ac:dyDescent="0.15">
      <c r="B44" s="48"/>
      <c r="C44" s="17">
        <v>0.16700000000000001</v>
      </c>
      <c r="D44" s="29">
        <v>0.2</v>
      </c>
      <c r="E44" s="29">
        <v>0.21</v>
      </c>
      <c r="F44" s="29">
        <v>0.192</v>
      </c>
      <c r="G44" s="17">
        <v>0.159</v>
      </c>
      <c r="H44" s="17">
        <v>0.154</v>
      </c>
      <c r="I44" s="16">
        <v>0.30099999999999999</v>
      </c>
      <c r="J44" s="30">
        <v>0.307</v>
      </c>
      <c r="K44" s="30">
        <v>0.315</v>
      </c>
      <c r="L44" s="13">
        <v>0.67200000000000004</v>
      </c>
      <c r="M44" s="13">
        <v>0.65600000000000003</v>
      </c>
      <c r="N44" s="13">
        <v>0.63900000000000001</v>
      </c>
      <c r="O44" s="11" t="s">
        <v>40</v>
      </c>
    </row>
    <row r="45" spans="1:15" x14ac:dyDescent="0.15">
      <c r="B45" s="48"/>
      <c r="C45" s="18">
        <v>0.04</v>
      </c>
      <c r="D45" s="18">
        <v>4.1000000000000002E-2</v>
      </c>
      <c r="E45" s="18">
        <v>4.1000000000000002E-2</v>
      </c>
      <c r="F45" s="18">
        <v>0.04</v>
      </c>
      <c r="G45" s="18">
        <v>0.04</v>
      </c>
      <c r="H45" s="18">
        <v>0.04</v>
      </c>
      <c r="I45" s="18">
        <v>4.2000000000000003E-2</v>
      </c>
      <c r="J45" s="18">
        <v>4.1000000000000002E-2</v>
      </c>
      <c r="K45" s="18">
        <v>0.04</v>
      </c>
      <c r="L45" s="18">
        <v>4.2999999999999997E-2</v>
      </c>
      <c r="M45" s="18">
        <v>3.9E-2</v>
      </c>
      <c r="N45" s="18">
        <v>3.9E-2</v>
      </c>
      <c r="O45" s="11" t="s">
        <v>41</v>
      </c>
    </row>
    <row r="46" spans="1:15" ht="36" x14ac:dyDescent="0.15">
      <c r="B46" s="49"/>
      <c r="C46" s="23">
        <v>35106</v>
      </c>
      <c r="D46" s="23">
        <v>31512</v>
      </c>
      <c r="E46" s="23">
        <v>32937</v>
      </c>
      <c r="F46" s="21">
        <v>36310</v>
      </c>
      <c r="G46" s="23">
        <v>35440</v>
      </c>
      <c r="H46" s="23">
        <v>34859</v>
      </c>
      <c r="I46" s="23">
        <v>29656</v>
      </c>
      <c r="J46" s="23">
        <v>29902</v>
      </c>
      <c r="K46" s="23">
        <v>31835</v>
      </c>
      <c r="L46" s="24">
        <v>18403</v>
      </c>
      <c r="M46" s="24">
        <v>19439</v>
      </c>
      <c r="N46" s="24">
        <v>19037</v>
      </c>
      <c r="O46" s="11" t="s">
        <v>43</v>
      </c>
    </row>
    <row r="47" spans="1:15" x14ac:dyDescent="0.15">
      <c r="B47" s="47" t="s">
        <v>45</v>
      </c>
      <c r="C47" s="31">
        <v>5.1999999999999998E-2</v>
      </c>
      <c r="D47" s="31">
        <v>5.2999999999999999E-2</v>
      </c>
      <c r="E47" s="31">
        <v>5.2999999999999999E-2</v>
      </c>
      <c r="F47" s="31">
        <v>5.6000000000000001E-2</v>
      </c>
      <c r="G47" s="31">
        <v>5.1999999999999998E-2</v>
      </c>
      <c r="H47" s="31">
        <v>0.06</v>
      </c>
      <c r="I47" s="31">
        <v>5.1999999999999998E-2</v>
      </c>
      <c r="J47" s="31">
        <v>5.2999999999999999E-2</v>
      </c>
      <c r="K47" s="31">
        <v>5.5E-2</v>
      </c>
      <c r="L47" s="31">
        <v>6.2E-2</v>
      </c>
      <c r="M47" s="31">
        <v>5.2999999999999999E-2</v>
      </c>
      <c r="N47" s="31">
        <v>5.2999999999999999E-2</v>
      </c>
      <c r="O47" s="11" t="s">
        <v>39</v>
      </c>
    </row>
    <row r="48" spans="1:15" x14ac:dyDescent="0.15">
      <c r="B48" s="48"/>
      <c r="C48" s="18">
        <v>5.0999999999999997E-2</v>
      </c>
      <c r="D48" s="18">
        <v>5.1999999999999998E-2</v>
      </c>
      <c r="E48" s="18">
        <v>5.1999999999999998E-2</v>
      </c>
      <c r="F48" s="18">
        <v>5.5E-2</v>
      </c>
      <c r="G48" s="18">
        <v>5.0999999999999997E-2</v>
      </c>
      <c r="H48" s="18">
        <v>5.8999999999999997E-2</v>
      </c>
      <c r="I48" s="18">
        <v>5.0999999999999997E-2</v>
      </c>
      <c r="J48" s="18">
        <v>5.1999999999999998E-2</v>
      </c>
      <c r="K48" s="18">
        <v>5.3999999999999999E-2</v>
      </c>
      <c r="L48" s="18">
        <v>0.06</v>
      </c>
      <c r="M48" s="18">
        <v>5.1999999999999998E-2</v>
      </c>
      <c r="N48" s="18">
        <v>5.1999999999999998E-2</v>
      </c>
      <c r="O48" s="11" t="s">
        <v>40</v>
      </c>
    </row>
    <row r="49" spans="2:15" x14ac:dyDescent="0.15">
      <c r="B49" s="48"/>
      <c r="C49" s="18">
        <v>4.4999999999999998E-2</v>
      </c>
      <c r="D49" s="18">
        <v>4.5999999999999999E-2</v>
      </c>
      <c r="E49" s="18">
        <v>4.5999999999999999E-2</v>
      </c>
      <c r="F49" s="18">
        <v>4.8000000000000001E-2</v>
      </c>
      <c r="G49" s="18">
        <v>4.4999999999999998E-2</v>
      </c>
      <c r="H49" s="18">
        <v>5.0999999999999997E-2</v>
      </c>
      <c r="I49" s="18">
        <v>4.4999999999999998E-2</v>
      </c>
      <c r="J49" s="18">
        <v>4.5999999999999999E-2</v>
      </c>
      <c r="K49" s="18">
        <v>4.7E-2</v>
      </c>
      <c r="L49" s="18">
        <v>5.0999999999999997E-2</v>
      </c>
      <c r="M49" s="18">
        <v>4.4999999999999998E-2</v>
      </c>
      <c r="N49" s="18">
        <v>4.5999999999999999E-2</v>
      </c>
      <c r="O49" s="11" t="s">
        <v>41</v>
      </c>
    </row>
    <row r="50" spans="2:15" ht="36" x14ac:dyDescent="0.15">
      <c r="B50" s="49"/>
      <c r="C50" s="32">
        <v>14514</v>
      </c>
      <c r="D50" s="32">
        <v>14431</v>
      </c>
      <c r="E50" s="32">
        <v>15259</v>
      </c>
      <c r="F50" s="32">
        <v>15144</v>
      </c>
      <c r="G50" s="32">
        <v>12854</v>
      </c>
      <c r="H50" s="32">
        <v>13897</v>
      </c>
      <c r="I50" s="32">
        <v>13781</v>
      </c>
      <c r="J50" s="32">
        <v>13013</v>
      </c>
      <c r="K50" s="32">
        <v>12774</v>
      </c>
      <c r="L50" s="32">
        <v>12550</v>
      </c>
      <c r="M50" s="32">
        <v>13166</v>
      </c>
      <c r="N50" s="32">
        <v>11240</v>
      </c>
      <c r="O50" s="11" t="s">
        <v>43</v>
      </c>
    </row>
    <row r="51" spans="2:15" x14ac:dyDescent="0.15">
      <c r="B51" s="47" t="s">
        <v>46</v>
      </c>
      <c r="C51" s="7">
        <v>0.505</v>
      </c>
      <c r="D51" s="8">
        <v>0.57799999999999996</v>
      </c>
      <c r="E51" s="7">
        <v>0.53900000000000003</v>
      </c>
      <c r="F51" s="28">
        <v>0.64600000000000002</v>
      </c>
      <c r="G51" s="8">
        <v>0.60099999999999998</v>
      </c>
      <c r="H51" s="8">
        <v>0.59899999999999998</v>
      </c>
      <c r="I51" s="10">
        <v>0.251</v>
      </c>
      <c r="J51" s="7">
        <v>0.52800000000000002</v>
      </c>
      <c r="K51" s="8">
        <v>0.60699999999999998</v>
      </c>
      <c r="L51" s="7">
        <v>0.55700000000000005</v>
      </c>
      <c r="M51" s="7">
        <v>0.55400000000000005</v>
      </c>
      <c r="N51" s="8">
        <v>0.57699999999999996</v>
      </c>
      <c r="O51" s="11" t="s">
        <v>39</v>
      </c>
    </row>
    <row r="52" spans="2:15" x14ac:dyDescent="0.15">
      <c r="B52" s="48"/>
      <c r="C52" s="15">
        <v>0.51300000000000001</v>
      </c>
      <c r="D52" s="12">
        <v>0.58699999999999997</v>
      </c>
      <c r="E52" s="15">
        <v>0.54700000000000004</v>
      </c>
      <c r="F52" s="13">
        <v>0.65700000000000003</v>
      </c>
      <c r="G52" s="12">
        <v>0.61199999999999999</v>
      </c>
      <c r="H52" s="12">
        <v>0.60699999999999998</v>
      </c>
      <c r="I52" s="16">
        <v>0.253</v>
      </c>
      <c r="J52" s="15">
        <v>0.53600000000000003</v>
      </c>
      <c r="K52" s="12">
        <v>0.61799999999999999</v>
      </c>
      <c r="L52" s="12">
        <v>0.56599999999999995</v>
      </c>
      <c r="M52" s="15">
        <v>0.56200000000000006</v>
      </c>
      <c r="N52" s="12">
        <v>0.58699999999999997</v>
      </c>
      <c r="O52" s="11" t="s">
        <v>40</v>
      </c>
    </row>
    <row r="53" spans="2:15" x14ac:dyDescent="0.15">
      <c r="B53" s="48"/>
      <c r="C53" s="18">
        <v>4.1000000000000002E-2</v>
      </c>
      <c r="D53" s="18">
        <v>0.04</v>
      </c>
      <c r="E53" s="18">
        <v>4.1000000000000002E-2</v>
      </c>
      <c r="F53" s="18">
        <v>0.04</v>
      </c>
      <c r="G53" s="18">
        <v>0.04</v>
      </c>
      <c r="H53" s="18">
        <v>4.3999999999999997E-2</v>
      </c>
      <c r="I53" s="18">
        <v>0.04</v>
      </c>
      <c r="J53" s="18">
        <v>4.2999999999999997E-2</v>
      </c>
      <c r="K53" s="18">
        <v>0.04</v>
      </c>
      <c r="L53" s="18">
        <v>0.04</v>
      </c>
      <c r="M53" s="18">
        <v>3.9E-2</v>
      </c>
      <c r="N53" s="18">
        <v>0.04</v>
      </c>
      <c r="O53" s="11" t="s">
        <v>41</v>
      </c>
    </row>
    <row r="54" spans="2:15" ht="36" x14ac:dyDescent="0.15">
      <c r="B54" s="49"/>
      <c r="C54" s="20">
        <v>26417</v>
      </c>
      <c r="D54" s="24">
        <v>21729</v>
      </c>
      <c r="E54" s="33">
        <v>47190</v>
      </c>
      <c r="F54" s="24">
        <v>21189</v>
      </c>
      <c r="G54" s="24">
        <v>18951</v>
      </c>
      <c r="H54" s="24">
        <v>21901</v>
      </c>
      <c r="I54" s="20">
        <v>29393</v>
      </c>
      <c r="J54" s="24">
        <v>21342</v>
      </c>
      <c r="K54" s="24">
        <v>20145</v>
      </c>
      <c r="L54" s="21">
        <v>38257</v>
      </c>
      <c r="M54" s="21">
        <v>36299</v>
      </c>
      <c r="N54" s="20">
        <v>27168</v>
      </c>
      <c r="O54" s="11" t="s">
        <v>43</v>
      </c>
    </row>
    <row r="55" spans="2:15" x14ac:dyDescent="0.15">
      <c r="B55" s="47" t="s">
        <v>47</v>
      </c>
      <c r="C55" s="27">
        <v>0.314</v>
      </c>
      <c r="D55" s="34">
        <v>0.38700000000000001</v>
      </c>
      <c r="E55" s="34">
        <v>0.42699999999999999</v>
      </c>
      <c r="F55" s="26">
        <v>0.183</v>
      </c>
      <c r="G55" s="26">
        <v>0.20599999999999999</v>
      </c>
      <c r="H55" s="10">
        <v>0.248</v>
      </c>
      <c r="I55" s="7">
        <v>0.53500000000000003</v>
      </c>
      <c r="J55" s="8">
        <v>0.57399999999999995</v>
      </c>
      <c r="K55" s="8">
        <v>0.56799999999999995</v>
      </c>
      <c r="L55" s="26">
        <v>0.23499999999999999</v>
      </c>
      <c r="M55" s="26">
        <v>0.24399999999999999</v>
      </c>
      <c r="N55" s="26">
        <v>0.23100000000000001</v>
      </c>
      <c r="O55" s="11" t="s">
        <v>39</v>
      </c>
    </row>
    <row r="56" spans="2:15" x14ac:dyDescent="0.15">
      <c r="B56" s="48"/>
      <c r="C56" s="30">
        <v>0.318</v>
      </c>
      <c r="D56" s="35">
        <v>0.39200000000000002</v>
      </c>
      <c r="E56" s="35">
        <v>0.433</v>
      </c>
      <c r="F56" s="29">
        <v>0.184</v>
      </c>
      <c r="G56" s="29">
        <v>0.20699999999999999</v>
      </c>
      <c r="H56" s="16">
        <v>0.25</v>
      </c>
      <c r="I56" s="15">
        <v>0.54600000000000004</v>
      </c>
      <c r="J56" s="12">
        <v>0.58299999999999996</v>
      </c>
      <c r="K56" s="12">
        <v>0.57799999999999996</v>
      </c>
      <c r="L56" s="29">
        <v>0.23699999999999999</v>
      </c>
      <c r="M56" s="16">
        <v>0.246</v>
      </c>
      <c r="N56" s="29">
        <v>0.23200000000000001</v>
      </c>
      <c r="O56" s="11" t="s">
        <v>40</v>
      </c>
    </row>
    <row r="57" spans="2:15" x14ac:dyDescent="0.15">
      <c r="B57" s="48"/>
      <c r="C57" s="18">
        <v>0.04</v>
      </c>
      <c r="D57" s="18">
        <v>3.9E-2</v>
      </c>
      <c r="E57" s="18">
        <v>4.1000000000000002E-2</v>
      </c>
      <c r="F57" s="18">
        <v>3.9E-2</v>
      </c>
      <c r="G57" s="18">
        <v>3.9E-2</v>
      </c>
      <c r="H57" s="18">
        <v>0.04</v>
      </c>
      <c r="I57" s="18">
        <v>4.7E-2</v>
      </c>
      <c r="J57" s="18">
        <v>0.04</v>
      </c>
      <c r="K57" s="18">
        <v>0.04</v>
      </c>
      <c r="L57" s="18">
        <v>0.04</v>
      </c>
      <c r="M57" s="18">
        <v>0.04</v>
      </c>
      <c r="N57" s="18">
        <v>4.1000000000000002E-2</v>
      </c>
      <c r="O57" s="11" t="s">
        <v>41</v>
      </c>
    </row>
    <row r="58" spans="2:15" ht="36" x14ac:dyDescent="0.15">
      <c r="B58" s="49"/>
      <c r="C58" s="36">
        <v>68459</v>
      </c>
      <c r="D58" s="21">
        <v>36243</v>
      </c>
      <c r="E58" s="23">
        <v>34059</v>
      </c>
      <c r="F58" s="22">
        <v>49534</v>
      </c>
      <c r="G58" s="37">
        <v>54537</v>
      </c>
      <c r="H58" s="37">
        <v>55311</v>
      </c>
      <c r="I58" s="20">
        <v>25747</v>
      </c>
      <c r="J58" s="24">
        <v>20222</v>
      </c>
      <c r="K58" s="24">
        <v>19878</v>
      </c>
      <c r="L58" s="37">
        <v>58856</v>
      </c>
      <c r="M58" s="38">
        <v>60587</v>
      </c>
      <c r="N58" s="39">
        <v>97281</v>
      </c>
      <c r="O58" s="11" t="s">
        <v>43</v>
      </c>
    </row>
    <row r="59" spans="2:15" x14ac:dyDescent="0.15">
      <c r="B59" s="47" t="s">
        <v>48</v>
      </c>
      <c r="C59" s="31">
        <v>5.2999999999999999E-2</v>
      </c>
      <c r="D59" s="31">
        <v>5.2999999999999999E-2</v>
      </c>
      <c r="E59" s="31">
        <v>5.2999999999999999E-2</v>
      </c>
      <c r="F59" s="31">
        <v>5.5E-2</v>
      </c>
      <c r="G59" s="31">
        <v>5.2999999999999999E-2</v>
      </c>
      <c r="H59" s="31">
        <v>7.5999999999999998E-2</v>
      </c>
      <c r="I59" s="31">
        <v>5.3999999999999999E-2</v>
      </c>
      <c r="J59" s="31">
        <v>5.1999999999999998E-2</v>
      </c>
      <c r="K59" s="31">
        <v>5.8000000000000003E-2</v>
      </c>
      <c r="L59" s="31">
        <v>7.0000000000000007E-2</v>
      </c>
      <c r="M59" s="31">
        <v>5.7000000000000002E-2</v>
      </c>
      <c r="N59" s="31">
        <v>6.0999999999999999E-2</v>
      </c>
      <c r="O59" s="11" t="s">
        <v>39</v>
      </c>
    </row>
    <row r="60" spans="2:15" x14ac:dyDescent="0.15">
      <c r="B60" s="48"/>
      <c r="C60" s="18">
        <v>5.2999999999999999E-2</v>
      </c>
      <c r="D60" s="18">
        <v>5.1999999999999998E-2</v>
      </c>
      <c r="E60" s="18">
        <v>5.1999999999999998E-2</v>
      </c>
      <c r="F60" s="18">
        <v>5.3999999999999999E-2</v>
      </c>
      <c r="G60" s="18">
        <v>5.1999999999999998E-2</v>
      </c>
      <c r="H60" s="18">
        <v>7.3999999999999996E-2</v>
      </c>
      <c r="I60" s="18">
        <v>5.2999999999999999E-2</v>
      </c>
      <c r="J60" s="18">
        <v>5.1999999999999998E-2</v>
      </c>
      <c r="K60" s="18">
        <v>5.7000000000000002E-2</v>
      </c>
      <c r="L60" s="18">
        <v>6.8000000000000005E-2</v>
      </c>
      <c r="M60" s="18">
        <v>5.7000000000000002E-2</v>
      </c>
      <c r="N60" s="18">
        <v>0.06</v>
      </c>
      <c r="O60" s="11" t="s">
        <v>40</v>
      </c>
    </row>
    <row r="61" spans="2:15" x14ac:dyDescent="0.15">
      <c r="B61" s="48"/>
      <c r="C61" s="18">
        <v>4.4999999999999998E-2</v>
      </c>
      <c r="D61" s="18">
        <v>4.5999999999999999E-2</v>
      </c>
      <c r="E61" s="18">
        <v>4.5999999999999999E-2</v>
      </c>
      <c r="F61" s="18">
        <v>4.8000000000000001E-2</v>
      </c>
      <c r="G61" s="18">
        <v>4.5999999999999999E-2</v>
      </c>
      <c r="H61" s="18">
        <v>6.0999999999999999E-2</v>
      </c>
      <c r="I61" s="18">
        <v>4.4999999999999998E-2</v>
      </c>
      <c r="J61" s="18">
        <v>4.4999999999999998E-2</v>
      </c>
      <c r="K61" s="18">
        <v>4.9000000000000002E-2</v>
      </c>
      <c r="L61" s="18">
        <v>5.6000000000000001E-2</v>
      </c>
      <c r="M61" s="18">
        <v>4.8000000000000001E-2</v>
      </c>
      <c r="N61" s="18">
        <v>5.0999999999999997E-2</v>
      </c>
      <c r="O61" s="11" t="s">
        <v>41</v>
      </c>
    </row>
    <row r="62" spans="2:15" ht="36" x14ac:dyDescent="0.15">
      <c r="B62" s="49"/>
      <c r="C62" s="32">
        <v>14778</v>
      </c>
      <c r="D62" s="32">
        <v>13017</v>
      </c>
      <c r="E62" s="32">
        <v>13213</v>
      </c>
      <c r="F62" s="32">
        <v>12553</v>
      </c>
      <c r="G62" s="32">
        <v>11742</v>
      </c>
      <c r="H62" s="32">
        <v>12008</v>
      </c>
      <c r="I62" s="32">
        <v>12317</v>
      </c>
      <c r="J62" s="32">
        <v>12695</v>
      </c>
      <c r="K62" s="32">
        <v>11549</v>
      </c>
      <c r="L62" s="32">
        <v>11659</v>
      </c>
      <c r="M62" s="32">
        <v>11679</v>
      </c>
      <c r="N62" s="32">
        <v>10906</v>
      </c>
      <c r="O62" s="11" t="s">
        <v>43</v>
      </c>
    </row>
    <row r="63" spans="2:15" x14ac:dyDescent="0.15">
      <c r="B63" s="47" t="s">
        <v>49</v>
      </c>
      <c r="C63" s="26">
        <v>0.189</v>
      </c>
      <c r="D63" s="10">
        <v>0.25800000000000001</v>
      </c>
      <c r="E63" s="26">
        <v>0.24099999999999999</v>
      </c>
      <c r="F63" s="27">
        <v>0.36</v>
      </c>
      <c r="G63" s="27">
        <v>0.34200000000000003</v>
      </c>
      <c r="H63" s="34">
        <v>0.376</v>
      </c>
      <c r="I63" s="25">
        <v>0.16</v>
      </c>
      <c r="J63" s="26">
        <v>0.20399999999999999</v>
      </c>
      <c r="K63" s="26">
        <v>0.19500000000000001</v>
      </c>
      <c r="L63" s="8">
        <v>0.61599999999999999</v>
      </c>
      <c r="M63" s="8">
        <v>0.57799999999999996</v>
      </c>
      <c r="N63" s="8">
        <v>0.61</v>
      </c>
      <c r="O63" s="11" t="s">
        <v>39</v>
      </c>
    </row>
    <row r="64" spans="2:15" x14ac:dyDescent="0.15">
      <c r="B64" s="48"/>
      <c r="C64" s="29">
        <v>0.19</v>
      </c>
      <c r="D64" s="16">
        <v>0.26</v>
      </c>
      <c r="E64" s="16">
        <v>0.24299999999999999</v>
      </c>
      <c r="F64" s="30">
        <v>0.36399999999999999</v>
      </c>
      <c r="G64" s="30">
        <v>0.34599999999999997</v>
      </c>
      <c r="H64" s="35">
        <v>0.38100000000000001</v>
      </c>
      <c r="I64" s="17">
        <v>0.16</v>
      </c>
      <c r="J64" s="29">
        <v>0.20499999999999999</v>
      </c>
      <c r="K64" s="29">
        <v>0.19600000000000001</v>
      </c>
      <c r="L64" s="12">
        <v>0.626</v>
      </c>
      <c r="M64" s="12">
        <v>0.58699999999999997</v>
      </c>
      <c r="N64" s="12">
        <v>0.62</v>
      </c>
      <c r="O64" s="11" t="s">
        <v>40</v>
      </c>
    </row>
    <row r="65" spans="2:15" x14ac:dyDescent="0.15">
      <c r="B65" s="48"/>
      <c r="C65" s="18">
        <v>4.2000000000000003E-2</v>
      </c>
      <c r="D65" s="18">
        <v>3.9E-2</v>
      </c>
      <c r="E65" s="18">
        <v>4.2000000000000003E-2</v>
      </c>
      <c r="F65" s="18">
        <v>0.04</v>
      </c>
      <c r="G65" s="18">
        <v>4.1000000000000002E-2</v>
      </c>
      <c r="H65" s="18">
        <v>0.04</v>
      </c>
      <c r="I65" s="18">
        <v>0.04</v>
      </c>
      <c r="J65" s="18">
        <v>0.04</v>
      </c>
      <c r="K65" s="18">
        <v>0.04</v>
      </c>
      <c r="L65" s="18">
        <v>4.2000000000000003E-2</v>
      </c>
      <c r="M65" s="18">
        <v>4.2000000000000003E-2</v>
      </c>
      <c r="N65" s="18">
        <v>0.04</v>
      </c>
      <c r="O65" s="11" t="s">
        <v>41</v>
      </c>
    </row>
    <row r="66" spans="2:15" ht="36" x14ac:dyDescent="0.15">
      <c r="B66" s="49"/>
      <c r="C66" s="40">
        <v>73882</v>
      </c>
      <c r="D66" s="22">
        <v>52708</v>
      </c>
      <c r="E66" s="37">
        <v>54438</v>
      </c>
      <c r="F66" s="21">
        <v>40739</v>
      </c>
      <c r="G66" s="21">
        <v>37220</v>
      </c>
      <c r="H66" s="21">
        <v>40807</v>
      </c>
      <c r="I66" s="19" t="s">
        <v>42</v>
      </c>
      <c r="J66" s="37">
        <v>56486</v>
      </c>
      <c r="K66" s="37">
        <v>58320</v>
      </c>
      <c r="L66" s="24">
        <v>22511</v>
      </c>
      <c r="M66" s="24">
        <v>19304</v>
      </c>
      <c r="N66" s="24">
        <v>19145</v>
      </c>
      <c r="O66" s="11" t="s">
        <v>43</v>
      </c>
    </row>
    <row r="67" spans="2:15" x14ac:dyDescent="0.15">
      <c r="B67" s="47" t="s">
        <v>50</v>
      </c>
      <c r="C67" s="25">
        <v>0.16800000000000001</v>
      </c>
      <c r="D67" s="26">
        <v>0.20100000000000001</v>
      </c>
      <c r="E67" s="26">
        <v>0.191</v>
      </c>
      <c r="F67" s="26">
        <v>0.20699999999999999</v>
      </c>
      <c r="G67" s="26">
        <v>0.192</v>
      </c>
      <c r="H67" s="26">
        <v>0.22700000000000001</v>
      </c>
      <c r="I67" s="10">
        <v>0.29499999999999998</v>
      </c>
      <c r="J67" s="10">
        <v>0.25900000000000001</v>
      </c>
      <c r="K67" s="10">
        <v>0.27200000000000002</v>
      </c>
      <c r="L67" s="28">
        <v>0.65800000000000003</v>
      </c>
      <c r="M67" s="8">
        <v>0.60699999999999998</v>
      </c>
      <c r="N67" s="28">
        <v>0.66100000000000003</v>
      </c>
      <c r="O67" s="11" t="s">
        <v>39</v>
      </c>
    </row>
    <row r="68" spans="2:15" x14ac:dyDescent="0.15">
      <c r="B68" s="48"/>
      <c r="C68" s="17">
        <v>0.16800000000000001</v>
      </c>
      <c r="D68" s="29">
        <v>0.20100000000000001</v>
      </c>
      <c r="E68" s="29">
        <v>0.191</v>
      </c>
      <c r="F68" s="29">
        <v>0.20699999999999999</v>
      </c>
      <c r="G68" s="29">
        <v>0.193</v>
      </c>
      <c r="H68" s="29">
        <v>0.22800000000000001</v>
      </c>
      <c r="I68" s="16">
        <v>0.29699999999999999</v>
      </c>
      <c r="J68" s="16">
        <v>0.26200000000000001</v>
      </c>
      <c r="K68" s="16">
        <v>0.27400000000000002</v>
      </c>
      <c r="L68" s="13">
        <v>0.67</v>
      </c>
      <c r="M68" s="12">
        <v>0.61599999999999999</v>
      </c>
      <c r="N68" s="13">
        <v>0.67100000000000004</v>
      </c>
      <c r="O68" s="11" t="s">
        <v>40</v>
      </c>
    </row>
    <row r="69" spans="2:15" x14ac:dyDescent="0.15">
      <c r="B69" s="48"/>
      <c r="C69" s="18">
        <v>4.2000000000000003E-2</v>
      </c>
      <c r="D69" s="18">
        <v>3.9E-2</v>
      </c>
      <c r="E69" s="18">
        <v>0.04</v>
      </c>
      <c r="F69" s="18">
        <v>0.04</v>
      </c>
      <c r="G69" s="18">
        <v>4.1000000000000002E-2</v>
      </c>
      <c r="H69" s="18">
        <v>4.1000000000000002E-2</v>
      </c>
      <c r="I69" s="18">
        <v>0.04</v>
      </c>
      <c r="J69" s="18">
        <v>0.04</v>
      </c>
      <c r="K69" s="18">
        <v>4.2000000000000003E-2</v>
      </c>
      <c r="L69" s="18">
        <v>0.04</v>
      </c>
      <c r="M69" s="18">
        <v>0.04</v>
      </c>
      <c r="N69" s="18">
        <v>4.1000000000000002E-2</v>
      </c>
      <c r="O69" s="11" t="s">
        <v>41</v>
      </c>
    </row>
    <row r="70" spans="2:15" ht="36" x14ac:dyDescent="0.15">
      <c r="B70" s="49"/>
      <c r="C70" s="38">
        <v>63464</v>
      </c>
      <c r="D70" s="37">
        <v>59557</v>
      </c>
      <c r="E70" s="38">
        <v>64421</v>
      </c>
      <c r="F70" s="37">
        <v>54484</v>
      </c>
      <c r="G70" s="37">
        <v>56049</v>
      </c>
      <c r="H70" s="37">
        <v>56614</v>
      </c>
      <c r="I70" s="37">
        <v>56125</v>
      </c>
      <c r="J70" s="22">
        <v>53241</v>
      </c>
      <c r="K70" s="37">
        <v>55790</v>
      </c>
      <c r="L70" s="24">
        <v>18425</v>
      </c>
      <c r="M70" s="24">
        <v>19788</v>
      </c>
      <c r="N70" s="24">
        <v>18482</v>
      </c>
      <c r="O70" s="11" t="s">
        <v>43</v>
      </c>
    </row>
  </sheetData>
  <mergeCells count="8">
    <mergeCell ref="B63:B66"/>
    <mergeCell ref="B67:B70"/>
    <mergeCell ref="B39:B42"/>
    <mergeCell ref="B43:B46"/>
    <mergeCell ref="B47:B50"/>
    <mergeCell ref="B51:B54"/>
    <mergeCell ref="B55:B58"/>
    <mergeCell ref="B59:B6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9271-5B62-5E46-B1D0-300481CC9DBA}">
  <dimension ref="B2:O29"/>
  <sheetViews>
    <sheetView workbookViewId="0">
      <selection activeCell="E19" sqref="E19"/>
    </sheetView>
  </sheetViews>
  <sheetFormatPr baseColWidth="10" defaultRowHeight="13" x14ac:dyDescent="0.15"/>
  <sheetData>
    <row r="2" spans="2:15" x14ac:dyDescent="0.15"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2:15" x14ac:dyDescent="0.15">
      <c r="B3" s="47" t="s">
        <v>38</v>
      </c>
      <c r="C3" s="7">
        <v>0.53800000000000003</v>
      </c>
      <c r="D3" s="8">
        <v>0.621</v>
      </c>
      <c r="E3" s="8">
        <v>0.60099999999999998</v>
      </c>
      <c r="F3" s="9">
        <v>0.95499999999999996</v>
      </c>
      <c r="G3" s="7">
        <v>0.55300000000000005</v>
      </c>
      <c r="H3" s="8">
        <v>0.59499999999999997</v>
      </c>
      <c r="I3" s="10">
        <v>0.28199999999999997</v>
      </c>
      <c r="J3" s="10">
        <v>0.254</v>
      </c>
      <c r="K3" s="10">
        <v>0.27400000000000002</v>
      </c>
      <c r="L3" s="8">
        <v>0.59299999999999997</v>
      </c>
      <c r="M3" s="7">
        <v>0.55400000000000005</v>
      </c>
      <c r="N3" s="8">
        <v>0.59199999999999997</v>
      </c>
      <c r="O3" s="11" t="s">
        <v>39</v>
      </c>
    </row>
    <row r="4" spans="2:15" x14ac:dyDescent="0.15">
      <c r="B4" s="48"/>
      <c r="C4" s="12">
        <v>0.61399999999999999</v>
      </c>
      <c r="D4" s="13">
        <v>0.63200000000000001</v>
      </c>
      <c r="E4" s="12">
        <v>0.61099999999999999</v>
      </c>
      <c r="F4" s="14">
        <v>0.94599999999999995</v>
      </c>
      <c r="G4" s="15">
        <v>0.56100000000000005</v>
      </c>
      <c r="H4" s="12">
        <v>0.60299999999999998</v>
      </c>
      <c r="I4" s="16">
        <v>0.28499999999999998</v>
      </c>
      <c r="J4" s="16">
        <v>0.25600000000000001</v>
      </c>
      <c r="K4" s="16">
        <v>0.27700000000000002</v>
      </c>
      <c r="L4" s="12">
        <v>0.60299999999999998</v>
      </c>
      <c r="M4" s="12">
        <v>0.56299999999999994</v>
      </c>
      <c r="N4" s="12">
        <v>0.60299999999999998</v>
      </c>
      <c r="O4" s="11" t="s">
        <v>40</v>
      </c>
    </row>
    <row r="5" spans="2:15" x14ac:dyDescent="0.15">
      <c r="B5" s="48"/>
      <c r="C5" s="17">
        <v>8.2000000000000003E-2</v>
      </c>
      <c r="D5" s="18">
        <v>0.04</v>
      </c>
      <c r="E5" s="18">
        <v>0.04</v>
      </c>
      <c r="F5" s="14">
        <v>0.36199999999999999</v>
      </c>
      <c r="G5" s="18">
        <v>4.2000000000000003E-2</v>
      </c>
      <c r="H5" s="18">
        <v>4.2999999999999997E-2</v>
      </c>
      <c r="I5" s="18">
        <v>4.2999999999999997E-2</v>
      </c>
      <c r="J5" s="18">
        <v>0.04</v>
      </c>
      <c r="K5" s="18">
        <v>4.1000000000000002E-2</v>
      </c>
      <c r="L5" s="18">
        <v>5.1999999999999998E-2</v>
      </c>
      <c r="M5" s="18">
        <v>0.04</v>
      </c>
      <c r="N5" s="18">
        <v>0.04</v>
      </c>
      <c r="O5" s="11" t="s">
        <v>41</v>
      </c>
    </row>
    <row r="6" spans="2:15" ht="24" x14ac:dyDescent="0.15">
      <c r="B6" s="49"/>
      <c r="C6" s="19" t="s">
        <v>42</v>
      </c>
      <c r="D6" s="20">
        <v>28243</v>
      </c>
      <c r="E6" s="20">
        <v>24693</v>
      </c>
      <c r="F6" s="21">
        <v>40878</v>
      </c>
      <c r="G6" s="22">
        <v>51981</v>
      </c>
      <c r="H6" s="22">
        <v>51522</v>
      </c>
      <c r="I6" s="23">
        <v>30200</v>
      </c>
      <c r="J6" s="23">
        <v>31545</v>
      </c>
      <c r="K6" s="20">
        <v>28431</v>
      </c>
      <c r="L6" s="24">
        <v>19790</v>
      </c>
      <c r="M6" s="24">
        <v>20507</v>
      </c>
      <c r="N6" s="24">
        <v>20867</v>
      </c>
      <c r="O6" s="11" t="s">
        <v>43</v>
      </c>
    </row>
    <row r="7" spans="2:15" x14ac:dyDescent="0.15">
      <c r="B7" s="47" t="s">
        <v>44</v>
      </c>
      <c r="C7" s="25">
        <v>0.16600000000000001</v>
      </c>
      <c r="D7" s="26">
        <v>0.19900000000000001</v>
      </c>
      <c r="E7" s="26">
        <v>0.20899999999999999</v>
      </c>
      <c r="F7" s="26">
        <v>0.191</v>
      </c>
      <c r="G7" s="25">
        <v>0.158</v>
      </c>
      <c r="H7" s="25">
        <v>0.154</v>
      </c>
      <c r="I7" s="10">
        <v>0.29699999999999999</v>
      </c>
      <c r="J7" s="10">
        <v>0.30399999999999999</v>
      </c>
      <c r="K7" s="27">
        <v>0.312</v>
      </c>
      <c r="L7" s="28">
        <v>0.66200000000000003</v>
      </c>
      <c r="M7" s="28">
        <v>0.64300000000000002</v>
      </c>
      <c r="N7" s="8">
        <v>0.628</v>
      </c>
      <c r="O7" s="11" t="s">
        <v>39</v>
      </c>
    </row>
    <row r="8" spans="2:15" x14ac:dyDescent="0.15">
      <c r="B8" s="48"/>
      <c r="C8" s="17">
        <v>0.16700000000000001</v>
      </c>
      <c r="D8" s="29">
        <v>0.2</v>
      </c>
      <c r="E8" s="29">
        <v>0.21</v>
      </c>
      <c r="F8" s="29">
        <v>0.192</v>
      </c>
      <c r="G8" s="17">
        <v>0.159</v>
      </c>
      <c r="H8" s="17">
        <v>0.154</v>
      </c>
      <c r="I8" s="16">
        <v>0.30099999999999999</v>
      </c>
      <c r="J8" s="30">
        <v>0.307</v>
      </c>
      <c r="K8" s="30">
        <v>0.315</v>
      </c>
      <c r="L8" s="13">
        <v>0.67200000000000004</v>
      </c>
      <c r="M8" s="13">
        <v>0.65600000000000003</v>
      </c>
      <c r="N8" s="13">
        <v>0.63900000000000001</v>
      </c>
      <c r="O8" s="11" t="s">
        <v>40</v>
      </c>
    </row>
    <row r="9" spans="2:15" x14ac:dyDescent="0.15">
      <c r="B9" s="48"/>
      <c r="C9" s="18">
        <v>0.04</v>
      </c>
      <c r="D9" s="18">
        <v>4.1000000000000002E-2</v>
      </c>
      <c r="E9" s="18">
        <v>4.1000000000000002E-2</v>
      </c>
      <c r="F9" s="18">
        <v>0.04</v>
      </c>
      <c r="G9" s="18">
        <v>0.04</v>
      </c>
      <c r="H9" s="18">
        <v>0.04</v>
      </c>
      <c r="I9" s="18">
        <v>4.2000000000000003E-2</v>
      </c>
      <c r="J9" s="18">
        <v>4.1000000000000002E-2</v>
      </c>
      <c r="K9" s="18">
        <v>0.04</v>
      </c>
      <c r="L9" s="18">
        <v>4.2999999999999997E-2</v>
      </c>
      <c r="M9" s="18">
        <v>3.9E-2</v>
      </c>
      <c r="N9" s="18">
        <v>3.9E-2</v>
      </c>
      <c r="O9" s="11" t="s">
        <v>41</v>
      </c>
    </row>
    <row r="10" spans="2:15" ht="24" x14ac:dyDescent="0.15">
      <c r="B10" s="49"/>
      <c r="C10" s="23">
        <v>35106</v>
      </c>
      <c r="D10" s="23">
        <v>31512</v>
      </c>
      <c r="E10" s="23">
        <v>32937</v>
      </c>
      <c r="F10" s="21">
        <v>36310</v>
      </c>
      <c r="G10" s="23">
        <v>35440</v>
      </c>
      <c r="H10" s="23">
        <v>34859</v>
      </c>
      <c r="I10" s="23">
        <v>29656</v>
      </c>
      <c r="J10" s="23">
        <v>29902</v>
      </c>
      <c r="K10" s="23">
        <v>31835</v>
      </c>
      <c r="L10" s="24">
        <v>18403</v>
      </c>
      <c r="M10" s="24">
        <v>19439</v>
      </c>
      <c r="N10" s="24">
        <v>19037</v>
      </c>
      <c r="O10" s="11" t="s">
        <v>43</v>
      </c>
    </row>
    <row r="14" spans="2:15" x14ac:dyDescent="0.15">
      <c r="C14" s="41" t="s">
        <v>51</v>
      </c>
      <c r="D14" s="41"/>
      <c r="E14" s="41"/>
      <c r="F14" s="41" t="s">
        <v>52</v>
      </c>
      <c r="I14" s="41" t="s">
        <v>53</v>
      </c>
      <c r="L14" s="41" t="s">
        <v>54</v>
      </c>
    </row>
    <row r="15" spans="2:15" x14ac:dyDescent="0.15">
      <c r="C15">
        <f>C3-C5</f>
        <v>0.45600000000000002</v>
      </c>
      <c r="D15">
        <f t="shared" ref="D15:N15" si="0">D3-D5</f>
        <v>0.58099999999999996</v>
      </c>
      <c r="E15">
        <f t="shared" si="0"/>
        <v>0.56099999999999994</v>
      </c>
      <c r="F15">
        <f t="shared" si="0"/>
        <v>0.59299999999999997</v>
      </c>
      <c r="G15">
        <f t="shared" si="0"/>
        <v>0.51100000000000001</v>
      </c>
      <c r="H15">
        <f t="shared" si="0"/>
        <v>0.55199999999999994</v>
      </c>
      <c r="I15">
        <f t="shared" si="0"/>
        <v>0.23899999999999999</v>
      </c>
      <c r="J15">
        <f t="shared" si="0"/>
        <v>0.214</v>
      </c>
      <c r="K15">
        <f t="shared" si="0"/>
        <v>0.23300000000000001</v>
      </c>
      <c r="L15">
        <f t="shared" si="0"/>
        <v>0.54099999999999993</v>
      </c>
      <c r="M15">
        <f t="shared" si="0"/>
        <v>0.51400000000000001</v>
      </c>
      <c r="N15">
        <f t="shared" si="0"/>
        <v>0.55199999999999994</v>
      </c>
    </row>
    <row r="16" spans="2:15" x14ac:dyDescent="0.15">
      <c r="C16">
        <f>C15/$D$22</f>
        <v>0.75496688741721862</v>
      </c>
      <c r="D16">
        <f t="shared" ref="D16:N16" si="1">D15/$D$22</f>
        <v>0.96192052980132448</v>
      </c>
      <c r="E16">
        <f t="shared" si="1"/>
        <v>0.92880794701986746</v>
      </c>
      <c r="F16">
        <f t="shared" si="1"/>
        <v>0.98178807947019864</v>
      </c>
      <c r="G16">
        <f t="shared" si="1"/>
        <v>0.84602649006622521</v>
      </c>
      <c r="H16">
        <f t="shared" si="1"/>
        <v>0.91390728476821181</v>
      </c>
      <c r="I16">
        <f t="shared" si="1"/>
        <v>0.39569536423841062</v>
      </c>
      <c r="J16">
        <f t="shared" si="1"/>
        <v>0.35430463576158938</v>
      </c>
      <c r="K16">
        <f t="shared" si="1"/>
        <v>0.38576158940397354</v>
      </c>
      <c r="L16">
        <f t="shared" si="1"/>
        <v>0.89569536423841045</v>
      </c>
      <c r="M16">
        <f t="shared" si="1"/>
        <v>0.85099337748344372</v>
      </c>
      <c r="N16">
        <f t="shared" si="1"/>
        <v>0.91390728476821181</v>
      </c>
    </row>
    <row r="17" spans="3:14" x14ac:dyDescent="0.15">
      <c r="C17" s="41" t="s">
        <v>55</v>
      </c>
      <c r="F17" s="41" t="s">
        <v>56</v>
      </c>
      <c r="I17" s="41" t="s">
        <v>57</v>
      </c>
      <c r="L17" s="41" t="s">
        <v>58</v>
      </c>
    </row>
    <row r="18" spans="3:14" x14ac:dyDescent="0.15">
      <c r="C18">
        <f>C7-C9</f>
        <v>0.126</v>
      </c>
      <c r="D18">
        <f t="shared" ref="D18:N18" si="2">D7-D9</f>
        <v>0.158</v>
      </c>
      <c r="E18">
        <f t="shared" si="2"/>
        <v>0.16799999999999998</v>
      </c>
      <c r="F18">
        <f t="shared" si="2"/>
        <v>0.151</v>
      </c>
      <c r="G18">
        <f t="shared" si="2"/>
        <v>0.11799999999999999</v>
      </c>
      <c r="H18">
        <f t="shared" si="2"/>
        <v>0.11399999999999999</v>
      </c>
      <c r="I18">
        <f t="shared" si="2"/>
        <v>0.255</v>
      </c>
      <c r="J18">
        <f t="shared" si="2"/>
        <v>0.26300000000000001</v>
      </c>
      <c r="K18">
        <f t="shared" si="2"/>
        <v>0.27200000000000002</v>
      </c>
      <c r="L18">
        <f t="shared" si="2"/>
        <v>0.61899999999999999</v>
      </c>
      <c r="M18">
        <f t="shared" si="2"/>
        <v>0.60399999999999998</v>
      </c>
      <c r="N18">
        <f t="shared" si="2"/>
        <v>0.58899999999999997</v>
      </c>
    </row>
    <row r="19" spans="3:14" x14ac:dyDescent="0.15">
      <c r="C19">
        <f>C18/$D$22</f>
        <v>0.20860927152317882</v>
      </c>
      <c r="D19">
        <f t="shared" ref="D19:N19" si="3">D18/$D$22</f>
        <v>0.26158940397350994</v>
      </c>
      <c r="E19">
        <f t="shared" si="3"/>
        <v>0.27814569536423839</v>
      </c>
      <c r="F19">
        <f t="shared" si="3"/>
        <v>0.25</v>
      </c>
      <c r="G19">
        <f t="shared" si="3"/>
        <v>0.19536423841059603</v>
      </c>
      <c r="H19">
        <f t="shared" si="3"/>
        <v>0.18874172185430463</v>
      </c>
      <c r="I19">
        <f t="shared" si="3"/>
        <v>0.42218543046357621</v>
      </c>
      <c r="J19">
        <f t="shared" si="3"/>
        <v>0.435430463576159</v>
      </c>
      <c r="K19">
        <f t="shared" si="3"/>
        <v>0.45033112582781459</v>
      </c>
      <c r="L19">
        <f t="shared" si="3"/>
        <v>1.0248344370860927</v>
      </c>
      <c r="M19">
        <f t="shared" si="3"/>
        <v>1</v>
      </c>
      <c r="N19">
        <f t="shared" si="3"/>
        <v>0.97516556291390721</v>
      </c>
    </row>
    <row r="20" spans="3:14" ht="14" thickBot="1" x14ac:dyDescent="0.2"/>
    <row r="21" spans="3:14" x14ac:dyDescent="0.15">
      <c r="D21" s="41" t="s">
        <v>60</v>
      </c>
      <c r="F21" s="41" t="s">
        <v>61</v>
      </c>
      <c r="G21" s="42" t="s">
        <v>62</v>
      </c>
      <c r="I21" s="41" t="s">
        <v>63</v>
      </c>
      <c r="J21" s="41" t="s">
        <v>64</v>
      </c>
      <c r="K21" s="41" t="s">
        <v>65</v>
      </c>
      <c r="L21" s="41" t="s">
        <v>66</v>
      </c>
    </row>
    <row r="22" spans="3:14" x14ac:dyDescent="0.15">
      <c r="C22" s="41" t="s">
        <v>58</v>
      </c>
      <c r="D22">
        <f>AVERAGE(L18:N18)</f>
        <v>0.60399999999999998</v>
      </c>
      <c r="F22">
        <f>D22/D$22</f>
        <v>1</v>
      </c>
      <c r="G22" s="43">
        <f>F22*100</f>
        <v>100</v>
      </c>
      <c r="I22">
        <f>L19*100</f>
        <v>102.48344370860927</v>
      </c>
      <c r="J22">
        <f t="shared" ref="J22:K22" si="4">M19*100</f>
        <v>100</v>
      </c>
      <c r="K22">
        <f t="shared" si="4"/>
        <v>97.516556291390728</v>
      </c>
      <c r="L22">
        <f>STDEV(I22:K22)</f>
        <v>2.483443708609272</v>
      </c>
    </row>
    <row r="23" spans="3:14" x14ac:dyDescent="0.15">
      <c r="C23" s="41" t="s">
        <v>51</v>
      </c>
      <c r="D23">
        <f>AVERAGE(C15:E15)</f>
        <v>0.53266666666666662</v>
      </c>
      <c r="F23">
        <f t="shared" ref="F23:F29" si="5">D23/D$22</f>
        <v>0.88189845474613682</v>
      </c>
      <c r="G23" s="43">
        <f t="shared" ref="G23:G29" si="6">F23*100</f>
        <v>88.189845474613676</v>
      </c>
      <c r="I23">
        <f>C16*100</f>
        <v>75.496688741721869</v>
      </c>
      <c r="J23">
        <f t="shared" ref="J23:K23" si="7">D16*100</f>
        <v>96.192052980132445</v>
      </c>
      <c r="K23">
        <f t="shared" si="7"/>
        <v>92.880794701986744</v>
      </c>
      <c r="L23">
        <f t="shared" ref="L23:L29" si="8">STDEV(I23:K23)</f>
        <v>11.116576754130158</v>
      </c>
    </row>
    <row r="24" spans="3:14" x14ac:dyDescent="0.15">
      <c r="C24" s="41" t="s">
        <v>59</v>
      </c>
      <c r="D24">
        <f>AVERAGE(F15:H15)</f>
        <v>0.55200000000000005</v>
      </c>
      <c r="F24">
        <f t="shared" si="5"/>
        <v>0.91390728476821204</v>
      </c>
      <c r="G24" s="43">
        <f t="shared" si="6"/>
        <v>91.390728476821209</v>
      </c>
      <c r="I24">
        <f>F16*100</f>
        <v>98.178807947019862</v>
      </c>
      <c r="J24">
        <f t="shared" ref="J24:K24" si="9">G16*100</f>
        <v>84.602649006622528</v>
      </c>
      <c r="K24">
        <f t="shared" si="9"/>
        <v>91.390728476821181</v>
      </c>
      <c r="L24">
        <f t="shared" si="8"/>
        <v>6.7880794701986673</v>
      </c>
    </row>
    <row r="25" spans="3:14" x14ac:dyDescent="0.15">
      <c r="C25" s="41" t="s">
        <v>53</v>
      </c>
      <c r="D25">
        <f>AVERAGE(I15:K15)</f>
        <v>0.22866666666666666</v>
      </c>
      <c r="F25">
        <f t="shared" si="5"/>
        <v>0.37858719646799116</v>
      </c>
      <c r="G25" s="43">
        <f t="shared" si="6"/>
        <v>37.858719646799116</v>
      </c>
      <c r="I25">
        <f>I16*100</f>
        <v>39.569536423841065</v>
      </c>
      <c r="J25">
        <f t="shared" ref="J25:K25" si="10">J16*100</f>
        <v>35.430463576158935</v>
      </c>
      <c r="K25">
        <f t="shared" si="10"/>
        <v>38.576158940397356</v>
      </c>
      <c r="L25">
        <f t="shared" si="8"/>
        <v>2.1607916060101484</v>
      </c>
    </row>
    <row r="26" spans="3:14" x14ac:dyDescent="0.15">
      <c r="C26" s="41" t="s">
        <v>54</v>
      </c>
      <c r="D26">
        <f>AVERAGE(L15:N15)</f>
        <v>0.53566666666666662</v>
      </c>
      <c r="F26">
        <f t="shared" si="5"/>
        <v>0.88686534216335533</v>
      </c>
      <c r="G26" s="43">
        <f t="shared" si="6"/>
        <v>88.686534216335531</v>
      </c>
      <c r="I26">
        <f>L16*100</f>
        <v>89.569536423841043</v>
      </c>
      <c r="J26">
        <f t="shared" ref="J26:K26" si="11">M16*100</f>
        <v>85.099337748344368</v>
      </c>
      <c r="K26">
        <f t="shared" si="11"/>
        <v>91.390728476821181</v>
      </c>
      <c r="L26">
        <f t="shared" si="8"/>
        <v>3.2373089130380661</v>
      </c>
    </row>
    <row r="27" spans="3:14" x14ac:dyDescent="0.15">
      <c r="C27" s="41" t="s">
        <v>55</v>
      </c>
      <c r="D27">
        <f>AVERAGE(C18:E18)</f>
        <v>0.15066666666666667</v>
      </c>
      <c r="F27">
        <f t="shared" si="5"/>
        <v>0.24944812362030908</v>
      </c>
      <c r="G27" s="43">
        <f t="shared" si="6"/>
        <v>24.944812362030909</v>
      </c>
      <c r="I27">
        <f>C19*100</f>
        <v>20.860927152317881</v>
      </c>
      <c r="J27">
        <f t="shared" ref="J27:K27" si="12">D19*100</f>
        <v>26.158940397350992</v>
      </c>
      <c r="K27">
        <f t="shared" si="12"/>
        <v>27.814569536423839</v>
      </c>
      <c r="L27">
        <f t="shared" si="8"/>
        <v>3.6323361306631745</v>
      </c>
    </row>
    <row r="28" spans="3:14" x14ac:dyDescent="0.15">
      <c r="C28" s="41" t="s">
        <v>56</v>
      </c>
      <c r="D28">
        <f>AVERAGE(F18:H18)</f>
        <v>0.12766666666666668</v>
      </c>
      <c r="F28">
        <f t="shared" si="5"/>
        <v>0.21136865342163358</v>
      </c>
      <c r="G28" s="43">
        <f t="shared" si="6"/>
        <v>21.136865342163357</v>
      </c>
      <c r="I28">
        <f>F19*100</f>
        <v>25</v>
      </c>
      <c r="J28">
        <f t="shared" ref="J28:K28" si="13">G19*100</f>
        <v>19.536423841059602</v>
      </c>
      <c r="K28">
        <f t="shared" si="13"/>
        <v>18.874172185430464</v>
      </c>
      <c r="L28">
        <f t="shared" si="8"/>
        <v>3.3619192959200879</v>
      </c>
    </row>
    <row r="29" spans="3:14" ht="14" thickBot="1" x14ac:dyDescent="0.2">
      <c r="C29" s="41" t="s">
        <v>57</v>
      </c>
      <c r="D29">
        <f>AVERAGE(I18:K18)</f>
        <v>0.26333333333333336</v>
      </c>
      <c r="F29">
        <f t="shared" si="5"/>
        <v>0.43598233995584995</v>
      </c>
      <c r="G29" s="44">
        <f t="shared" si="6"/>
        <v>43.598233995584998</v>
      </c>
      <c r="I29">
        <f>I19*100</f>
        <v>42.218543046357624</v>
      </c>
      <c r="J29">
        <f t="shared" ref="J29:K29" si="14">J19*100</f>
        <v>43.5430463576159</v>
      </c>
      <c r="K29">
        <f t="shared" si="14"/>
        <v>45.033112582781456</v>
      </c>
      <c r="L29">
        <f t="shared" si="8"/>
        <v>1.4080961172376416</v>
      </c>
    </row>
  </sheetData>
  <mergeCells count="2">
    <mergeCell ref="B3:B6"/>
    <mergeCell ref="B7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D0F1-1FED-DE43-A470-6A532E76C497}">
  <dimension ref="B1:O29"/>
  <sheetViews>
    <sheetView workbookViewId="0">
      <selection activeCell="L21" sqref="L21:L27"/>
    </sheetView>
  </sheetViews>
  <sheetFormatPr baseColWidth="10" defaultRowHeight="13" x14ac:dyDescent="0.15"/>
  <sheetData>
    <row r="1" spans="2:15" x14ac:dyDescent="0.15">
      <c r="C1" s="41" t="s">
        <v>77</v>
      </c>
      <c r="D1" s="41" t="s">
        <v>71</v>
      </c>
      <c r="E1" s="41" t="s">
        <v>72</v>
      </c>
      <c r="F1" s="41" t="s">
        <v>58</v>
      </c>
      <c r="I1" t="s">
        <v>73</v>
      </c>
      <c r="L1" s="41" t="s">
        <v>51</v>
      </c>
    </row>
    <row r="2" spans="2:15" x14ac:dyDescent="0.15">
      <c r="B2" s="47" t="s">
        <v>46</v>
      </c>
      <c r="C2" s="7">
        <v>0.505</v>
      </c>
      <c r="D2" s="8">
        <v>0.57799999999999996</v>
      </c>
      <c r="E2" s="7">
        <v>0.53900000000000003</v>
      </c>
      <c r="F2" s="28">
        <v>0.64600000000000002</v>
      </c>
      <c r="G2" s="8">
        <v>0.60099999999999998</v>
      </c>
      <c r="H2" s="8">
        <v>0.59899999999999998</v>
      </c>
      <c r="I2" s="10">
        <v>0.251</v>
      </c>
      <c r="J2" s="7">
        <v>0.52800000000000002</v>
      </c>
      <c r="K2" s="8">
        <v>0.60699999999999998</v>
      </c>
      <c r="L2" s="7">
        <v>0.55700000000000005</v>
      </c>
      <c r="M2" s="7">
        <v>0.55400000000000005</v>
      </c>
      <c r="N2" s="8">
        <v>0.57699999999999996</v>
      </c>
      <c r="O2" s="11" t="s">
        <v>39</v>
      </c>
    </row>
    <row r="3" spans="2:15" x14ac:dyDescent="0.15">
      <c r="B3" s="48"/>
      <c r="C3" s="15">
        <v>0.51300000000000001</v>
      </c>
      <c r="D3" s="12">
        <v>0.58699999999999997</v>
      </c>
      <c r="E3" s="15">
        <v>0.54700000000000004</v>
      </c>
      <c r="F3" s="13">
        <v>0.65700000000000003</v>
      </c>
      <c r="G3" s="12">
        <v>0.61199999999999999</v>
      </c>
      <c r="H3" s="12">
        <v>0.60699999999999998</v>
      </c>
      <c r="I3" s="16">
        <v>0.253</v>
      </c>
      <c r="J3" s="15">
        <v>0.53600000000000003</v>
      </c>
      <c r="K3" s="12">
        <v>0.61799999999999999</v>
      </c>
      <c r="L3" s="12">
        <v>0.56599999999999995</v>
      </c>
      <c r="M3" s="15">
        <v>0.56200000000000006</v>
      </c>
      <c r="N3" s="12">
        <v>0.58699999999999997</v>
      </c>
      <c r="O3" s="11" t="s">
        <v>40</v>
      </c>
    </row>
    <row r="4" spans="2:15" x14ac:dyDescent="0.15">
      <c r="B4" s="48"/>
      <c r="C4" s="18">
        <v>4.1000000000000002E-2</v>
      </c>
      <c r="D4" s="18">
        <v>0.04</v>
      </c>
      <c r="E4" s="18">
        <v>4.1000000000000002E-2</v>
      </c>
      <c r="F4" s="18">
        <v>0.04</v>
      </c>
      <c r="G4" s="18">
        <v>0.04</v>
      </c>
      <c r="H4" s="18">
        <v>4.3999999999999997E-2</v>
      </c>
      <c r="I4" s="18">
        <v>0.04</v>
      </c>
      <c r="J4" s="18">
        <v>4.2999999999999997E-2</v>
      </c>
      <c r="K4" s="18">
        <v>0.04</v>
      </c>
      <c r="L4" s="18">
        <v>0.04</v>
      </c>
      <c r="M4" s="18">
        <v>3.9E-2</v>
      </c>
      <c r="N4" s="18">
        <v>0.04</v>
      </c>
      <c r="O4" s="11" t="s">
        <v>41</v>
      </c>
    </row>
    <row r="5" spans="2:15" ht="24" x14ac:dyDescent="0.15">
      <c r="B5" s="49"/>
      <c r="C5" s="20">
        <v>26417</v>
      </c>
      <c r="D5" s="24">
        <v>21729</v>
      </c>
      <c r="E5" s="33">
        <v>47190</v>
      </c>
      <c r="F5" s="24">
        <v>21189</v>
      </c>
      <c r="G5" s="24">
        <v>18951</v>
      </c>
      <c r="H5" s="24">
        <v>21901</v>
      </c>
      <c r="I5" s="20">
        <v>29393</v>
      </c>
      <c r="J5" s="24">
        <v>21342</v>
      </c>
      <c r="K5" s="24">
        <v>20145</v>
      </c>
      <c r="L5" s="21">
        <v>38257</v>
      </c>
      <c r="M5" s="21">
        <v>36299</v>
      </c>
      <c r="N5" s="20">
        <v>27168</v>
      </c>
      <c r="O5" s="11" t="s">
        <v>43</v>
      </c>
    </row>
    <row r="6" spans="2:15" x14ac:dyDescent="0.15">
      <c r="B6" s="47" t="s">
        <v>47</v>
      </c>
      <c r="C6" s="27">
        <v>0.314</v>
      </c>
      <c r="D6" s="34">
        <v>0.38700000000000001</v>
      </c>
      <c r="E6" s="34">
        <v>0.42699999999999999</v>
      </c>
      <c r="F6" s="26">
        <v>0.183</v>
      </c>
      <c r="G6" s="26">
        <v>0.20599999999999999</v>
      </c>
      <c r="H6" s="10">
        <v>0.248</v>
      </c>
      <c r="I6" s="7">
        <v>0.53500000000000003</v>
      </c>
      <c r="J6" s="8">
        <v>0.57399999999999995</v>
      </c>
      <c r="K6" s="8">
        <v>0.56799999999999995</v>
      </c>
      <c r="L6" s="26">
        <v>0.23499999999999999</v>
      </c>
      <c r="M6" s="26">
        <v>0.24399999999999999</v>
      </c>
      <c r="N6" s="26">
        <v>0.23100000000000001</v>
      </c>
      <c r="O6" s="11" t="s">
        <v>39</v>
      </c>
    </row>
    <row r="7" spans="2:15" x14ac:dyDescent="0.15">
      <c r="B7" s="48"/>
      <c r="C7" s="30">
        <v>0.318</v>
      </c>
      <c r="D7" s="35">
        <v>0.39200000000000002</v>
      </c>
      <c r="E7" s="35">
        <v>0.433</v>
      </c>
      <c r="F7" s="29">
        <v>0.184</v>
      </c>
      <c r="G7" s="29">
        <v>0.20699999999999999</v>
      </c>
      <c r="H7" s="16">
        <v>0.25</v>
      </c>
      <c r="I7" s="15">
        <v>0.54600000000000004</v>
      </c>
      <c r="J7" s="12">
        <v>0.58299999999999996</v>
      </c>
      <c r="K7" s="12">
        <v>0.57799999999999996</v>
      </c>
      <c r="L7" s="29">
        <v>0.23699999999999999</v>
      </c>
      <c r="M7" s="16">
        <v>0.246</v>
      </c>
      <c r="N7" s="29">
        <v>0.23200000000000001</v>
      </c>
      <c r="O7" s="11" t="s">
        <v>40</v>
      </c>
    </row>
    <row r="8" spans="2:15" x14ac:dyDescent="0.15">
      <c r="B8" s="48"/>
      <c r="C8" s="18">
        <v>0.04</v>
      </c>
      <c r="D8" s="18">
        <v>3.9E-2</v>
      </c>
      <c r="E8" s="18">
        <v>4.1000000000000002E-2</v>
      </c>
      <c r="F8" s="18">
        <v>3.9E-2</v>
      </c>
      <c r="G8" s="18">
        <v>3.9E-2</v>
      </c>
      <c r="H8" s="18">
        <v>0.04</v>
      </c>
      <c r="I8" s="18">
        <v>4.7E-2</v>
      </c>
      <c r="J8" s="18">
        <v>0.04</v>
      </c>
      <c r="K8" s="18">
        <v>0.04</v>
      </c>
      <c r="L8" s="18">
        <v>0.04</v>
      </c>
      <c r="M8" s="18">
        <v>0.04</v>
      </c>
      <c r="N8" s="18">
        <v>4.1000000000000002E-2</v>
      </c>
      <c r="O8" s="11" t="s">
        <v>41</v>
      </c>
    </row>
    <row r="9" spans="2:15" ht="24" x14ac:dyDescent="0.15">
      <c r="B9" s="49"/>
      <c r="C9" s="36">
        <v>68459</v>
      </c>
      <c r="D9" s="21">
        <v>36243</v>
      </c>
      <c r="E9" s="23">
        <v>34059</v>
      </c>
      <c r="F9" s="22">
        <v>49534</v>
      </c>
      <c r="G9" s="37">
        <v>54537</v>
      </c>
      <c r="H9" s="37">
        <v>55311</v>
      </c>
      <c r="I9" s="20">
        <v>25747</v>
      </c>
      <c r="J9" s="24">
        <v>20222</v>
      </c>
      <c r="K9" s="24">
        <v>19878</v>
      </c>
      <c r="L9" s="37">
        <v>58856</v>
      </c>
      <c r="M9" s="38">
        <v>60587</v>
      </c>
      <c r="N9" s="39">
        <v>97281</v>
      </c>
      <c r="O9" s="11" t="s">
        <v>43</v>
      </c>
    </row>
    <row r="10" spans="2:15" ht="14" x14ac:dyDescent="0.15">
      <c r="C10" s="46" t="s">
        <v>52</v>
      </c>
      <c r="D10" s="46"/>
      <c r="E10" s="46"/>
      <c r="F10" s="46" t="s">
        <v>78</v>
      </c>
      <c r="G10" s="46"/>
      <c r="H10" s="46"/>
      <c r="I10" s="46" t="s">
        <v>79</v>
      </c>
      <c r="J10" s="46"/>
      <c r="K10" s="46"/>
      <c r="L10" s="46" t="s">
        <v>80</v>
      </c>
      <c r="M10" s="46"/>
      <c r="N10" s="46"/>
    </row>
    <row r="11" spans="2:15" x14ac:dyDescent="0.15">
      <c r="C11" s="41"/>
      <c r="F11" s="41"/>
      <c r="I11" s="41"/>
      <c r="L11" s="41"/>
    </row>
    <row r="13" spans="2:15" x14ac:dyDescent="0.15">
      <c r="F13" s="41" t="s">
        <v>58</v>
      </c>
      <c r="I13" s="41" t="s">
        <v>73</v>
      </c>
      <c r="L13" s="41" t="s">
        <v>51</v>
      </c>
    </row>
    <row r="14" spans="2:15" x14ac:dyDescent="0.15">
      <c r="C14" s="41"/>
      <c r="D14" s="41"/>
      <c r="E14" s="41"/>
      <c r="F14" s="41">
        <f>F2-F4</f>
        <v>0.60599999999999998</v>
      </c>
      <c r="G14" s="41">
        <f t="shared" ref="G14:N14" si="0">G2-G4</f>
        <v>0.56099999999999994</v>
      </c>
      <c r="H14" s="41">
        <f t="shared" si="0"/>
        <v>0.55499999999999994</v>
      </c>
      <c r="I14" s="41">
        <f t="shared" si="0"/>
        <v>0.21099999999999999</v>
      </c>
      <c r="J14" s="41">
        <f t="shared" si="0"/>
        <v>0.48500000000000004</v>
      </c>
      <c r="K14" s="41">
        <f t="shared" si="0"/>
        <v>0.56699999999999995</v>
      </c>
      <c r="L14" s="41">
        <f t="shared" si="0"/>
        <v>0.51700000000000002</v>
      </c>
      <c r="M14" s="41">
        <f t="shared" si="0"/>
        <v>0.51500000000000001</v>
      </c>
      <c r="N14" s="41">
        <f t="shared" si="0"/>
        <v>0.53699999999999992</v>
      </c>
    </row>
    <row r="15" spans="2:15" x14ac:dyDescent="0.15">
      <c r="F15">
        <f>F14/$D$21</f>
        <v>1.0557491289198606</v>
      </c>
      <c r="G15">
        <f t="shared" ref="G15:N15" si="1">G14/$D$21</f>
        <v>0.97735191637630658</v>
      </c>
      <c r="H15">
        <f t="shared" si="1"/>
        <v>0.96689895470383269</v>
      </c>
      <c r="I15">
        <f t="shared" si="1"/>
        <v>0.36759581881533104</v>
      </c>
      <c r="J15">
        <f t="shared" si="1"/>
        <v>0.84494773519163779</v>
      </c>
      <c r="K15">
        <f t="shared" si="1"/>
        <v>0.98780487804878048</v>
      </c>
      <c r="L15">
        <f t="shared" si="1"/>
        <v>0.90069686411149841</v>
      </c>
      <c r="M15">
        <f t="shared" si="1"/>
        <v>0.89721254355400704</v>
      </c>
      <c r="N15">
        <f t="shared" si="1"/>
        <v>0.93554006968641112</v>
      </c>
    </row>
    <row r="17" spans="3:14" x14ac:dyDescent="0.15">
      <c r="C17" s="41" t="s">
        <v>52</v>
      </c>
      <c r="F17" s="41" t="s">
        <v>78</v>
      </c>
      <c r="I17" s="41" t="s">
        <v>79</v>
      </c>
      <c r="L17" s="41" t="s">
        <v>80</v>
      </c>
    </row>
    <row r="18" spans="3:14" x14ac:dyDescent="0.15">
      <c r="C18">
        <f>C6-C8</f>
        <v>0.27400000000000002</v>
      </c>
      <c r="D18">
        <f t="shared" ref="D18:N18" si="2">D6-D8</f>
        <v>0.34800000000000003</v>
      </c>
      <c r="E18">
        <f t="shared" si="2"/>
        <v>0.38600000000000001</v>
      </c>
      <c r="F18">
        <f t="shared" si="2"/>
        <v>0.14399999999999999</v>
      </c>
      <c r="G18">
        <f t="shared" si="2"/>
        <v>0.16699999999999998</v>
      </c>
      <c r="H18">
        <f t="shared" si="2"/>
        <v>0.20799999999999999</v>
      </c>
      <c r="I18">
        <f t="shared" si="2"/>
        <v>0.48800000000000004</v>
      </c>
      <c r="J18">
        <f t="shared" si="2"/>
        <v>0.53399999999999992</v>
      </c>
      <c r="K18">
        <f t="shared" si="2"/>
        <v>0.52799999999999991</v>
      </c>
      <c r="L18">
        <f t="shared" si="2"/>
        <v>0.19499999999999998</v>
      </c>
      <c r="M18">
        <f t="shared" si="2"/>
        <v>0.20399999999999999</v>
      </c>
      <c r="N18">
        <f t="shared" si="2"/>
        <v>0.19</v>
      </c>
    </row>
    <row r="19" spans="3:14" x14ac:dyDescent="0.15">
      <c r="C19">
        <f>C18/$D$21</f>
        <v>0.4773519163763067</v>
      </c>
      <c r="D19">
        <f t="shared" ref="D19:N19" si="3">D18/$D$21</f>
        <v>0.60627177700348445</v>
      </c>
      <c r="E19">
        <f t="shared" si="3"/>
        <v>0.67247386759581884</v>
      </c>
      <c r="F19">
        <f t="shared" si="3"/>
        <v>0.25087108013937282</v>
      </c>
      <c r="G19">
        <f t="shared" si="3"/>
        <v>0.29094076655052264</v>
      </c>
      <c r="H19">
        <f t="shared" si="3"/>
        <v>0.3623693379790941</v>
      </c>
      <c r="I19">
        <f t="shared" si="3"/>
        <v>0.85017421602787469</v>
      </c>
      <c r="J19">
        <f t="shared" si="3"/>
        <v>0.93031358885017412</v>
      </c>
      <c r="K19">
        <f t="shared" si="3"/>
        <v>0.91986062717770023</v>
      </c>
      <c r="L19">
        <f t="shared" si="3"/>
        <v>0.33972125435540068</v>
      </c>
      <c r="M19">
        <f t="shared" si="3"/>
        <v>0.35540069686411152</v>
      </c>
      <c r="N19">
        <f t="shared" si="3"/>
        <v>0.33101045296167253</v>
      </c>
    </row>
    <row r="20" spans="3:14" x14ac:dyDescent="0.15">
      <c r="D20" s="41" t="s">
        <v>81</v>
      </c>
      <c r="F20" s="41" t="s">
        <v>61</v>
      </c>
      <c r="G20" s="41" t="s">
        <v>82</v>
      </c>
      <c r="I20" t="s">
        <v>63</v>
      </c>
      <c r="J20" t="s">
        <v>64</v>
      </c>
      <c r="K20" t="s">
        <v>65</v>
      </c>
      <c r="L20" t="s">
        <v>66</v>
      </c>
    </row>
    <row r="21" spans="3:14" x14ac:dyDescent="0.15">
      <c r="C21" s="41" t="s">
        <v>58</v>
      </c>
      <c r="D21" s="41">
        <f>AVERAGE(F14:H14)</f>
        <v>0.57399999999999995</v>
      </c>
      <c r="F21" s="41">
        <f>D21/D$21</f>
        <v>1</v>
      </c>
      <c r="G21" s="41">
        <f>F21*100</f>
        <v>100</v>
      </c>
      <c r="I21" s="41">
        <f>F15*100</f>
        <v>105.57491289198606</v>
      </c>
      <c r="J21" s="41">
        <f t="shared" ref="J21:K21" si="4">G15*100</f>
        <v>97.735191637630663</v>
      </c>
      <c r="K21" s="41">
        <f t="shared" si="4"/>
        <v>96.689895470383263</v>
      </c>
      <c r="L21" s="41">
        <f>STDEV(I21:K21)</f>
        <v>4.8562229493959439</v>
      </c>
    </row>
    <row r="22" spans="3:14" x14ac:dyDescent="0.15">
      <c r="C22" s="41" t="s">
        <v>73</v>
      </c>
      <c r="D22">
        <f>AVERAGE(I14:K14)</f>
        <v>0.42099999999999999</v>
      </c>
      <c r="F22" s="41">
        <f t="shared" ref="F22:F27" si="5">D22/D$21</f>
        <v>0.73344947735191646</v>
      </c>
      <c r="G22" s="41">
        <f t="shared" ref="G22:G27" si="6">F22*100</f>
        <v>73.344947735191653</v>
      </c>
      <c r="I22">
        <f>I15*100</f>
        <v>36.759581881533101</v>
      </c>
      <c r="J22">
        <f t="shared" ref="J22:K22" si="7">J15*100</f>
        <v>84.494773519163786</v>
      </c>
      <c r="K22">
        <f t="shared" si="7"/>
        <v>98.780487804878049</v>
      </c>
      <c r="L22" s="41">
        <f t="shared" ref="L22:L27" si="8">STDEV(I22:K22)</f>
        <v>32.479026373150376</v>
      </c>
    </row>
    <row r="23" spans="3:14" x14ac:dyDescent="0.15">
      <c r="C23" s="41" t="s">
        <v>70</v>
      </c>
      <c r="D23">
        <f>AVERAGE(L14:N14)</f>
        <v>0.52300000000000002</v>
      </c>
      <c r="F23" s="41">
        <f t="shared" si="5"/>
        <v>0.91114982578397219</v>
      </c>
      <c r="G23" s="41">
        <f t="shared" si="6"/>
        <v>91.114982578397218</v>
      </c>
      <c r="I23">
        <f>L15*100</f>
        <v>90.069686411149846</v>
      </c>
      <c r="J23">
        <f t="shared" ref="J23:K23" si="9">M15*100</f>
        <v>89.721254355400703</v>
      </c>
      <c r="K23">
        <f t="shared" si="9"/>
        <v>93.554006968641119</v>
      </c>
      <c r="L23" s="41">
        <f t="shared" si="8"/>
        <v>2.1194294530655773</v>
      </c>
    </row>
    <row r="24" spans="3:14" x14ac:dyDescent="0.15">
      <c r="C24" s="41" t="s">
        <v>59</v>
      </c>
      <c r="D24">
        <f>AVERAGE(C18:E18)</f>
        <v>0.33600000000000002</v>
      </c>
      <c r="F24" s="41">
        <f t="shared" si="5"/>
        <v>0.58536585365853666</v>
      </c>
      <c r="G24" s="41">
        <f t="shared" si="6"/>
        <v>58.536585365853668</v>
      </c>
      <c r="I24">
        <f>C19*100</f>
        <v>47.73519163763067</v>
      </c>
      <c r="J24">
        <f t="shared" ref="J24:K24" si="10">D19*100</f>
        <v>60.627177700348447</v>
      </c>
      <c r="K24">
        <f t="shared" si="10"/>
        <v>67.247386759581886</v>
      </c>
      <c r="L24" s="41">
        <f t="shared" si="8"/>
        <v>9.9226695929604247</v>
      </c>
    </row>
    <row r="25" spans="3:14" x14ac:dyDescent="0.15">
      <c r="C25" s="41" t="s">
        <v>74</v>
      </c>
      <c r="D25">
        <f>AVERAGE(F18:H18)</f>
        <v>0.17299999999999996</v>
      </c>
      <c r="F25" s="41">
        <f t="shared" si="5"/>
        <v>0.30139372822299648</v>
      </c>
      <c r="G25" s="41">
        <f t="shared" si="6"/>
        <v>30.139372822299649</v>
      </c>
      <c r="I25">
        <f>F19*100</f>
        <v>25.087108013937282</v>
      </c>
      <c r="J25">
        <f t="shared" ref="J25:K25" si="11">G19*100</f>
        <v>29.094076655052266</v>
      </c>
      <c r="K25">
        <f t="shared" si="11"/>
        <v>36.236933797909408</v>
      </c>
      <c r="L25" s="41">
        <f t="shared" si="8"/>
        <v>5.6479320827342647</v>
      </c>
    </row>
    <row r="26" spans="3:14" x14ac:dyDescent="0.15">
      <c r="C26" s="41" t="s">
        <v>75</v>
      </c>
      <c r="D26">
        <f>AVERAGE(I18:K18)</f>
        <v>0.51666666666666661</v>
      </c>
      <c r="F26" s="41">
        <f t="shared" si="5"/>
        <v>0.90011614401858298</v>
      </c>
      <c r="G26" s="41">
        <f t="shared" si="6"/>
        <v>90.011614401858296</v>
      </c>
      <c r="I26">
        <f>I19*100</f>
        <v>85.017421602787465</v>
      </c>
      <c r="J26">
        <f t="shared" ref="J26:K26" si="12">J19*100</f>
        <v>93.031358885017411</v>
      </c>
      <c r="K26">
        <f t="shared" si="12"/>
        <v>91.986062717770025</v>
      </c>
      <c r="L26" s="41">
        <f t="shared" si="8"/>
        <v>4.3565619822325221</v>
      </c>
    </row>
    <row r="27" spans="3:14" x14ac:dyDescent="0.15">
      <c r="C27" s="41" t="s">
        <v>76</v>
      </c>
      <c r="D27">
        <f>AVERAGE(L18:N18)</f>
        <v>0.19633333333333333</v>
      </c>
      <c r="F27" s="41">
        <f t="shared" si="5"/>
        <v>0.34204413472706158</v>
      </c>
      <c r="G27" s="41">
        <f t="shared" si="6"/>
        <v>34.204413472706158</v>
      </c>
      <c r="I27">
        <f>L19*100</f>
        <v>33.972125435540065</v>
      </c>
      <c r="J27">
        <f t="shared" ref="J27:K27" si="13">M19*100</f>
        <v>35.540069686411151</v>
      </c>
      <c r="K27">
        <f t="shared" si="13"/>
        <v>33.10104529616725</v>
      </c>
      <c r="L27" s="41">
        <f t="shared" si="8"/>
        <v>1.2359928370379072</v>
      </c>
    </row>
    <row r="28" spans="3:14" x14ac:dyDescent="0.15">
      <c r="C28" s="41"/>
    </row>
    <row r="29" spans="3:14" x14ac:dyDescent="0.15">
      <c r="C29" s="41"/>
    </row>
  </sheetData>
  <mergeCells count="2">
    <mergeCell ref="B2:B5"/>
    <mergeCell ref="B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DC74-191A-FA4F-9ACF-20498F92C6BA}">
  <dimension ref="A1:H15"/>
  <sheetViews>
    <sheetView workbookViewId="0">
      <selection activeCell="A5" sqref="A5"/>
    </sheetView>
  </sheetViews>
  <sheetFormatPr baseColWidth="10" defaultRowHeight="13" x14ac:dyDescent="0.15"/>
  <cols>
    <col min="3" max="3" width="16.83203125" customWidth="1"/>
    <col min="4" max="4" width="12.33203125" customWidth="1"/>
  </cols>
  <sheetData>
    <row r="1" spans="1:8" x14ac:dyDescent="0.15">
      <c r="A1" s="45" t="s">
        <v>67</v>
      </c>
      <c r="B1" s="45" t="s">
        <v>68</v>
      </c>
      <c r="C1" s="45" t="s">
        <v>69</v>
      </c>
      <c r="D1" s="45" t="s">
        <v>83</v>
      </c>
      <c r="E1" s="45" t="s">
        <v>84</v>
      </c>
      <c r="F1" s="45" t="s">
        <v>63</v>
      </c>
      <c r="G1" s="45" t="s">
        <v>64</v>
      </c>
      <c r="H1" s="45" t="s">
        <v>65</v>
      </c>
    </row>
    <row r="2" spans="1:8" x14ac:dyDescent="0.15">
      <c r="A2" s="41" t="s">
        <v>58</v>
      </c>
      <c r="B2">
        <v>100</v>
      </c>
      <c r="C2">
        <v>4.8562229493959439</v>
      </c>
      <c r="D2">
        <f>AVERAGE(F2:H2)</f>
        <v>3.3333333333333335E-3</v>
      </c>
      <c r="E2">
        <f>STDEV(F2:H2)</f>
        <v>5.773502691896258E-3</v>
      </c>
      <c r="F2">
        <v>0</v>
      </c>
      <c r="G2">
        <v>0.01</v>
      </c>
      <c r="H2">
        <v>0</v>
      </c>
    </row>
    <row r="3" spans="1:8" x14ac:dyDescent="0.15">
      <c r="A3" s="41" t="s">
        <v>73</v>
      </c>
      <c r="B3">
        <v>73.344947735191653</v>
      </c>
      <c r="C3">
        <v>32.479026373150376</v>
      </c>
      <c r="D3">
        <f t="shared" ref="D3:D10" si="0">AVERAGE(F3:H3)</f>
        <v>0.19000000000000003</v>
      </c>
      <c r="E3">
        <f t="shared" ref="E3:E10" si="1">STDEV(F3:H3)</f>
        <v>4.5825756949558372E-2</v>
      </c>
      <c r="F3">
        <v>0.2</v>
      </c>
      <c r="G3">
        <v>0.14000000000000001</v>
      </c>
      <c r="H3">
        <v>0.23</v>
      </c>
    </row>
    <row r="4" spans="1:8" x14ac:dyDescent="0.15">
      <c r="A4" s="41" t="s">
        <v>70</v>
      </c>
      <c r="B4">
        <v>91.114982578397218</v>
      </c>
      <c r="C4">
        <v>2.1194294530655773</v>
      </c>
      <c r="D4">
        <f t="shared" si="0"/>
        <v>61.753333333333337</v>
      </c>
      <c r="E4">
        <f t="shared" si="1"/>
        <v>4.9677895822320517</v>
      </c>
      <c r="F4">
        <v>64.78</v>
      </c>
      <c r="G4">
        <v>64.459999999999994</v>
      </c>
      <c r="H4">
        <v>56.02</v>
      </c>
    </row>
    <row r="5" spans="1:8" x14ac:dyDescent="0.15">
      <c r="A5" s="41" t="s">
        <v>59</v>
      </c>
      <c r="B5">
        <v>58.536585365853668</v>
      </c>
      <c r="C5">
        <v>9.9226695929604247</v>
      </c>
      <c r="D5">
        <f t="shared" si="0"/>
        <v>58.93</v>
      </c>
      <c r="E5">
        <f t="shared" si="1"/>
        <v>2.3766362784406025</v>
      </c>
      <c r="F5">
        <v>56.35</v>
      </c>
      <c r="G5">
        <v>61.03</v>
      </c>
      <c r="H5">
        <v>59.41</v>
      </c>
    </row>
    <row r="6" spans="1:8" x14ac:dyDescent="0.15">
      <c r="A6" s="41" t="s">
        <v>98</v>
      </c>
      <c r="B6">
        <v>30.139372822299649</v>
      </c>
      <c r="C6">
        <v>5.6479320827342647</v>
      </c>
      <c r="D6">
        <f t="shared" si="0"/>
        <v>50.883333333333333</v>
      </c>
      <c r="E6">
        <f t="shared" si="1"/>
        <v>3.1989425336090886</v>
      </c>
      <c r="F6">
        <v>47.78</v>
      </c>
      <c r="G6">
        <v>50.7</v>
      </c>
      <c r="H6">
        <v>54.17</v>
      </c>
    </row>
    <row r="7" spans="1:8" x14ac:dyDescent="0.15">
      <c r="A7" s="41" t="s">
        <v>99</v>
      </c>
      <c r="B7">
        <v>90.011614401858296</v>
      </c>
      <c r="C7">
        <v>4.3565619822325221</v>
      </c>
      <c r="D7">
        <f t="shared" si="0"/>
        <v>0.08</v>
      </c>
      <c r="E7">
        <f t="shared" si="1"/>
        <v>7.2111025509279794E-2</v>
      </c>
      <c r="F7">
        <v>0.16</v>
      </c>
      <c r="G7">
        <v>0.06</v>
      </c>
      <c r="H7">
        <v>0.02</v>
      </c>
    </row>
    <row r="8" spans="1:8" x14ac:dyDescent="0.15">
      <c r="A8" s="41" t="s">
        <v>102</v>
      </c>
      <c r="B8">
        <v>34.204413472706158</v>
      </c>
      <c r="C8">
        <v>1.2359928370379072</v>
      </c>
      <c r="D8">
        <f t="shared" si="0"/>
        <v>48.733333333333327</v>
      </c>
      <c r="E8">
        <f t="shared" si="1"/>
        <v>1.4189197769195159</v>
      </c>
      <c r="F8">
        <v>47.2</v>
      </c>
      <c r="G8">
        <v>49</v>
      </c>
      <c r="H8">
        <v>50</v>
      </c>
    </row>
    <row r="9" spans="1:8" x14ac:dyDescent="0.15">
      <c r="A9" s="41" t="s">
        <v>100</v>
      </c>
      <c r="B9">
        <v>31.30193905817174</v>
      </c>
      <c r="C9">
        <v>6.1772232087607311</v>
      </c>
      <c r="D9">
        <f t="shared" si="0"/>
        <v>33.660000000000004</v>
      </c>
      <c r="E9">
        <f t="shared" si="1"/>
        <v>0.87109126961530092</v>
      </c>
      <c r="F9">
        <v>33.44</v>
      </c>
      <c r="G9" s="41">
        <v>34.619999999999997</v>
      </c>
      <c r="H9" s="41">
        <v>32.92</v>
      </c>
    </row>
    <row r="10" spans="1:8" x14ac:dyDescent="0.15">
      <c r="A10" s="41" t="s">
        <v>101</v>
      </c>
      <c r="B10">
        <v>53.019390581717452</v>
      </c>
      <c r="C10">
        <v>2.912146615169291</v>
      </c>
      <c r="D10">
        <f t="shared" si="0"/>
        <v>24.756666666666671</v>
      </c>
      <c r="E10">
        <f t="shared" si="1"/>
        <v>0.49074772881118062</v>
      </c>
      <c r="F10">
        <v>24.19</v>
      </c>
      <c r="G10" s="41">
        <v>25.04</v>
      </c>
      <c r="H10" s="41">
        <v>25.04</v>
      </c>
    </row>
    <row r="11" spans="1:8" x14ac:dyDescent="0.15">
      <c r="A11" s="41"/>
      <c r="G11" s="41"/>
      <c r="H11" s="41"/>
    </row>
    <row r="12" spans="1:8" x14ac:dyDescent="0.15">
      <c r="A12" s="41"/>
      <c r="G12" s="41"/>
      <c r="H12" s="41"/>
    </row>
    <row r="13" spans="1:8" x14ac:dyDescent="0.15">
      <c r="A13" s="41"/>
      <c r="G13" s="41"/>
      <c r="H13" s="41"/>
    </row>
    <row r="14" spans="1:8" x14ac:dyDescent="0.15">
      <c r="A14" s="41"/>
      <c r="G14" s="41"/>
      <c r="H14" s="41"/>
    </row>
    <row r="15" spans="1:8" x14ac:dyDescent="0.15">
      <c r="A15" s="41"/>
      <c r="G15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CD63-FBB9-5A47-9DD1-E0DC50D9BA33}">
  <dimension ref="B1:O28"/>
  <sheetViews>
    <sheetView workbookViewId="0">
      <selection activeCell="L21" sqref="L21:L28"/>
    </sheetView>
  </sheetViews>
  <sheetFormatPr baseColWidth="10" defaultRowHeight="13" x14ac:dyDescent="0.15"/>
  <sheetData>
    <row r="1" spans="2:15" x14ac:dyDescent="0.15">
      <c r="C1" s="41" t="s">
        <v>85</v>
      </c>
      <c r="F1" s="41" t="s">
        <v>86</v>
      </c>
      <c r="I1" s="41" t="s">
        <v>87</v>
      </c>
      <c r="L1" s="41" t="s">
        <v>88</v>
      </c>
    </row>
    <row r="2" spans="2:15" x14ac:dyDescent="0.15">
      <c r="B2" s="47" t="s">
        <v>49</v>
      </c>
      <c r="C2" s="26">
        <v>0.189</v>
      </c>
      <c r="D2" s="10">
        <v>0.25800000000000001</v>
      </c>
      <c r="E2" s="26">
        <v>0.24099999999999999</v>
      </c>
      <c r="F2" s="27">
        <v>0.36</v>
      </c>
      <c r="G2" s="27">
        <v>0.34200000000000003</v>
      </c>
      <c r="H2" s="34">
        <v>0.376</v>
      </c>
      <c r="I2" s="25">
        <v>0.16</v>
      </c>
      <c r="J2" s="26">
        <v>0.20399999999999999</v>
      </c>
      <c r="K2" s="26">
        <v>0.19500000000000001</v>
      </c>
      <c r="L2" s="8">
        <v>0.61599999999999999</v>
      </c>
      <c r="M2" s="8">
        <v>0.57799999999999996</v>
      </c>
      <c r="N2" s="8">
        <v>0.61</v>
      </c>
      <c r="O2" s="11" t="s">
        <v>39</v>
      </c>
    </row>
    <row r="3" spans="2:15" x14ac:dyDescent="0.15">
      <c r="B3" s="48"/>
      <c r="C3" s="29">
        <v>0.19</v>
      </c>
      <c r="D3" s="16">
        <v>0.26</v>
      </c>
      <c r="E3" s="16">
        <v>0.24299999999999999</v>
      </c>
      <c r="F3" s="30">
        <v>0.36399999999999999</v>
      </c>
      <c r="G3" s="30">
        <v>0.34599999999999997</v>
      </c>
      <c r="H3" s="35">
        <v>0.38100000000000001</v>
      </c>
      <c r="I3" s="17">
        <v>0.16</v>
      </c>
      <c r="J3" s="29">
        <v>0.20499999999999999</v>
      </c>
      <c r="K3" s="29">
        <v>0.19600000000000001</v>
      </c>
      <c r="L3" s="12">
        <v>0.626</v>
      </c>
      <c r="M3" s="12">
        <v>0.58699999999999997</v>
      </c>
      <c r="N3" s="12">
        <v>0.62</v>
      </c>
      <c r="O3" s="11" t="s">
        <v>40</v>
      </c>
    </row>
    <row r="4" spans="2:15" x14ac:dyDescent="0.15">
      <c r="B4" s="48"/>
      <c r="C4" s="18">
        <v>4.2000000000000003E-2</v>
      </c>
      <c r="D4" s="18">
        <v>3.9E-2</v>
      </c>
      <c r="E4" s="18">
        <v>4.2000000000000003E-2</v>
      </c>
      <c r="F4" s="18">
        <v>0.04</v>
      </c>
      <c r="G4" s="18">
        <v>4.1000000000000002E-2</v>
      </c>
      <c r="H4" s="18">
        <v>0.04</v>
      </c>
      <c r="I4" s="18">
        <v>0.04</v>
      </c>
      <c r="J4" s="18">
        <v>0.04</v>
      </c>
      <c r="K4" s="18">
        <v>0.04</v>
      </c>
      <c r="L4" s="18">
        <v>4.2000000000000003E-2</v>
      </c>
      <c r="M4" s="18">
        <v>4.2000000000000003E-2</v>
      </c>
      <c r="N4" s="18">
        <v>0.04</v>
      </c>
      <c r="O4" s="11" t="s">
        <v>41</v>
      </c>
    </row>
    <row r="5" spans="2:15" ht="24" x14ac:dyDescent="0.15">
      <c r="B5" s="49"/>
      <c r="C5" s="40">
        <v>73882</v>
      </c>
      <c r="D5" s="22">
        <v>52708</v>
      </c>
      <c r="E5" s="37">
        <v>54438</v>
      </c>
      <c r="F5" s="21">
        <v>40739</v>
      </c>
      <c r="G5" s="21">
        <v>37220</v>
      </c>
      <c r="H5" s="21">
        <v>40807</v>
      </c>
      <c r="I5" s="19" t="s">
        <v>42</v>
      </c>
      <c r="J5" s="37">
        <v>56486</v>
      </c>
      <c r="K5" s="37">
        <v>58320</v>
      </c>
      <c r="L5" s="24">
        <v>22511</v>
      </c>
      <c r="M5" s="24">
        <v>19304</v>
      </c>
      <c r="N5" s="24">
        <v>19145</v>
      </c>
      <c r="O5" s="11" t="s">
        <v>43</v>
      </c>
    </row>
    <row r="6" spans="2:15" x14ac:dyDescent="0.15">
      <c r="B6" s="47" t="s">
        <v>50</v>
      </c>
      <c r="C6" s="25">
        <v>0.16800000000000001</v>
      </c>
      <c r="D6" s="26">
        <v>0.20100000000000001</v>
      </c>
      <c r="E6" s="26">
        <v>0.191</v>
      </c>
      <c r="F6" s="26">
        <v>0.20699999999999999</v>
      </c>
      <c r="G6" s="26">
        <v>0.192</v>
      </c>
      <c r="H6" s="26">
        <v>0.22700000000000001</v>
      </c>
      <c r="I6" s="10">
        <v>0.29499999999999998</v>
      </c>
      <c r="J6" s="10">
        <v>0.25900000000000001</v>
      </c>
      <c r="K6" s="10">
        <v>0.27200000000000002</v>
      </c>
      <c r="L6" s="28">
        <v>0.65800000000000003</v>
      </c>
      <c r="M6" s="8">
        <v>0.60699999999999998</v>
      </c>
      <c r="N6" s="28">
        <v>0.66100000000000003</v>
      </c>
      <c r="O6" s="11" t="s">
        <v>39</v>
      </c>
    </row>
    <row r="7" spans="2:15" x14ac:dyDescent="0.15">
      <c r="B7" s="48"/>
      <c r="C7" s="17">
        <v>0.16800000000000001</v>
      </c>
      <c r="D7" s="29">
        <v>0.20100000000000001</v>
      </c>
      <c r="E7" s="29">
        <v>0.191</v>
      </c>
      <c r="F7" s="29">
        <v>0.20699999999999999</v>
      </c>
      <c r="G7" s="29">
        <v>0.193</v>
      </c>
      <c r="H7" s="29">
        <v>0.22800000000000001</v>
      </c>
      <c r="I7" s="16">
        <v>0.29699999999999999</v>
      </c>
      <c r="J7" s="16">
        <v>0.26200000000000001</v>
      </c>
      <c r="K7" s="16">
        <v>0.27400000000000002</v>
      </c>
      <c r="L7" s="13">
        <v>0.67</v>
      </c>
      <c r="M7" s="12">
        <v>0.61599999999999999</v>
      </c>
      <c r="N7" s="13">
        <v>0.67100000000000004</v>
      </c>
      <c r="O7" s="11" t="s">
        <v>40</v>
      </c>
    </row>
    <row r="8" spans="2:15" x14ac:dyDescent="0.15">
      <c r="B8" s="48"/>
      <c r="C8" s="18">
        <v>4.2000000000000003E-2</v>
      </c>
      <c r="D8" s="18">
        <v>3.9E-2</v>
      </c>
      <c r="E8" s="18">
        <v>0.04</v>
      </c>
      <c r="F8" s="18">
        <v>0.04</v>
      </c>
      <c r="G8" s="18">
        <v>4.1000000000000002E-2</v>
      </c>
      <c r="H8" s="18">
        <v>4.1000000000000002E-2</v>
      </c>
      <c r="I8" s="18">
        <v>0.04</v>
      </c>
      <c r="J8" s="18">
        <v>0.04</v>
      </c>
      <c r="K8" s="18">
        <v>4.2000000000000003E-2</v>
      </c>
      <c r="L8" s="18">
        <v>0.04</v>
      </c>
      <c r="M8" s="18">
        <v>0.04</v>
      </c>
      <c r="N8" s="18">
        <v>4.1000000000000002E-2</v>
      </c>
      <c r="O8" s="11" t="s">
        <v>41</v>
      </c>
    </row>
    <row r="9" spans="2:15" ht="24" x14ac:dyDescent="0.15">
      <c r="B9" s="49"/>
      <c r="C9" s="38">
        <v>63464</v>
      </c>
      <c r="D9" s="37">
        <v>59557</v>
      </c>
      <c r="E9" s="38">
        <v>64421</v>
      </c>
      <c r="F9" s="37">
        <v>54484</v>
      </c>
      <c r="G9" s="37">
        <v>56049</v>
      </c>
      <c r="H9" s="37">
        <v>56614</v>
      </c>
      <c r="I9" s="37">
        <v>56125</v>
      </c>
      <c r="J9" s="22">
        <v>53241</v>
      </c>
      <c r="K9" s="37">
        <v>55790</v>
      </c>
      <c r="L9" s="24">
        <v>18425</v>
      </c>
      <c r="M9" s="24">
        <v>19788</v>
      </c>
      <c r="N9" s="24">
        <v>18482</v>
      </c>
      <c r="O9" s="11" t="s">
        <v>43</v>
      </c>
    </row>
    <row r="10" spans="2:15" x14ac:dyDescent="0.15">
      <c r="C10" s="41" t="s">
        <v>89</v>
      </c>
      <c r="F10" s="41" t="s">
        <v>90</v>
      </c>
      <c r="I10" s="41" t="s">
        <v>91</v>
      </c>
      <c r="L10" s="41" t="s">
        <v>58</v>
      </c>
    </row>
    <row r="12" spans="2:15" x14ac:dyDescent="0.15">
      <c r="C12" s="41" t="s">
        <v>85</v>
      </c>
      <c r="F12" s="41" t="s">
        <v>86</v>
      </c>
      <c r="I12" s="41" t="s">
        <v>87</v>
      </c>
      <c r="L12" s="41" t="s">
        <v>88</v>
      </c>
    </row>
    <row r="13" spans="2:15" x14ac:dyDescent="0.15">
      <c r="C13">
        <f>C2-C4</f>
        <v>0.14699999999999999</v>
      </c>
      <c r="D13">
        <f t="shared" ref="D13:N13" si="0">D2-D4</f>
        <v>0.219</v>
      </c>
      <c r="E13">
        <f t="shared" si="0"/>
        <v>0.19899999999999998</v>
      </c>
      <c r="F13">
        <f t="shared" si="0"/>
        <v>0.32</v>
      </c>
      <c r="G13">
        <f t="shared" si="0"/>
        <v>0.30100000000000005</v>
      </c>
      <c r="H13">
        <f t="shared" si="0"/>
        <v>0.33600000000000002</v>
      </c>
      <c r="I13">
        <f t="shared" si="0"/>
        <v>0.12</v>
      </c>
      <c r="J13">
        <f t="shared" si="0"/>
        <v>0.16399999999999998</v>
      </c>
      <c r="K13">
        <f t="shared" si="0"/>
        <v>0.155</v>
      </c>
      <c r="L13">
        <f t="shared" si="0"/>
        <v>0.57399999999999995</v>
      </c>
      <c r="M13">
        <f t="shared" si="0"/>
        <v>0.53599999999999992</v>
      </c>
      <c r="N13">
        <f t="shared" si="0"/>
        <v>0.56999999999999995</v>
      </c>
    </row>
    <row r="14" spans="2:15" x14ac:dyDescent="0.15">
      <c r="C14">
        <f>C13/$D$21</f>
        <v>0.24432132963988917</v>
      </c>
      <c r="D14">
        <f t="shared" ref="D14:N14" si="1">D13/$D$21</f>
        <v>0.36398891966759001</v>
      </c>
      <c r="E14">
        <f t="shared" si="1"/>
        <v>0.33074792243767309</v>
      </c>
      <c r="F14">
        <f t="shared" si="1"/>
        <v>0.53185595567867039</v>
      </c>
      <c r="G14">
        <f t="shared" si="1"/>
        <v>0.50027700831024935</v>
      </c>
      <c r="H14">
        <f t="shared" si="1"/>
        <v>0.55844875346260392</v>
      </c>
      <c r="I14">
        <f t="shared" si="1"/>
        <v>0.19944598337950137</v>
      </c>
      <c r="J14">
        <f t="shared" si="1"/>
        <v>0.27257617728531852</v>
      </c>
      <c r="K14">
        <f t="shared" si="1"/>
        <v>0.25761772853185594</v>
      </c>
      <c r="L14">
        <f t="shared" si="1"/>
        <v>0.95401662049861491</v>
      </c>
      <c r="M14">
        <f t="shared" si="1"/>
        <v>0.89085872576177272</v>
      </c>
      <c r="N14">
        <f t="shared" si="1"/>
        <v>0.94736842105263153</v>
      </c>
    </row>
    <row r="16" spans="2:15" x14ac:dyDescent="0.15">
      <c r="C16" s="41" t="s">
        <v>89</v>
      </c>
      <c r="F16" s="41" t="s">
        <v>90</v>
      </c>
      <c r="I16" s="41" t="s">
        <v>91</v>
      </c>
      <c r="L16" s="41" t="s">
        <v>58</v>
      </c>
    </row>
    <row r="17" spans="3:14" x14ac:dyDescent="0.15">
      <c r="C17">
        <f>C6-C8</f>
        <v>0.126</v>
      </c>
      <c r="D17">
        <f t="shared" ref="D17:N17" si="2">D6-D8</f>
        <v>0.16200000000000001</v>
      </c>
      <c r="E17">
        <f t="shared" si="2"/>
        <v>0.151</v>
      </c>
      <c r="F17">
        <f t="shared" si="2"/>
        <v>0.16699999999999998</v>
      </c>
      <c r="G17">
        <f t="shared" si="2"/>
        <v>0.151</v>
      </c>
      <c r="H17">
        <f t="shared" si="2"/>
        <v>0.186</v>
      </c>
      <c r="I17">
        <f t="shared" si="2"/>
        <v>0.255</v>
      </c>
      <c r="J17">
        <f t="shared" si="2"/>
        <v>0.219</v>
      </c>
      <c r="K17">
        <f t="shared" si="2"/>
        <v>0.23</v>
      </c>
      <c r="L17">
        <f t="shared" si="2"/>
        <v>0.61799999999999999</v>
      </c>
      <c r="M17">
        <f t="shared" si="2"/>
        <v>0.56699999999999995</v>
      </c>
      <c r="N17">
        <f t="shared" si="2"/>
        <v>0.62</v>
      </c>
    </row>
    <row r="18" spans="3:14" x14ac:dyDescent="0.15">
      <c r="C18">
        <f>C17/$D$21</f>
        <v>0.20941828254847644</v>
      </c>
      <c r="D18">
        <f t="shared" ref="D18:N18" si="3">D17/$D$21</f>
        <v>0.26925207756232689</v>
      </c>
      <c r="E18">
        <f t="shared" si="3"/>
        <v>0.25096952908587256</v>
      </c>
      <c r="F18">
        <f t="shared" si="3"/>
        <v>0.27756232686980603</v>
      </c>
      <c r="G18">
        <f t="shared" si="3"/>
        <v>0.25096952908587256</v>
      </c>
      <c r="H18">
        <f t="shared" si="3"/>
        <v>0.30914127423822713</v>
      </c>
      <c r="I18">
        <f t="shared" si="3"/>
        <v>0.42382271468144045</v>
      </c>
      <c r="J18">
        <f t="shared" si="3"/>
        <v>0.36398891966759001</v>
      </c>
      <c r="K18">
        <f t="shared" si="3"/>
        <v>0.38227146814404434</v>
      </c>
      <c r="L18">
        <f t="shared" si="3"/>
        <v>1.027146814404432</v>
      </c>
      <c r="M18">
        <f t="shared" si="3"/>
        <v>0.94238227146814391</v>
      </c>
      <c r="N18">
        <f t="shared" si="3"/>
        <v>1.0304709141274238</v>
      </c>
    </row>
    <row r="20" spans="3:14" x14ac:dyDescent="0.15">
      <c r="D20" s="41" t="s">
        <v>81</v>
      </c>
      <c r="F20" s="41" t="s">
        <v>61</v>
      </c>
      <c r="G20" s="41" t="s">
        <v>82</v>
      </c>
      <c r="I20" s="41" t="s">
        <v>63</v>
      </c>
      <c r="J20" s="41" t="s">
        <v>64</v>
      </c>
      <c r="K20" s="41" t="s">
        <v>65</v>
      </c>
      <c r="L20" s="41" t="s">
        <v>66</v>
      </c>
    </row>
    <row r="21" spans="3:14" x14ac:dyDescent="0.15">
      <c r="C21" s="41" t="s">
        <v>97</v>
      </c>
      <c r="D21" s="41">
        <f>AVERAGE(L17:N17)</f>
        <v>0.60166666666666668</v>
      </c>
      <c r="F21">
        <f>D21/D$21</f>
        <v>1</v>
      </c>
      <c r="G21">
        <f>F21*100</f>
        <v>100</v>
      </c>
      <c r="H21" s="41" t="s">
        <v>85</v>
      </c>
      <c r="I21">
        <f>C14*100</f>
        <v>24.432132963988916</v>
      </c>
      <c r="J21">
        <f t="shared" ref="J21:K21" si="4">D14*100</f>
        <v>36.398891966759003</v>
      </c>
      <c r="K21">
        <f t="shared" si="4"/>
        <v>33.074792243767313</v>
      </c>
      <c r="L21">
        <f>STDEV(I21:K21)</f>
        <v>6.1772232087607311</v>
      </c>
    </row>
    <row r="22" spans="3:14" x14ac:dyDescent="0.15">
      <c r="C22" s="41" t="s">
        <v>85</v>
      </c>
      <c r="D22">
        <f>AVERAGE(C13:E13)</f>
        <v>0.18833333333333332</v>
      </c>
      <c r="F22">
        <f t="shared" ref="F22:F28" si="5">D22/D$21</f>
        <v>0.3130193905817174</v>
      </c>
      <c r="G22">
        <f t="shared" ref="G22:G28" si="6">F22*100</f>
        <v>31.30193905817174</v>
      </c>
      <c r="H22" s="41" t="s">
        <v>86</v>
      </c>
      <c r="I22">
        <f>F14*100</f>
        <v>53.18559556786704</v>
      </c>
      <c r="J22">
        <f t="shared" ref="J22:K22" si="7">G14*100</f>
        <v>50.027700831024937</v>
      </c>
      <c r="K22">
        <f t="shared" si="7"/>
        <v>55.844875346260395</v>
      </c>
      <c r="L22">
        <f t="shared" ref="L22:L28" si="8">STDEV(I22:K22)</f>
        <v>2.912146615169291</v>
      </c>
    </row>
    <row r="23" spans="3:14" x14ac:dyDescent="0.15">
      <c r="C23" s="41" t="s">
        <v>86</v>
      </c>
      <c r="D23">
        <f>AVERAGE(F13:H13)</f>
        <v>0.31900000000000001</v>
      </c>
      <c r="F23">
        <f t="shared" si="5"/>
        <v>0.53019390581717452</v>
      </c>
      <c r="G23">
        <f t="shared" si="6"/>
        <v>53.019390581717452</v>
      </c>
      <c r="H23" s="41" t="s">
        <v>92</v>
      </c>
      <c r="I23">
        <f>I14*100</f>
        <v>19.944598337950136</v>
      </c>
      <c r="J23">
        <f t="shared" ref="J23:K23" si="9">J14*100</f>
        <v>27.257617728531851</v>
      </c>
      <c r="K23">
        <f t="shared" si="9"/>
        <v>25.761772853185594</v>
      </c>
      <c r="L23">
        <f t="shared" si="8"/>
        <v>3.8634467305509022</v>
      </c>
    </row>
    <row r="24" spans="3:14" x14ac:dyDescent="0.15">
      <c r="C24" s="41" t="s">
        <v>92</v>
      </c>
      <c r="D24">
        <f>AVERAGE(I13:K13)</f>
        <v>0.14633333333333332</v>
      </c>
      <c r="F24">
        <f t="shared" si="5"/>
        <v>0.24321329639889194</v>
      </c>
      <c r="G24">
        <f t="shared" si="6"/>
        <v>24.321329639889193</v>
      </c>
      <c r="H24" s="41" t="s">
        <v>93</v>
      </c>
      <c r="I24">
        <f>L14*100</f>
        <v>95.401662049861486</v>
      </c>
      <c r="J24">
        <f t="shared" ref="J24:K24" si="10">M14*100</f>
        <v>89.085872576177266</v>
      </c>
      <c r="K24">
        <f t="shared" si="10"/>
        <v>94.73684210526315</v>
      </c>
      <c r="L24">
        <f t="shared" si="8"/>
        <v>3.4704619974217956</v>
      </c>
    </row>
    <row r="25" spans="3:14" x14ac:dyDescent="0.15">
      <c r="C25" s="41" t="s">
        <v>93</v>
      </c>
      <c r="D25">
        <f>AVERAGE(L13:N13)</f>
        <v>0.55999999999999994</v>
      </c>
      <c r="F25">
        <f t="shared" si="5"/>
        <v>0.93074792243767301</v>
      </c>
      <c r="G25">
        <f t="shared" si="6"/>
        <v>93.074792243767305</v>
      </c>
      <c r="H25" s="41" t="s">
        <v>94</v>
      </c>
      <c r="I25">
        <f>C18*100</f>
        <v>20.941828254847643</v>
      </c>
      <c r="J25">
        <f t="shared" ref="J25:K25" si="11">D18*100</f>
        <v>26.925207756232687</v>
      </c>
      <c r="K25">
        <f t="shared" si="11"/>
        <v>25.096952908587255</v>
      </c>
      <c r="L25">
        <f t="shared" si="8"/>
        <v>3.066170438121147</v>
      </c>
    </row>
    <row r="26" spans="3:14" x14ac:dyDescent="0.15">
      <c r="C26" s="41" t="s">
        <v>94</v>
      </c>
      <c r="D26">
        <f>AVERAGE(C17:E17)</f>
        <v>0.14633333333333334</v>
      </c>
      <c r="F26">
        <f t="shared" si="5"/>
        <v>0.24321329639889197</v>
      </c>
      <c r="G26">
        <f t="shared" si="6"/>
        <v>24.321329639889196</v>
      </c>
      <c r="H26" s="41" t="s">
        <v>95</v>
      </c>
      <c r="I26">
        <f>F18*100</f>
        <v>27.756232686980603</v>
      </c>
      <c r="J26">
        <f t="shared" ref="J26:K26" si="12">G18*100</f>
        <v>25.096952908587255</v>
      </c>
      <c r="K26">
        <f t="shared" si="12"/>
        <v>30.914127423822713</v>
      </c>
      <c r="L26">
        <f t="shared" si="8"/>
        <v>2.912146615169291</v>
      </c>
    </row>
    <row r="27" spans="3:14" x14ac:dyDescent="0.15">
      <c r="C27" s="41" t="s">
        <v>95</v>
      </c>
      <c r="D27">
        <f>AVERAGE(F17:H17)</f>
        <v>0.16800000000000001</v>
      </c>
      <c r="F27">
        <f t="shared" si="5"/>
        <v>0.27922437673130196</v>
      </c>
      <c r="G27">
        <f t="shared" si="6"/>
        <v>27.922437673130197</v>
      </c>
      <c r="H27" s="41" t="s">
        <v>96</v>
      </c>
      <c r="I27">
        <f>I18*100</f>
        <v>42.382271468144047</v>
      </c>
      <c r="J27">
        <f t="shared" ref="J27:K27" si="13">J18*100</f>
        <v>36.398891966759003</v>
      </c>
      <c r="K27">
        <f t="shared" si="13"/>
        <v>38.227146814404435</v>
      </c>
      <c r="L27">
        <f t="shared" si="8"/>
        <v>3.0661704381211563</v>
      </c>
    </row>
    <row r="28" spans="3:14" x14ac:dyDescent="0.15">
      <c r="C28" s="41" t="s">
        <v>96</v>
      </c>
      <c r="D28">
        <f>AVERAGE(I17:K17)</f>
        <v>0.23466666666666666</v>
      </c>
      <c r="F28">
        <f t="shared" si="5"/>
        <v>0.39002770083102489</v>
      </c>
      <c r="G28">
        <f t="shared" si="6"/>
        <v>39.00277008310249</v>
      </c>
      <c r="H28" s="41" t="s">
        <v>97</v>
      </c>
      <c r="I28">
        <f>L18*100</f>
        <v>102.7146814404432</v>
      </c>
      <c r="J28">
        <f t="shared" ref="J28:K28" si="14">M18*100</f>
        <v>94.238227146814395</v>
      </c>
      <c r="K28">
        <f t="shared" si="14"/>
        <v>103.04709141274238</v>
      </c>
      <c r="L28">
        <f t="shared" si="8"/>
        <v>4.9926089278252945</v>
      </c>
    </row>
  </sheetData>
  <mergeCells count="2">
    <mergeCell ref="B2:B5"/>
    <mergeCell ref="B6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6B2A-22BB-234A-99B7-8736E7874F4B}">
  <dimension ref="A1:C9"/>
  <sheetViews>
    <sheetView tabSelected="1" workbookViewId="0">
      <selection activeCell="E16" sqref="E16"/>
    </sheetView>
  </sheetViews>
  <sheetFormatPr baseColWidth="10" defaultRowHeight="13" x14ac:dyDescent="0.15"/>
  <cols>
    <col min="2" max="2" width="13.6640625" customWidth="1"/>
    <col min="3" max="3" width="16.1640625" customWidth="1"/>
  </cols>
  <sheetData>
    <row r="1" spans="1:3" x14ac:dyDescent="0.15">
      <c r="A1" s="45" t="s">
        <v>67</v>
      </c>
      <c r="B1" s="45" t="s">
        <v>68</v>
      </c>
      <c r="C1" s="45" t="s">
        <v>69</v>
      </c>
    </row>
    <row r="2" spans="1:3" x14ac:dyDescent="0.15">
      <c r="A2" s="41" t="s">
        <v>58</v>
      </c>
      <c r="B2">
        <v>100</v>
      </c>
      <c r="C2">
        <v>2.483443708609272</v>
      </c>
    </row>
    <row r="3" spans="1:3" x14ac:dyDescent="0.15">
      <c r="A3" s="41" t="s">
        <v>70</v>
      </c>
      <c r="B3">
        <v>88.189845474613676</v>
      </c>
      <c r="C3">
        <v>11.116576754130158</v>
      </c>
    </row>
    <row r="4" spans="1:3" x14ac:dyDescent="0.15">
      <c r="A4" s="41" t="s">
        <v>59</v>
      </c>
      <c r="B4">
        <v>91.390728476821209</v>
      </c>
      <c r="C4">
        <v>6.7880794701986673</v>
      </c>
    </row>
    <row r="5" spans="1:3" x14ac:dyDescent="0.15">
      <c r="A5" s="41" t="s">
        <v>98</v>
      </c>
      <c r="B5">
        <v>37.858719646799116</v>
      </c>
      <c r="C5">
        <v>2.1607916060101484</v>
      </c>
    </row>
    <row r="6" spans="1:3" x14ac:dyDescent="0.15">
      <c r="A6" s="41" t="s">
        <v>99</v>
      </c>
      <c r="B6">
        <v>88.686534216335531</v>
      </c>
      <c r="C6">
        <v>3.2373089130380661</v>
      </c>
    </row>
    <row r="7" spans="1:3" x14ac:dyDescent="0.15">
      <c r="A7" s="41" t="s">
        <v>102</v>
      </c>
      <c r="B7">
        <v>24.944812362030909</v>
      </c>
      <c r="C7">
        <v>3.6323361306631745</v>
      </c>
    </row>
    <row r="8" spans="1:3" x14ac:dyDescent="0.15">
      <c r="A8" s="41" t="s">
        <v>100</v>
      </c>
      <c r="B8">
        <v>21.136865342163357</v>
      </c>
      <c r="C8">
        <v>3.3619192959200879</v>
      </c>
    </row>
    <row r="9" spans="1:3" x14ac:dyDescent="0.15">
      <c r="A9" s="41" t="s">
        <v>101</v>
      </c>
      <c r="B9">
        <v>43.598233995584998</v>
      </c>
      <c r="C9">
        <v>1.4080961172376416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425A-80F3-0944-83D1-0F01CA2A06A3}">
  <dimension ref="A1:H5"/>
  <sheetViews>
    <sheetView workbookViewId="0">
      <selection sqref="A1:H5"/>
    </sheetView>
  </sheetViews>
  <sheetFormatPr baseColWidth="10" defaultRowHeight="13" x14ac:dyDescent="0.15"/>
  <sheetData>
    <row r="1" spans="1:8" x14ac:dyDescent="0.15">
      <c r="A1" s="41" t="s">
        <v>92</v>
      </c>
      <c r="B1">
        <v>24.321329639889193</v>
      </c>
      <c r="C1">
        <v>3.8634467305509022</v>
      </c>
      <c r="D1">
        <f t="shared" ref="D1:D5" si="0">AVERAGE(F1:H1)</f>
        <v>57.650000000000006</v>
      </c>
      <c r="E1">
        <f t="shared" ref="E1:E5" si="1">STDEV(F1:H1)</f>
        <v>0.30805843601499044</v>
      </c>
      <c r="F1">
        <v>57.3</v>
      </c>
      <c r="G1" s="41">
        <v>57.88</v>
      </c>
      <c r="H1" s="41">
        <v>57.77</v>
      </c>
    </row>
    <row r="2" spans="1:8" x14ac:dyDescent="0.15">
      <c r="A2" s="41" t="s">
        <v>93</v>
      </c>
      <c r="B2">
        <v>93.074792243767305</v>
      </c>
      <c r="C2">
        <v>3.4704619974217956</v>
      </c>
      <c r="D2">
        <f t="shared" si="0"/>
        <v>0.21666666666666667</v>
      </c>
      <c r="E2">
        <f t="shared" si="1"/>
        <v>7.5055534994651382E-2</v>
      </c>
      <c r="F2">
        <v>0.22</v>
      </c>
      <c r="G2" s="41">
        <v>0.28999999999999998</v>
      </c>
      <c r="H2" s="41">
        <v>0.14000000000000001</v>
      </c>
    </row>
    <row r="3" spans="1:8" x14ac:dyDescent="0.15">
      <c r="A3" s="41" t="s">
        <v>94</v>
      </c>
      <c r="B3">
        <v>24.321329639889196</v>
      </c>
      <c r="C3">
        <v>3.066170438121147</v>
      </c>
      <c r="D3">
        <f t="shared" si="0"/>
        <v>52.126666666666665</v>
      </c>
      <c r="E3">
        <f t="shared" si="1"/>
        <v>6.658328118479527E-2</v>
      </c>
      <c r="F3">
        <v>52.16</v>
      </c>
      <c r="G3" s="41">
        <v>52.05</v>
      </c>
      <c r="H3" s="41">
        <v>52.17</v>
      </c>
    </row>
    <row r="4" spans="1:8" x14ac:dyDescent="0.15">
      <c r="A4" s="41" t="s">
        <v>95</v>
      </c>
      <c r="B4">
        <v>27.922437673130197</v>
      </c>
      <c r="C4">
        <v>2.912146615169291</v>
      </c>
      <c r="D4">
        <f t="shared" si="0"/>
        <v>44.22</v>
      </c>
      <c r="E4">
        <f t="shared" si="1"/>
        <v>0.59101607423148805</v>
      </c>
      <c r="F4">
        <v>43.83</v>
      </c>
      <c r="G4" s="41">
        <v>43.93</v>
      </c>
      <c r="H4" s="41">
        <v>44.9</v>
      </c>
    </row>
    <row r="5" spans="1:8" x14ac:dyDescent="0.15">
      <c r="A5" s="41" t="s">
        <v>96</v>
      </c>
      <c r="B5">
        <v>39.00277008310249</v>
      </c>
      <c r="C5">
        <v>3.0661704381211563</v>
      </c>
      <c r="D5">
        <f t="shared" si="0"/>
        <v>32.884999999999998</v>
      </c>
      <c r="E5">
        <f t="shared" si="1"/>
        <v>0.5868986283848332</v>
      </c>
      <c r="F5">
        <v>32.47</v>
      </c>
      <c r="G5" s="41">
        <v>33.299999999999997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 1 - Sheet1</vt:lpstr>
      <vt:lpstr>PolymerOnlyCalcs</vt:lpstr>
      <vt:lpstr>DIPPolyplexesCalcs1</vt:lpstr>
      <vt:lpstr>DIPPolyplexes</vt:lpstr>
      <vt:lpstr>DIPPolyplexesCalcs2</vt:lpstr>
      <vt:lpstr>PolymerOnly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Sodia</dc:creator>
  <cp:lastModifiedBy>Aryelle Wright</cp:lastModifiedBy>
  <dcterms:created xsi:type="dcterms:W3CDTF">2011-01-18T20:51:17Z</dcterms:created>
  <dcterms:modified xsi:type="dcterms:W3CDTF">2024-01-18T18:51:06Z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