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9BB9CA65-B3A0-4448-9794-11DE84F5D477}" xr6:coauthVersionLast="47" xr6:coauthVersionMax="47" xr10:uidLastSave="{00000000-0000-0000-0000-000000000000}"/>
  <bookViews>
    <workbookView xWindow="340" yWindow="1880" windowWidth="22840" windowHeight="16900" activeTab="5" xr2:uid="{00000000-000D-0000-FFFF-FFFF00000000}"/>
  </bookViews>
  <sheets>
    <sheet name="Plate 1 - Sheet1" sheetId="1" r:id="rId1"/>
    <sheet name="Sheet1" sheetId="2" r:id="rId2"/>
    <sheet name="Sheet2" sheetId="3" r:id="rId3"/>
    <sheet name="pico-water" sheetId="4" r:id="rId4"/>
    <sheet name="pic-pbs" sheetId="5" r:id="rId5"/>
    <sheet name="pico-serum" sheetId="6" r:id="rId6"/>
  </sheets>
  <definedNames>
    <definedName name="MethodPointer1">-748228736</definedName>
    <definedName name="MethodPointer2">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6" i="3"/>
  <c r="E17" i="3"/>
  <c r="E18" i="3"/>
  <c r="E19" i="3"/>
  <c r="E20" i="3"/>
  <c r="E21" i="3"/>
  <c r="E2" i="3"/>
  <c r="C32" i="2"/>
  <c r="C31" i="2"/>
  <c r="C30" i="2"/>
  <c r="C29" i="2"/>
  <c r="C28" i="2"/>
  <c r="C27" i="2"/>
  <c r="C25" i="2"/>
  <c r="C24" i="2"/>
  <c r="C23" i="2"/>
  <c r="C22" i="2"/>
  <c r="C21" i="2"/>
  <c r="C20" i="2"/>
  <c r="C18" i="2"/>
  <c r="C17" i="2"/>
  <c r="C16" i="2"/>
  <c r="C15" i="2"/>
  <c r="C14" i="2"/>
  <c r="C13" i="2"/>
  <c r="C17" i="3"/>
  <c r="C18" i="3"/>
  <c r="C19" i="3"/>
  <c r="C20" i="3"/>
  <c r="C21" i="3"/>
  <c r="C16" i="3"/>
  <c r="C10" i="3"/>
  <c r="C11" i="3"/>
  <c r="C12" i="3"/>
  <c r="C13" i="3"/>
  <c r="C14" i="3"/>
  <c r="C9" i="3"/>
  <c r="C3" i="3"/>
  <c r="C4" i="3"/>
  <c r="C5" i="3"/>
  <c r="C6" i="3"/>
  <c r="C7" i="3"/>
  <c r="C2" i="3"/>
  <c r="B32" i="2" l="1"/>
  <c r="B31" i="2"/>
  <c r="B30" i="2"/>
  <c r="B29" i="2"/>
  <c r="B28" i="2"/>
  <c r="B27" i="2"/>
  <c r="B25" i="2"/>
  <c r="B24" i="2"/>
  <c r="B23" i="2"/>
  <c r="B22" i="2"/>
  <c r="B21" i="2"/>
  <c r="B20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<sst xmlns="http://schemas.openxmlformats.org/spreadsheetml/2006/main" count="232" uniqueCount="170">
  <si>
    <t>Software Version</t>
  </si>
  <si>
    <t>3.11.19</t>
  </si>
  <si>
    <t>Experiment File Path:</t>
  </si>
  <si>
    <t>C:\Users\Public\Documents\Experiments\20240123_PicoGreen_DIPLibrary_Serum_pDNA2.xpt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</si>
  <si>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</si>
  <si>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</si>
  <si>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</si>
  <si>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</si>
  <si>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</si>
  <si>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</si>
  <si>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</si>
  <si>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</si>
  <si>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</si>
  <si>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</si>
  <si>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</si>
  <si>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</si>
  <si>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</si>
  <si>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</si>
  <si>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</si>
  <si>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</si>
  <si>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</si>
  <si>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</si>
  <si>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</si>
  <si>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</si>
  <si>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</si>
  <si>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</si>
  <si>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</si>
  <si>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</si>
  <si>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</si>
  <si>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</si>
  <si>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</si>
  <si>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</si>
  <si>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</si>
  <si>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</si>
  <si>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</si>
  <si>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</si>
  <si>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</si>
  <si>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</si>
  <si>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</si>
  <si>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</si>
  <si>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</si>
  <si>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</si>
  <si>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</si>
  <si>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</si>
  <si>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</si>
  <si>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</si>
  <si>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</si>
  <si>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</si>
  <si>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</si>
  <si>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</si>
  <si>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</si>
  <si>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</si>
  <si>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</si>
  <si>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</si>
  <si>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</si>
  <si>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</si>
  <si>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</si>
  <si>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</si>
  <si>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</si>
  <si>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</si>
  <si>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</si>
  <si>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</si>
  <si>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</si>
  <si>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</si>
  <si>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</si>
  <si>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</si>
  <si>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</si>
  <si>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</si>
  <si>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</si>
  <si>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</si>
  <si>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</si>
  <si>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</si>
  <si>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</si>
  <si>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</si>
  <si>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</si>
  <si>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</si>
  <si>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</si>
  <si>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</si>
  <si>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</si>
  <si>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</si>
  <si>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</si>
  <si>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</si>
  <si>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</si>
  <si>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</si>
  <si>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</si>
  <si>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</si>
  <si>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</si>
  <si>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</si>
  <si>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</si>
  <si>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</si>
  <si>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</si>
  <si>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</si>
  <si>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</si>
  <si>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</si>
  <si>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</si>
  <si>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</si>
  <si>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</si>
  <si>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</si>
  <si>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</si>
  <si>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</si>
  <si>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</si>
  <si>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</si>
  <si>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</si>
  <si>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</si>
  <si>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</si>
  <si>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</si>
  <si>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</si>
  <si>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</si>
  <si>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</si>
  <si>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</si>
  <si>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</si>
  <si>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</si>
  <si>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</si>
  <si>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</si>
  <si>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</si>
  <si>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</si>
  <si>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</si>
  <si>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</si>
  <si>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</si>
  <si>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</si>
  <si>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</si>
  <si>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</si>
  <si>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</si>
  <si>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</si>
  <si>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</si>
  <si>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</si>
  <si>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</si>
  <si>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</si>
  <si>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</si>
  <si>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</si>
  <si>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</si>
  <si>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</si>
  <si>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</si>
  <si>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</si>
  <si>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</si>
  <si>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</si>
  <si>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</si>
  <si>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</si>
  <si>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</si>
  <si>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</si>
  <si>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</si>
  <si>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S1-w</t>
  </si>
  <si>
    <t>B1-w</t>
  </si>
  <si>
    <t>G1-w</t>
  </si>
  <si>
    <t>G2-w</t>
  </si>
  <si>
    <t>G3-w</t>
  </si>
  <si>
    <t>S1-PBS</t>
  </si>
  <si>
    <t>B1-PBS</t>
  </si>
  <si>
    <t>G1-BS</t>
  </si>
  <si>
    <t>G2-PBS</t>
  </si>
  <si>
    <t>G3-PBS</t>
  </si>
  <si>
    <t>S1-serum</t>
  </si>
  <si>
    <t>B1-serum</t>
  </si>
  <si>
    <t>G1-serum</t>
  </si>
  <si>
    <t>G2-serum</t>
  </si>
  <si>
    <t xml:space="preserve">G3-serum </t>
  </si>
  <si>
    <t>pico/pDNA</t>
  </si>
  <si>
    <t>pcio/pDNA</t>
  </si>
  <si>
    <t>pico/pDNA/serum</t>
  </si>
  <si>
    <t>Polyplex</t>
  </si>
  <si>
    <t>Avg.</t>
  </si>
  <si>
    <t>Avg. %</t>
  </si>
  <si>
    <t>Stdev</t>
  </si>
  <si>
    <t>Final std</t>
  </si>
  <si>
    <t>pDNA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</si>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</sst>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opLeftCell="A22" workbookViewId="0">
      <selection activeCell="B49" sqref="B49:O5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45314</v>
      </c>
    </row>
    <row r="8" spans="1:2" x14ac:dyDescent="0.15">
      <c r="A8" t="s">
        <v>9</v>
      </c>
      <c r="B8" s="2">
        <v>0.56120370370370376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15" x14ac:dyDescent="0.15">
      <c r="A17" t="s">
        <v>21</v>
      </c>
      <c r="B17" t="s">
        <v>22</v>
      </c>
    </row>
    <row r="18" spans="1:15" x14ac:dyDescent="0.15">
      <c r="B18" t="s">
        <v>23</v>
      </c>
    </row>
    <row r="19" spans="1:15" x14ac:dyDescent="0.15">
      <c r="A19" t="s">
        <v>24</v>
      </c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B22" t="s">
        <v>28</v>
      </c>
    </row>
    <row r="23" spans="1:15" x14ac:dyDescent="0.15">
      <c r="B23" t="s">
        <v>29</v>
      </c>
    </row>
    <row r="24" spans="1:15" x14ac:dyDescent="0.15">
      <c r="B24" t="s">
        <v>30</v>
      </c>
    </row>
    <row r="25" spans="1:15" x14ac:dyDescent="0.15">
      <c r="B25" t="s">
        <v>31</v>
      </c>
    </row>
    <row r="26" spans="1:15" x14ac:dyDescent="0.15">
      <c r="B26" t="s">
        <v>32</v>
      </c>
    </row>
    <row r="28" spans="1:15" ht="14" x14ac:dyDescent="0.15">
      <c r="A28" s="3" t="s">
        <v>33</v>
      </c>
      <c r="B28" s="4"/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34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ht="14" x14ac:dyDescent="0.15">
      <c r="B32" s="6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8" t="s">
        <v>47</v>
      </c>
    </row>
    <row r="33" spans="1:15" ht="14" x14ac:dyDescent="0.15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8" t="s">
        <v>47</v>
      </c>
    </row>
    <row r="34" spans="1:15" ht="14" x14ac:dyDescent="0.15">
      <c r="B34" s="6" t="s">
        <v>74</v>
      </c>
      <c r="C34" s="7" t="s">
        <v>75</v>
      </c>
      <c r="D34" s="7" t="s">
        <v>76</v>
      </c>
      <c r="E34" s="7" t="s">
        <v>77</v>
      </c>
      <c r="F34" s="7" t="s">
        <v>78</v>
      </c>
      <c r="G34" s="7" t="s">
        <v>79</v>
      </c>
      <c r="H34" s="7" t="s">
        <v>80</v>
      </c>
      <c r="I34" s="7" t="s">
        <v>81</v>
      </c>
      <c r="J34" s="7" t="s">
        <v>82</v>
      </c>
      <c r="K34" s="7" t="s">
        <v>83</v>
      </c>
      <c r="L34" s="7" t="s">
        <v>84</v>
      </c>
      <c r="M34" s="7" t="s">
        <v>85</v>
      </c>
      <c r="N34" s="7" t="s">
        <v>86</v>
      </c>
      <c r="O34" s="8" t="s">
        <v>47</v>
      </c>
    </row>
    <row r="35" spans="1:15" ht="14" x14ac:dyDescent="0.15">
      <c r="B35" s="6" t="s">
        <v>87</v>
      </c>
      <c r="C35" s="7" t="s">
        <v>88</v>
      </c>
      <c r="D35" s="7" t="s">
        <v>89</v>
      </c>
      <c r="E35" s="7" t="s">
        <v>90</v>
      </c>
      <c r="F35" s="7" t="s">
        <v>91</v>
      </c>
      <c r="G35" s="7" t="s">
        <v>92</v>
      </c>
      <c r="H35" s="7" t="s">
        <v>93</v>
      </c>
      <c r="I35" s="7" t="s">
        <v>94</v>
      </c>
      <c r="J35" s="7" t="s">
        <v>95</v>
      </c>
      <c r="K35" s="7" t="s">
        <v>96</v>
      </c>
      <c r="L35" s="7" t="s">
        <v>97</v>
      </c>
      <c r="M35" s="7" t="s">
        <v>98</v>
      </c>
      <c r="N35" s="7" t="s">
        <v>99</v>
      </c>
      <c r="O35" s="8" t="s">
        <v>47</v>
      </c>
    </row>
    <row r="36" spans="1:15" ht="14" x14ac:dyDescent="0.15">
      <c r="B36" s="6" t="s">
        <v>100</v>
      </c>
      <c r="C36" s="7" t="s">
        <v>101</v>
      </c>
      <c r="D36" s="7" t="s">
        <v>102</v>
      </c>
      <c r="E36" s="7" t="s">
        <v>103</v>
      </c>
      <c r="F36" s="7" t="s">
        <v>104</v>
      </c>
      <c r="G36" s="7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  <c r="M36" s="7" t="s">
        <v>111</v>
      </c>
      <c r="N36" s="7" t="s">
        <v>112</v>
      </c>
      <c r="O36" s="8" t="s">
        <v>47</v>
      </c>
    </row>
    <row r="37" spans="1:15" ht="14" x14ac:dyDescent="0.15">
      <c r="B37" s="6" t="s">
        <v>113</v>
      </c>
      <c r="C37" s="7" t="s">
        <v>114</v>
      </c>
      <c r="D37" s="7" t="s">
        <v>115</v>
      </c>
      <c r="E37" s="7" t="s">
        <v>116</v>
      </c>
      <c r="F37" s="7" t="s">
        <v>117</v>
      </c>
      <c r="G37" s="7" t="s">
        <v>118</v>
      </c>
      <c r="H37" s="7" t="s">
        <v>119</v>
      </c>
      <c r="I37" s="7" t="s">
        <v>120</v>
      </c>
      <c r="J37" s="7" t="s">
        <v>121</v>
      </c>
      <c r="K37" s="7" t="s">
        <v>122</v>
      </c>
      <c r="L37" s="7" t="s">
        <v>123</v>
      </c>
      <c r="M37" s="7" t="s">
        <v>124</v>
      </c>
      <c r="N37" s="7" t="s">
        <v>125</v>
      </c>
      <c r="O37" s="8" t="s">
        <v>47</v>
      </c>
    </row>
    <row r="38" spans="1:15" ht="14" x14ac:dyDescent="0.15">
      <c r="B38" s="6" t="s">
        <v>126</v>
      </c>
      <c r="C38" s="7" t="s">
        <v>127</v>
      </c>
      <c r="D38" s="7" t="s">
        <v>128</v>
      </c>
      <c r="E38" s="7" t="s">
        <v>129</v>
      </c>
      <c r="F38" s="7" t="s">
        <v>130</v>
      </c>
      <c r="G38" s="7" t="s">
        <v>131</v>
      </c>
      <c r="H38" s="7" t="s">
        <v>132</v>
      </c>
      <c r="I38" s="7" t="s">
        <v>133</v>
      </c>
      <c r="J38" s="7" t="s">
        <v>134</v>
      </c>
      <c r="K38" s="7" t="s">
        <v>135</v>
      </c>
      <c r="L38" s="7" t="s">
        <v>136</v>
      </c>
      <c r="M38" s="7" t="s">
        <v>137</v>
      </c>
      <c r="N38" s="7" t="s">
        <v>138</v>
      </c>
      <c r="O38" s="8" t="s">
        <v>47</v>
      </c>
    </row>
    <row r="40" spans="1:15" ht="14" x14ac:dyDescent="0.15">
      <c r="A40" s="3" t="s">
        <v>139</v>
      </c>
      <c r="B40" s="4"/>
    </row>
    <row r="41" spans="1:15" x14ac:dyDescent="0.15">
      <c r="A41" t="s">
        <v>140</v>
      </c>
      <c r="B41">
        <v>23.8</v>
      </c>
    </row>
    <row r="43" spans="1:15" x14ac:dyDescent="0.15">
      <c r="B43" s="5"/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</row>
    <row r="44" spans="1:15" ht="14" x14ac:dyDescent="0.15">
      <c r="B44" s="6" t="s">
        <v>34</v>
      </c>
      <c r="C44" s="9">
        <v>856</v>
      </c>
      <c r="D44" s="9">
        <v>982</v>
      </c>
      <c r="E44" s="9">
        <v>855</v>
      </c>
      <c r="F44" s="10">
        <v>308</v>
      </c>
      <c r="G44" s="10">
        <v>322</v>
      </c>
      <c r="H44" s="10">
        <v>352</v>
      </c>
      <c r="I44" s="9">
        <v>887</v>
      </c>
      <c r="J44" s="9">
        <v>876</v>
      </c>
      <c r="K44" s="9">
        <v>876</v>
      </c>
      <c r="L44" s="11">
        <v>453</v>
      </c>
      <c r="M44" s="11">
        <v>656</v>
      </c>
      <c r="N44" s="11">
        <v>615</v>
      </c>
      <c r="O44" s="12">
        <v>485528</v>
      </c>
    </row>
    <row r="45" spans="1:15" ht="14" x14ac:dyDescent="0.15">
      <c r="B45" s="6" t="s">
        <v>48</v>
      </c>
      <c r="C45" s="11">
        <v>680</v>
      </c>
      <c r="D45" s="11">
        <v>709</v>
      </c>
      <c r="E45" s="11">
        <v>677</v>
      </c>
      <c r="F45" s="13">
        <v>3457</v>
      </c>
      <c r="G45" s="14">
        <v>4816</v>
      </c>
      <c r="H45" s="15">
        <v>4118</v>
      </c>
      <c r="I45" s="10">
        <v>1</v>
      </c>
      <c r="J45" s="10">
        <v>11</v>
      </c>
      <c r="K45" s="10">
        <v>6</v>
      </c>
      <c r="L45" s="10">
        <v>0</v>
      </c>
      <c r="M45" s="10">
        <v>0</v>
      </c>
      <c r="N45" s="10">
        <v>0</v>
      </c>
      <c r="O45" s="12">
        <v>485528</v>
      </c>
    </row>
    <row r="46" spans="1:15" ht="14" x14ac:dyDescent="0.15">
      <c r="B46" s="6" t="s">
        <v>61</v>
      </c>
      <c r="C46" s="10">
        <v>0</v>
      </c>
      <c r="D46" s="10">
        <v>0</v>
      </c>
      <c r="E46" s="10">
        <v>0</v>
      </c>
      <c r="F46" s="10">
        <v>18</v>
      </c>
      <c r="G46" s="10">
        <v>0</v>
      </c>
      <c r="H46" s="10">
        <v>0</v>
      </c>
      <c r="I46" s="10">
        <v>0</v>
      </c>
      <c r="J46" s="10">
        <v>6</v>
      </c>
      <c r="K46" s="10">
        <v>0</v>
      </c>
      <c r="L46" s="10">
        <v>0</v>
      </c>
      <c r="M46" s="10">
        <v>18</v>
      </c>
      <c r="N46" s="10">
        <v>0</v>
      </c>
      <c r="O46" s="12">
        <v>485528</v>
      </c>
    </row>
    <row r="47" spans="1:15" ht="14" x14ac:dyDescent="0.15">
      <c r="B47" s="6" t="s">
        <v>74</v>
      </c>
      <c r="C47" s="16">
        <v>1777</v>
      </c>
      <c r="D47" s="17">
        <v>1649</v>
      </c>
      <c r="E47" s="16">
        <v>1703</v>
      </c>
      <c r="F47" s="17">
        <v>1449</v>
      </c>
      <c r="G47" s="17">
        <v>1502</v>
      </c>
      <c r="H47" s="17">
        <v>1559</v>
      </c>
      <c r="I47" s="9">
        <v>1236</v>
      </c>
      <c r="J47" s="9">
        <v>1136</v>
      </c>
      <c r="K47" s="9">
        <v>1199</v>
      </c>
      <c r="L47" s="17">
        <v>1385</v>
      </c>
      <c r="M47" s="17">
        <v>1291</v>
      </c>
      <c r="N47" s="9">
        <v>1233</v>
      </c>
      <c r="O47" s="12">
        <v>485528</v>
      </c>
    </row>
    <row r="48" spans="1:15" ht="14" x14ac:dyDescent="0.15">
      <c r="B48" s="6" t="s">
        <v>87</v>
      </c>
      <c r="C48" s="17">
        <v>1434</v>
      </c>
      <c r="D48" s="17">
        <v>1537</v>
      </c>
      <c r="E48" s="17">
        <v>1497</v>
      </c>
      <c r="F48" s="18">
        <v>5863</v>
      </c>
      <c r="G48" s="18">
        <v>5570</v>
      </c>
      <c r="H48" s="19">
        <v>5383</v>
      </c>
      <c r="I48" s="10">
        <v>0</v>
      </c>
      <c r="J48" s="10">
        <v>3</v>
      </c>
      <c r="K48" s="10">
        <v>0</v>
      </c>
      <c r="L48" s="10">
        <v>2</v>
      </c>
      <c r="M48" s="10">
        <v>0</v>
      </c>
      <c r="N48" s="10">
        <v>0</v>
      </c>
      <c r="O48" s="12">
        <v>485528</v>
      </c>
    </row>
    <row r="49" spans="2:15" ht="14" x14ac:dyDescent="0.15">
      <c r="B49" s="6" t="s">
        <v>100</v>
      </c>
      <c r="C49" s="10">
        <v>0</v>
      </c>
      <c r="D49" s="10">
        <v>0</v>
      </c>
      <c r="E49" s="10">
        <v>18</v>
      </c>
      <c r="F49" s="10">
        <v>0</v>
      </c>
      <c r="G49" s="10">
        <v>0</v>
      </c>
      <c r="H49" s="10">
        <v>5</v>
      </c>
      <c r="I49" s="10">
        <v>0</v>
      </c>
      <c r="J49" s="10">
        <v>9</v>
      </c>
      <c r="K49" s="10">
        <v>0</v>
      </c>
      <c r="L49" s="10">
        <v>0</v>
      </c>
      <c r="M49" s="10">
        <v>18</v>
      </c>
      <c r="N49" s="10">
        <v>0</v>
      </c>
      <c r="O49" s="12">
        <v>485528</v>
      </c>
    </row>
    <row r="50" spans="2:15" ht="14" x14ac:dyDescent="0.15">
      <c r="B50" s="6" t="s">
        <v>113</v>
      </c>
      <c r="C50" s="17">
        <v>1639</v>
      </c>
      <c r="D50" s="17">
        <v>1488</v>
      </c>
      <c r="E50" s="17">
        <v>1523</v>
      </c>
      <c r="F50" s="20">
        <v>4296</v>
      </c>
      <c r="G50" s="15">
        <v>4009</v>
      </c>
      <c r="H50" s="15">
        <v>4128</v>
      </c>
      <c r="I50" s="16">
        <v>1695</v>
      </c>
      <c r="J50" s="16">
        <v>1699</v>
      </c>
      <c r="K50" s="17">
        <v>1633</v>
      </c>
      <c r="L50" s="16">
        <v>1735</v>
      </c>
      <c r="M50" s="16">
        <v>1738</v>
      </c>
      <c r="N50" s="16">
        <v>1937</v>
      </c>
      <c r="O50" s="12">
        <v>485528</v>
      </c>
    </row>
    <row r="51" spans="2:15" ht="14" x14ac:dyDescent="0.15">
      <c r="B51" s="6" t="s">
        <v>126</v>
      </c>
      <c r="C51" s="17">
        <v>1613</v>
      </c>
      <c r="D51" s="17">
        <v>1456</v>
      </c>
      <c r="E51" s="17">
        <v>1503</v>
      </c>
      <c r="F51" s="19">
        <v>5046</v>
      </c>
      <c r="G51" s="20">
        <v>4328</v>
      </c>
      <c r="H51" s="20">
        <v>4604</v>
      </c>
      <c r="I51" s="10">
        <v>19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2">
        <v>485528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BCDF-82AE-9546-B2AD-F7BD0A784B3A}">
  <dimension ref="A1:N32"/>
  <sheetViews>
    <sheetView workbookViewId="0">
      <selection activeCell="C18" sqref="C18"/>
    </sheetView>
  </sheetViews>
  <sheetFormatPr baseColWidth="10" defaultRowHeight="13" x14ac:dyDescent="0.15"/>
  <sheetData>
    <row r="1" spans="1:14" x14ac:dyDescent="0.1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4" ht="14" x14ac:dyDescent="0.15">
      <c r="A2" s="6" t="s">
        <v>34</v>
      </c>
      <c r="B2" s="11">
        <v>875</v>
      </c>
      <c r="C2" s="9">
        <v>993</v>
      </c>
      <c r="D2" s="11">
        <v>696</v>
      </c>
      <c r="E2" s="10">
        <v>268</v>
      </c>
      <c r="F2" s="10">
        <v>277</v>
      </c>
      <c r="G2" s="10">
        <v>292</v>
      </c>
      <c r="H2" s="11">
        <v>722</v>
      </c>
      <c r="I2" s="11">
        <v>618</v>
      </c>
      <c r="J2" s="11">
        <v>694</v>
      </c>
      <c r="K2" s="10">
        <v>434</v>
      </c>
      <c r="L2" s="11">
        <v>529</v>
      </c>
      <c r="M2" s="11">
        <v>481</v>
      </c>
    </row>
    <row r="3" spans="1:14" ht="14" x14ac:dyDescent="0.15">
      <c r="A3" s="6" t="s">
        <v>48</v>
      </c>
      <c r="B3" s="11">
        <v>678</v>
      </c>
      <c r="C3" s="11">
        <v>666</v>
      </c>
      <c r="D3" s="11">
        <v>547</v>
      </c>
      <c r="E3" s="21">
        <v>3268</v>
      </c>
      <c r="F3" s="20">
        <v>4912</v>
      </c>
      <c r="G3" s="15">
        <v>4183</v>
      </c>
      <c r="H3" s="10">
        <v>1</v>
      </c>
      <c r="I3" s="10">
        <v>0</v>
      </c>
      <c r="J3" s="10">
        <v>17</v>
      </c>
      <c r="K3" s="10">
        <v>0</v>
      </c>
      <c r="L3" s="10">
        <v>8</v>
      </c>
      <c r="M3" s="10">
        <v>5</v>
      </c>
    </row>
    <row r="4" spans="1:14" ht="14" x14ac:dyDescent="0.15">
      <c r="A4" s="6" t="s">
        <v>61</v>
      </c>
      <c r="B4" s="10">
        <v>7</v>
      </c>
      <c r="C4" s="10">
        <v>5</v>
      </c>
      <c r="D4" s="10">
        <v>0</v>
      </c>
      <c r="E4" s="10">
        <v>0</v>
      </c>
      <c r="F4" s="10">
        <v>0</v>
      </c>
      <c r="G4" s="10">
        <v>2</v>
      </c>
      <c r="H4" s="10">
        <v>0</v>
      </c>
      <c r="I4" s="10">
        <v>0</v>
      </c>
      <c r="J4" s="10">
        <v>2</v>
      </c>
      <c r="K4" s="10">
        <v>1</v>
      </c>
      <c r="L4" s="10">
        <v>0</v>
      </c>
      <c r="M4" s="10">
        <v>0</v>
      </c>
    </row>
    <row r="5" spans="1:14" ht="14" x14ac:dyDescent="0.15">
      <c r="A5" s="6" t="s">
        <v>74</v>
      </c>
      <c r="B5" s="16">
        <v>1961</v>
      </c>
      <c r="C5" s="16">
        <v>1859</v>
      </c>
      <c r="D5" s="17">
        <v>1832</v>
      </c>
      <c r="E5" s="17">
        <v>1419</v>
      </c>
      <c r="F5" s="17">
        <v>1455</v>
      </c>
      <c r="G5" s="17">
        <v>1437</v>
      </c>
      <c r="H5" s="9">
        <v>1325</v>
      </c>
      <c r="I5" s="9">
        <v>1226</v>
      </c>
      <c r="J5" s="9">
        <v>1286</v>
      </c>
      <c r="K5" s="17">
        <v>1426</v>
      </c>
      <c r="L5" s="17">
        <v>1408</v>
      </c>
      <c r="M5" s="17">
        <v>1381</v>
      </c>
    </row>
    <row r="6" spans="1:14" ht="14" x14ac:dyDescent="0.15">
      <c r="A6" s="6" t="s">
        <v>87</v>
      </c>
      <c r="B6" s="17">
        <v>1569</v>
      </c>
      <c r="C6" s="17">
        <v>1668</v>
      </c>
      <c r="D6" s="17">
        <v>1585</v>
      </c>
      <c r="E6" s="18">
        <v>6426</v>
      </c>
      <c r="F6" s="18">
        <v>6019</v>
      </c>
      <c r="G6" s="18">
        <v>6187</v>
      </c>
      <c r="H6" s="10">
        <v>0</v>
      </c>
      <c r="I6" s="10">
        <v>19</v>
      </c>
      <c r="J6" s="10">
        <v>0</v>
      </c>
      <c r="K6" s="10">
        <v>25</v>
      </c>
      <c r="L6" s="10">
        <v>0</v>
      </c>
      <c r="M6" s="10">
        <v>0</v>
      </c>
    </row>
    <row r="7" spans="1:14" ht="14" x14ac:dyDescent="0.15">
      <c r="A7" s="6" t="s">
        <v>100</v>
      </c>
      <c r="B7" s="10">
        <v>0</v>
      </c>
      <c r="C7" s="10">
        <v>0</v>
      </c>
      <c r="D7" s="10">
        <v>18</v>
      </c>
      <c r="E7" s="10">
        <v>0</v>
      </c>
      <c r="F7" s="10">
        <v>0</v>
      </c>
      <c r="G7" s="10">
        <v>5</v>
      </c>
      <c r="H7" s="10">
        <v>0</v>
      </c>
      <c r="I7" s="10">
        <v>9</v>
      </c>
      <c r="J7" s="10">
        <v>0</v>
      </c>
      <c r="K7" s="10">
        <v>0</v>
      </c>
      <c r="L7" s="10">
        <v>18</v>
      </c>
      <c r="M7" s="10">
        <v>0</v>
      </c>
      <c r="N7" s="12">
        <v>485528</v>
      </c>
    </row>
    <row r="8" spans="1:14" ht="14" x14ac:dyDescent="0.15">
      <c r="A8" s="6" t="s">
        <v>113</v>
      </c>
      <c r="B8" s="17">
        <v>1639</v>
      </c>
      <c r="C8" s="17">
        <v>1488</v>
      </c>
      <c r="D8" s="17">
        <v>1523</v>
      </c>
      <c r="E8" s="20">
        <v>4296</v>
      </c>
      <c r="F8" s="15">
        <v>4009</v>
      </c>
      <c r="G8" s="15">
        <v>4128</v>
      </c>
      <c r="H8" s="16">
        <v>1695</v>
      </c>
      <c r="I8" s="16">
        <v>1699</v>
      </c>
      <c r="J8" s="17">
        <v>1633</v>
      </c>
      <c r="K8" s="16">
        <v>1735</v>
      </c>
      <c r="L8" s="16">
        <v>1738</v>
      </c>
      <c r="M8" s="16">
        <v>1937</v>
      </c>
      <c r="N8" s="12">
        <v>485528</v>
      </c>
    </row>
    <row r="9" spans="1:14" ht="14" x14ac:dyDescent="0.15">
      <c r="A9" s="6" t="s">
        <v>126</v>
      </c>
      <c r="B9" s="17">
        <v>1613</v>
      </c>
      <c r="C9" s="17">
        <v>1456</v>
      </c>
      <c r="D9" s="17">
        <v>1503</v>
      </c>
      <c r="E9" s="19">
        <v>5046</v>
      </c>
      <c r="F9" s="20">
        <v>4328</v>
      </c>
      <c r="G9" s="20">
        <v>4604</v>
      </c>
      <c r="H9" s="10">
        <v>19</v>
      </c>
      <c r="I9" s="10">
        <v>0</v>
      </c>
      <c r="J9" s="10">
        <v>0</v>
      </c>
      <c r="K9" s="10">
        <v>0</v>
      </c>
      <c r="L9" s="10">
        <v>1</v>
      </c>
      <c r="M9" s="10">
        <v>0</v>
      </c>
      <c r="N9" s="12">
        <v>485528</v>
      </c>
    </row>
    <row r="13" spans="1:14" x14ac:dyDescent="0.15">
      <c r="A13" s="22" t="s">
        <v>141</v>
      </c>
      <c r="B13">
        <f>AVERAGE(B2:D2)</f>
        <v>854.66666666666663</v>
      </c>
      <c r="C13">
        <f>STDEV(B2:D2)</f>
        <v>149.54040702543662</v>
      </c>
    </row>
    <row r="14" spans="1:14" x14ac:dyDescent="0.15">
      <c r="A14" s="22" t="s">
        <v>142</v>
      </c>
      <c r="B14">
        <f>AVERAGE(E2:G2)</f>
        <v>279</v>
      </c>
      <c r="C14">
        <f>STDEV(E2:G2)</f>
        <v>12.124355652982141</v>
      </c>
    </row>
    <row r="15" spans="1:14" x14ac:dyDescent="0.15">
      <c r="A15" s="22" t="s">
        <v>143</v>
      </c>
      <c r="B15">
        <f>AVERAGE(H2:J2)</f>
        <v>678</v>
      </c>
      <c r="C15">
        <f>STDEV(H2:J2)</f>
        <v>53.814496188294839</v>
      </c>
    </row>
    <row r="16" spans="1:14" x14ac:dyDescent="0.15">
      <c r="A16" s="22" t="s">
        <v>144</v>
      </c>
      <c r="B16">
        <f>AVERAGE(K2:M2)</f>
        <v>481.33333333333331</v>
      </c>
      <c r="C16">
        <f>STDEV(K2:M2)</f>
        <v>47.500877184882953</v>
      </c>
    </row>
    <row r="17" spans="1:3" x14ac:dyDescent="0.15">
      <c r="A17" s="22" t="s">
        <v>145</v>
      </c>
      <c r="B17">
        <f>AVERAGE(B3:D3)</f>
        <v>630.33333333333337</v>
      </c>
      <c r="C17">
        <f>STDEV(B3:D3)</f>
        <v>72.417769458423209</v>
      </c>
    </row>
    <row r="18" spans="1:3" x14ac:dyDescent="0.15">
      <c r="A18" s="22" t="s">
        <v>156</v>
      </c>
      <c r="B18">
        <f>AVERAGE(E3:G3)</f>
        <v>4121</v>
      </c>
      <c r="C18">
        <f>STDEV(E3:G3)</f>
        <v>823.75178300262269</v>
      </c>
    </row>
    <row r="20" spans="1:3" x14ac:dyDescent="0.15">
      <c r="A20" s="22" t="s">
        <v>146</v>
      </c>
      <c r="B20">
        <f>AVERAGE(B5:D5)</f>
        <v>1884</v>
      </c>
      <c r="C20">
        <f>STDEV(B5:D5)</f>
        <v>68.036754772696213</v>
      </c>
    </row>
    <row r="21" spans="1:3" x14ac:dyDescent="0.15">
      <c r="A21" s="22" t="s">
        <v>147</v>
      </c>
      <c r="B21">
        <f>AVERAGE(E5:G5)</f>
        <v>1437</v>
      </c>
      <c r="C21">
        <f>STDEV(E5:G5)</f>
        <v>18</v>
      </c>
    </row>
    <row r="22" spans="1:3" x14ac:dyDescent="0.15">
      <c r="A22" s="22" t="s">
        <v>148</v>
      </c>
      <c r="B22">
        <f>AVERAGE(H5:J5)</f>
        <v>1279</v>
      </c>
      <c r="C22">
        <f>STDEV(H5:J5)</f>
        <v>49.869830559166729</v>
      </c>
    </row>
    <row r="23" spans="1:3" x14ac:dyDescent="0.15">
      <c r="A23" s="22" t="s">
        <v>149</v>
      </c>
      <c r="B23">
        <f>AVERAGE(K5:M5)</f>
        <v>1405</v>
      </c>
      <c r="C23">
        <f>STDEV(K5:M5)</f>
        <v>22.649503305812249</v>
      </c>
    </row>
    <row r="24" spans="1:3" x14ac:dyDescent="0.15">
      <c r="A24" s="22" t="s">
        <v>150</v>
      </c>
      <c r="B24">
        <f>AVERAGE(B6:D6)</f>
        <v>1607.3333333333333</v>
      </c>
      <c r="C24">
        <f>STDEV(B6:D6)</f>
        <v>53.144457221175315</v>
      </c>
    </row>
    <row r="25" spans="1:3" x14ac:dyDescent="0.15">
      <c r="A25" s="22" t="s">
        <v>157</v>
      </c>
      <c r="B25">
        <f>AVERAGE(E6:G6)</f>
        <v>6210.666666666667</v>
      </c>
      <c r="C25">
        <f>STDEV(E6:G6)</f>
        <v>204.52954146854515</v>
      </c>
    </row>
    <row r="27" spans="1:3" x14ac:dyDescent="0.15">
      <c r="A27" s="22" t="s">
        <v>151</v>
      </c>
      <c r="B27">
        <f>AVERAGE(B8:D8)</f>
        <v>1550</v>
      </c>
      <c r="C27">
        <f>STDEV(B8:D8)</f>
        <v>79.037965560861949</v>
      </c>
    </row>
    <row r="28" spans="1:3" x14ac:dyDescent="0.15">
      <c r="A28" s="22" t="s">
        <v>152</v>
      </c>
      <c r="B28">
        <f>AVERAGE(E8:G8)</f>
        <v>4144.333333333333</v>
      </c>
      <c r="C28">
        <f>STDEV(E8:G8)</f>
        <v>144.1954691844835</v>
      </c>
    </row>
    <row r="29" spans="1:3" x14ac:dyDescent="0.15">
      <c r="A29" s="22" t="s">
        <v>153</v>
      </c>
      <c r="B29">
        <f>AVERAGE(H8:J8)</f>
        <v>1675.6666666666667</v>
      </c>
      <c r="C29">
        <f>STDEV(H8:J8)</f>
        <v>37.004504230341112</v>
      </c>
    </row>
    <row r="30" spans="1:3" x14ac:dyDescent="0.15">
      <c r="A30" s="22" t="s">
        <v>154</v>
      </c>
      <c r="B30">
        <f>AVERAGE(K8:M8)</f>
        <v>1803.3333333333333</v>
      </c>
      <c r="C30">
        <f>STDEV(K8:M8)</f>
        <v>115.76844705416642</v>
      </c>
    </row>
    <row r="31" spans="1:3" x14ac:dyDescent="0.15">
      <c r="A31" s="22" t="s">
        <v>155</v>
      </c>
      <c r="B31">
        <f>AVERAGE(B9:D9)</f>
        <v>1524</v>
      </c>
      <c r="C31">
        <f>STDEV(B9:D9)</f>
        <v>80.579153631693103</v>
      </c>
    </row>
    <row r="32" spans="1:3" x14ac:dyDescent="0.15">
      <c r="A32" s="22" t="s">
        <v>158</v>
      </c>
      <c r="B32">
        <f>AVERAGE(E9:G9)</f>
        <v>4659.333333333333</v>
      </c>
      <c r="C32">
        <f>STDEV(E9:G9)</f>
        <v>362.18411524159001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2508-37DA-5B44-96DA-1F40E2876F99}">
  <dimension ref="A1:E21"/>
  <sheetViews>
    <sheetView workbookViewId="0">
      <selection activeCell="C16" sqref="C16:E21"/>
    </sheetView>
  </sheetViews>
  <sheetFormatPr baseColWidth="10" defaultRowHeight="13" x14ac:dyDescent="0.15"/>
  <sheetData>
    <row r="1" spans="1:5" x14ac:dyDescent="0.15">
      <c r="A1" s="22" t="s">
        <v>159</v>
      </c>
      <c r="B1" s="22" t="s">
        <v>160</v>
      </c>
      <c r="C1" s="22" t="s">
        <v>161</v>
      </c>
      <c r="D1" s="22" t="s">
        <v>162</v>
      </c>
      <c r="E1" s="22" t="s">
        <v>163</v>
      </c>
    </row>
    <row r="2" spans="1:5" x14ac:dyDescent="0.15">
      <c r="A2" t="s">
        <v>141</v>
      </c>
      <c r="B2">
        <v>854.66666666666663</v>
      </c>
      <c r="C2">
        <f>B2/B$7*100</f>
        <v>20.739302758230203</v>
      </c>
      <c r="D2">
        <v>149.54040702543662</v>
      </c>
      <c r="E2">
        <f>C2*SQRT((D2/B2)^2+(D$2/B$2)^2)</f>
        <v>5.1318144076235219</v>
      </c>
    </row>
    <row r="3" spans="1:5" x14ac:dyDescent="0.15">
      <c r="A3" t="s">
        <v>142</v>
      </c>
      <c r="B3">
        <v>279</v>
      </c>
      <c r="C3">
        <f t="shared" ref="C3:C7" si="0">B3/B$7*100</f>
        <v>6.7702014074253816</v>
      </c>
      <c r="D3">
        <v>12.124355652982141</v>
      </c>
      <c r="E3">
        <f t="shared" ref="E3:E21" si="1">C3*SQRT((D3/B3)^2+(D$2/B$2)^2)</f>
        <v>1.2205663411826719</v>
      </c>
    </row>
    <row r="4" spans="1:5" x14ac:dyDescent="0.15">
      <c r="A4" t="s">
        <v>143</v>
      </c>
      <c r="B4">
        <v>678</v>
      </c>
      <c r="C4">
        <f t="shared" si="0"/>
        <v>16.45231739868964</v>
      </c>
      <c r="D4">
        <v>53.814496188294839</v>
      </c>
      <c r="E4">
        <f t="shared" si="1"/>
        <v>3.1609961701677833</v>
      </c>
    </row>
    <row r="5" spans="1:5" x14ac:dyDescent="0.15">
      <c r="A5" t="s">
        <v>144</v>
      </c>
      <c r="B5">
        <v>481.33333333333331</v>
      </c>
      <c r="C5">
        <f t="shared" si="0"/>
        <v>11.680012941842595</v>
      </c>
      <c r="D5">
        <v>47.500877184882953</v>
      </c>
      <c r="E5">
        <f t="shared" si="1"/>
        <v>2.346292799714341</v>
      </c>
    </row>
    <row r="6" spans="1:5" x14ac:dyDescent="0.15">
      <c r="A6" t="s">
        <v>145</v>
      </c>
      <c r="B6">
        <v>630.33333333333337</v>
      </c>
      <c r="C6">
        <f t="shared" si="0"/>
        <v>15.295640216775864</v>
      </c>
      <c r="D6">
        <v>72.417769458423209</v>
      </c>
      <c r="E6">
        <f t="shared" si="1"/>
        <v>3.2016340684007059</v>
      </c>
    </row>
    <row r="7" spans="1:5" x14ac:dyDescent="0.15">
      <c r="A7" t="s">
        <v>156</v>
      </c>
      <c r="B7">
        <v>4121</v>
      </c>
      <c r="C7">
        <f t="shared" si="0"/>
        <v>100</v>
      </c>
      <c r="D7">
        <v>823.75178300262269</v>
      </c>
      <c r="E7">
        <f t="shared" si="1"/>
        <v>26.565156383261957</v>
      </c>
    </row>
    <row r="9" spans="1:5" x14ac:dyDescent="0.15">
      <c r="A9" t="s">
        <v>146</v>
      </c>
      <c r="B9">
        <v>1884</v>
      </c>
      <c r="C9">
        <f>B9/B$14*100</f>
        <v>30.334907685702017</v>
      </c>
      <c r="D9">
        <v>68.036754772696213</v>
      </c>
      <c r="E9">
        <f t="shared" si="1"/>
        <v>5.4195492947476289</v>
      </c>
    </row>
    <row r="10" spans="1:5" x14ac:dyDescent="0.15">
      <c r="A10" t="s">
        <v>147</v>
      </c>
      <c r="B10">
        <v>1437</v>
      </c>
      <c r="C10">
        <f t="shared" ref="C10:C14" si="2">B10/B$14*100</f>
        <v>23.137612709317303</v>
      </c>
      <c r="D10">
        <v>18</v>
      </c>
      <c r="E10">
        <f t="shared" si="1"/>
        <v>4.0587323486386682</v>
      </c>
    </row>
    <row r="11" spans="1:5" x14ac:dyDescent="0.15">
      <c r="A11" t="s">
        <v>148</v>
      </c>
      <c r="B11">
        <v>1279</v>
      </c>
      <c r="C11">
        <f t="shared" si="2"/>
        <v>20.593602404465436</v>
      </c>
      <c r="D11">
        <v>49.869830559166729</v>
      </c>
      <c r="E11">
        <f t="shared" si="1"/>
        <v>3.6916332056685071</v>
      </c>
    </row>
    <row r="12" spans="1:5" x14ac:dyDescent="0.15">
      <c r="A12" t="s">
        <v>149</v>
      </c>
      <c r="B12">
        <v>1405</v>
      </c>
      <c r="C12">
        <f t="shared" si="2"/>
        <v>22.622370115929584</v>
      </c>
      <c r="D12">
        <v>22.649503305812249</v>
      </c>
      <c r="E12">
        <f t="shared" si="1"/>
        <v>3.97498426331377</v>
      </c>
    </row>
    <row r="13" spans="1:5" x14ac:dyDescent="0.15">
      <c r="A13" t="s">
        <v>150</v>
      </c>
      <c r="B13">
        <v>1607.3333333333333</v>
      </c>
      <c r="C13">
        <f t="shared" si="2"/>
        <v>25.880206097037352</v>
      </c>
      <c r="D13">
        <v>53.144457221175315</v>
      </c>
      <c r="E13">
        <f t="shared" si="1"/>
        <v>4.608381724976911</v>
      </c>
    </row>
    <row r="14" spans="1:5" x14ac:dyDescent="0.15">
      <c r="A14" t="s">
        <v>157</v>
      </c>
      <c r="B14">
        <v>6210.666666666667</v>
      </c>
      <c r="C14">
        <f t="shared" si="2"/>
        <v>100</v>
      </c>
      <c r="D14">
        <v>204.52954146854515</v>
      </c>
      <c r="E14">
        <f t="shared" si="1"/>
        <v>17.804146259292892</v>
      </c>
    </row>
    <row r="16" spans="1:5" x14ac:dyDescent="0.15">
      <c r="A16" t="s">
        <v>151</v>
      </c>
      <c r="B16">
        <v>1550</v>
      </c>
      <c r="C16">
        <f>B16/B$21*100</f>
        <v>33.266561739876956</v>
      </c>
      <c r="D16">
        <v>79.037965560861949</v>
      </c>
      <c r="E16">
        <f t="shared" si="1"/>
        <v>6.0627754606193092</v>
      </c>
    </row>
    <row r="17" spans="1:5" x14ac:dyDescent="0.15">
      <c r="A17" t="s">
        <v>152</v>
      </c>
      <c r="B17">
        <v>4144.333333333333</v>
      </c>
      <c r="C17">
        <f t="shared" ref="C17:C21" si="3">B17/B$21*100</f>
        <v>88.946916583202167</v>
      </c>
      <c r="D17">
        <v>144.1954691844835</v>
      </c>
      <c r="E17">
        <f t="shared" si="1"/>
        <v>15.867698200965883</v>
      </c>
    </row>
    <row r="18" spans="1:5" x14ac:dyDescent="0.15">
      <c r="A18" t="s">
        <v>153</v>
      </c>
      <c r="B18">
        <v>1675.6666666666667</v>
      </c>
      <c r="C18">
        <f t="shared" si="3"/>
        <v>35.9636571755616</v>
      </c>
      <c r="D18">
        <v>37.004504230341112</v>
      </c>
      <c r="E18">
        <f t="shared" si="1"/>
        <v>6.3424564116011251</v>
      </c>
    </row>
    <row r="19" spans="1:5" x14ac:dyDescent="0.15">
      <c r="A19" t="s">
        <v>154</v>
      </c>
      <c r="B19">
        <v>1803.3333333333333</v>
      </c>
      <c r="C19">
        <f t="shared" si="3"/>
        <v>38.703677207039632</v>
      </c>
      <c r="D19">
        <v>115.76844705416642</v>
      </c>
      <c r="E19">
        <f t="shared" si="1"/>
        <v>7.2133823888461013</v>
      </c>
    </row>
    <row r="20" spans="1:5" x14ac:dyDescent="0.15">
      <c r="A20" t="s">
        <v>155</v>
      </c>
      <c r="B20">
        <v>1524</v>
      </c>
      <c r="C20">
        <f t="shared" si="3"/>
        <v>32.708541994562886</v>
      </c>
      <c r="D20">
        <v>80.579153631693103</v>
      </c>
      <c r="E20">
        <f t="shared" si="1"/>
        <v>5.9785855553548766</v>
      </c>
    </row>
    <row r="21" spans="1:5" x14ac:dyDescent="0.15">
      <c r="A21" t="s">
        <v>158</v>
      </c>
      <c r="B21">
        <v>4659.333333333333</v>
      </c>
      <c r="C21">
        <f t="shared" si="3"/>
        <v>100</v>
      </c>
      <c r="D21">
        <v>362.18411524159001</v>
      </c>
      <c r="E21">
        <f t="shared" si="1"/>
        <v>19.145932133590929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568-23A0-DD4E-9C83-FEFCE0C76ADE}">
  <dimension ref="A1:C7"/>
  <sheetViews>
    <sheetView workbookViewId="0">
      <selection activeCell="C3" sqref="C3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7</v>
      </c>
    </row>
    <row r="3" spans="1:3" x14ac:dyDescent="0.15">
      <c r="A3" s="22" t="s">
        <v>165</v>
      </c>
      <c r="B3">
        <v>20.739302758230203</v>
      </c>
      <c r="C3">
        <v>5.1318144076235219</v>
      </c>
    </row>
    <row r="4" spans="1:3" x14ac:dyDescent="0.15">
      <c r="A4" s="22" t="s">
        <v>166</v>
      </c>
      <c r="B4">
        <v>6.7702014074253816</v>
      </c>
      <c r="C4">
        <v>1.2205663411826719</v>
      </c>
    </row>
    <row r="5" spans="1:3" x14ac:dyDescent="0.15">
      <c r="A5" s="22" t="s">
        <v>167</v>
      </c>
      <c r="B5">
        <v>16.45231739868964</v>
      </c>
      <c r="C5">
        <v>3.1609961701677833</v>
      </c>
    </row>
    <row r="6" spans="1:3" x14ac:dyDescent="0.15">
      <c r="A6" s="22" t="s">
        <v>168</v>
      </c>
      <c r="B6">
        <v>11.680012941842595</v>
      </c>
      <c r="C6">
        <v>2.346292799714341</v>
      </c>
    </row>
    <row r="7" spans="1:3" x14ac:dyDescent="0.15">
      <c r="A7" s="22" t="s">
        <v>169</v>
      </c>
      <c r="B7">
        <v>15.295640216775864</v>
      </c>
      <c r="C7">
        <v>3.2016340684007059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CC3E-2408-D048-AEE9-A962330F4CAA}">
  <dimension ref="A1:C7"/>
  <sheetViews>
    <sheetView workbookViewId="0">
      <selection activeCell="D2" sqref="D2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8.3000000000000007</v>
      </c>
    </row>
    <row r="3" spans="1:3" x14ac:dyDescent="0.15">
      <c r="A3" s="22" t="s">
        <v>165</v>
      </c>
      <c r="B3">
        <v>30.334907685702017</v>
      </c>
      <c r="C3">
        <v>5.4195492947476289</v>
      </c>
    </row>
    <row r="4" spans="1:3" x14ac:dyDescent="0.15">
      <c r="A4" s="22" t="s">
        <v>166</v>
      </c>
      <c r="B4">
        <v>23.137612709317303</v>
      </c>
      <c r="C4">
        <v>4.0587323486386682</v>
      </c>
    </row>
    <row r="5" spans="1:3" x14ac:dyDescent="0.15">
      <c r="A5" s="22" t="s">
        <v>167</v>
      </c>
      <c r="B5">
        <v>20.593602404465436</v>
      </c>
      <c r="C5">
        <v>3.6916332056685071</v>
      </c>
    </row>
    <row r="6" spans="1:3" x14ac:dyDescent="0.15">
      <c r="A6" s="22" t="s">
        <v>168</v>
      </c>
      <c r="B6">
        <v>22.622370115929584</v>
      </c>
      <c r="C6">
        <v>3.97498426331377</v>
      </c>
    </row>
    <row r="7" spans="1:3" x14ac:dyDescent="0.15">
      <c r="A7" s="22" t="s">
        <v>169</v>
      </c>
      <c r="B7">
        <v>25.880206097037352</v>
      </c>
      <c r="C7">
        <v>4.608381724976911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E730-92A4-5643-A0AD-A20F10477779}">
  <dimension ref="A1:C7"/>
  <sheetViews>
    <sheetView tabSelected="1" workbookViewId="0">
      <selection activeCell="G16" sqref="G16"/>
    </sheetView>
  </sheetViews>
  <sheetFormatPr baseColWidth="10" defaultRowHeight="13" x14ac:dyDescent="0.15"/>
  <sheetData>
    <row r="1" spans="1:3" x14ac:dyDescent="0.15">
      <c r="A1" s="22" t="s">
        <v>159</v>
      </c>
      <c r="B1" s="22" t="s">
        <v>161</v>
      </c>
      <c r="C1" s="22" t="s">
        <v>163</v>
      </c>
    </row>
    <row r="2" spans="1:3" x14ac:dyDescent="0.15">
      <c r="A2" s="22" t="s">
        <v>164</v>
      </c>
      <c r="B2">
        <v>100</v>
      </c>
      <c r="C2">
        <v>8.3000000000000007</v>
      </c>
    </row>
    <row r="3" spans="1:3" x14ac:dyDescent="0.15">
      <c r="A3" s="22" t="s">
        <v>165</v>
      </c>
      <c r="B3">
        <v>33.266561739876956</v>
      </c>
      <c r="C3">
        <v>6.0627754606193092</v>
      </c>
    </row>
    <row r="4" spans="1:3" x14ac:dyDescent="0.15">
      <c r="A4" s="22" t="s">
        <v>166</v>
      </c>
      <c r="B4">
        <v>88.946916583202167</v>
      </c>
      <c r="C4">
        <v>15.867698200965883</v>
      </c>
    </row>
    <row r="5" spans="1:3" x14ac:dyDescent="0.15">
      <c r="A5" s="22" t="s">
        <v>167</v>
      </c>
      <c r="B5">
        <v>35.9636571755616</v>
      </c>
      <c r="C5">
        <v>6.3424564116011251</v>
      </c>
    </row>
    <row r="6" spans="1:3" x14ac:dyDescent="0.15">
      <c r="A6" s="22" t="s">
        <v>168</v>
      </c>
      <c r="B6">
        <v>38.703677207039632</v>
      </c>
      <c r="C6">
        <v>7.2133823888461013</v>
      </c>
    </row>
    <row r="7" spans="1:3" x14ac:dyDescent="0.15">
      <c r="A7" s="22" t="s">
        <v>169</v>
      </c>
      <c r="B7">
        <v>32.708541994562886</v>
      </c>
      <c r="C7">
        <v>5.9785855553548766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Sheet1</vt:lpstr>
      <vt:lpstr>Sheet2</vt:lpstr>
      <vt:lpstr>pico-water</vt:lpstr>
      <vt:lpstr>pic-pbs</vt:lpstr>
      <vt:lpstr>pico-serum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2024-01-24T17:14:49Z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