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CK8_Transfection_Plots/"/>
    </mc:Choice>
  </mc:AlternateContent>
  <xr:revisionPtr revIDLastSave="0" documentId="8_{4568D564-168F-9C4E-A262-497187AD1AB1}" xr6:coauthVersionLast="47" xr6:coauthVersionMax="47" xr10:uidLastSave="{00000000-0000-0000-0000-000000000000}"/>
  <bookViews>
    <workbookView xWindow="26960" yWindow="900" windowWidth="22460" windowHeight="16340" activeTab="3" xr2:uid="{00000000-000D-0000-FFFF-FFFF00000000}"/>
  </bookViews>
  <sheets>
    <sheet name="Plate 1 - Sheet1" sheetId="1" r:id="rId1"/>
    <sheet name="Sheet1" sheetId="2" r:id="rId2"/>
    <sheet name="NP5" sheetId="3" r:id="rId3"/>
    <sheet name="NP7" sheetId="4" r:id="rId4"/>
  </sheets>
  <definedNames>
    <definedName name="MethodPointer1">-44340368</definedName>
    <definedName name="MethodPointer2">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D3" i="4"/>
  <c r="D4" i="4"/>
  <c r="D5" i="4"/>
  <c r="D6" i="4"/>
  <c r="D7" i="4"/>
  <c r="D8" i="4"/>
  <c r="D9" i="4"/>
  <c r="D10" i="4"/>
  <c r="D2" i="4"/>
  <c r="D2" i="3"/>
  <c r="E2" i="4"/>
  <c r="E2" i="3"/>
  <c r="N10" i="2"/>
  <c r="O10" i="2"/>
  <c r="N19" i="2"/>
  <c r="O19" i="2"/>
  <c r="N18" i="2"/>
  <c r="O18" i="2"/>
  <c r="M19" i="2"/>
  <c r="M18" i="2"/>
  <c r="O15" i="2"/>
  <c r="N15" i="2"/>
  <c r="N12" i="2"/>
  <c r="O12" i="2"/>
  <c r="N13" i="2"/>
  <c r="O13" i="2"/>
  <c r="N14" i="2"/>
  <c r="O14" i="2"/>
  <c r="N16" i="2"/>
  <c r="O16" i="2"/>
  <c r="M16" i="2"/>
  <c r="M15" i="2"/>
  <c r="P15" i="2" s="1"/>
  <c r="M14" i="2"/>
  <c r="M13" i="2"/>
  <c r="M12" i="2"/>
  <c r="M10" i="2"/>
  <c r="N9" i="2"/>
  <c r="O9" i="2"/>
  <c r="M9" i="2"/>
  <c r="N8" i="2"/>
  <c r="O8" i="2"/>
  <c r="M8" i="2"/>
  <c r="N7" i="2"/>
  <c r="O7" i="2"/>
  <c r="M7" i="2"/>
  <c r="N6" i="2"/>
  <c r="O6" i="2"/>
  <c r="M6" i="2"/>
  <c r="N4" i="2"/>
  <c r="O4" i="2"/>
  <c r="M4" i="2"/>
  <c r="P8" i="2"/>
  <c r="P9" i="2"/>
  <c r="P10" i="2"/>
  <c r="P16" i="2"/>
  <c r="P18" i="2"/>
  <c r="P4" i="2"/>
  <c r="P6" i="2"/>
  <c r="P12" i="2"/>
  <c r="P13" i="2"/>
  <c r="P14" i="2"/>
  <c r="P19" i="2"/>
  <c r="P3" i="2"/>
  <c r="N3" i="2"/>
  <c r="O3" i="2"/>
  <c r="M3" i="2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K4" i="2"/>
  <c r="K6" i="2"/>
  <c r="K7" i="2"/>
  <c r="K8" i="2"/>
  <c r="K9" i="2"/>
  <c r="K10" i="2"/>
  <c r="K12" i="2"/>
  <c r="K13" i="2"/>
  <c r="K14" i="2"/>
  <c r="K15" i="2"/>
  <c r="K16" i="2"/>
  <c r="K18" i="2"/>
  <c r="K19" i="2"/>
  <c r="K3" i="2"/>
  <c r="J19" i="2"/>
  <c r="J18" i="2"/>
  <c r="J16" i="2"/>
  <c r="J15" i="2"/>
  <c r="A29" i="2"/>
  <c r="J14" i="2"/>
  <c r="J13" i="2"/>
  <c r="J12" i="2"/>
  <c r="J10" i="2"/>
  <c r="J9" i="2"/>
  <c r="J8" i="2"/>
  <c r="J7" i="2"/>
  <c r="J6" i="2"/>
  <c r="J4" i="2"/>
  <c r="J3" i="2"/>
  <c r="P7" i="2" l="1"/>
</calcChain>
</file>

<file path=xl/sharedStrings.xml><?xml version="1.0" encoding="utf-8"?>
<sst xmlns="http://schemas.openxmlformats.org/spreadsheetml/2006/main" count="145" uniqueCount="84">
  <si>
    <t>Software Version</t>
  </si>
  <si>
    <t>3.11.19</t>
  </si>
  <si>
    <t>Experiment File Path:</t>
  </si>
  <si>
    <t>C:\Users\Public\Documents\Experiments\Kumar Lab\Aryelle\20240125_CCK8_DIPLibrary_Serum.xpt</t>
  </si>
  <si>
    <t>Protocol File Path:</t>
  </si>
  <si>
    <t>C:\Users\Public\Documents\Protocols\Kumar_CCK8_Protocol.prt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</si>
  <si>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</si>
  <si>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</si>
  <si>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</si>
  <si>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</si>
  <si>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</si>
  <si>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</si>
  <si>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</si>
  <si>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</si>
  <si>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</si>
  <si>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</si>
  <si>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</si>
  <si>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</si>
  <si>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</si>
  <si>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</si>
  <si>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</si>
  <si>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</si>
  <si>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Linear: 0:10 (MM:SS)</t>
  </si>
  <si>
    <t>Frequency: 567 cpm (3 mm)</t>
  </si>
  <si>
    <t>Read</t>
  </si>
  <si>
    <t>Absorbance Endpoint</t>
  </si>
  <si>
    <t>Full Plate</t>
  </si>
  <si>
    <t>Wavelengths:  450, 460, 720</t>
  </si>
  <si>
    <t>Read Speed: Normal,  Delay: 100 msec,  Measurements/Data Point: 8</t>
  </si>
  <si>
    <t>Fluorescence Endpoint</t>
  </si>
  <si>
    <t>Filter Set 1 (Green)</t>
  </si>
  <si>
    <t xml:space="preserve">    Excitation: 485/20,  Emission: 528/20</t>
  </si>
  <si>
    <t xml:space="preserve">    Mirror: Top 510 nm,  Gain: 70</t>
  </si>
  <si>
    <t>Light Source: Xenon Flash,  Lamp Energy: High</t>
  </si>
  <si>
    <t>Read Speed: Sweep,  Delay: 0 msec,  Measurements/Data Point: 1</t>
  </si>
  <si>
    <t>Read Height: 7 mm</t>
  </si>
  <si>
    <t>Results</t>
  </si>
  <si>
    <t>Actual Temperature:</t>
  </si>
  <si>
    <t>A</t>
  </si>
  <si>
    <t>Read 1:450</t>
  </si>
  <si>
    <t>Read 1:460</t>
  </si>
  <si>
    <t>Read 1:720</t>
  </si>
  <si>
    <t>Read 2:485/20,528/20</t>
  </si>
  <si>
    <t>B</t>
  </si>
  <si>
    <t>C</t>
  </si>
  <si>
    <t>D</t>
  </si>
  <si>
    <t>E</t>
  </si>
  <si>
    <t>OVRFLW</t>
  </si>
  <si>
    <t>F</t>
  </si>
  <si>
    <t>G</t>
  </si>
  <si>
    <t>H</t>
  </si>
  <si>
    <t xml:space="preserve">CR- </t>
  </si>
  <si>
    <t>CR+</t>
  </si>
  <si>
    <t>GFP+</t>
  </si>
  <si>
    <t>UT</t>
  </si>
  <si>
    <t>pDNA</t>
  </si>
  <si>
    <t>LPF2000</t>
  </si>
  <si>
    <t>S1</t>
  </si>
  <si>
    <t>B1-5</t>
  </si>
  <si>
    <t>G1-5</t>
  </si>
  <si>
    <t>G2-5</t>
  </si>
  <si>
    <t>G3-5</t>
  </si>
  <si>
    <t>S1-7</t>
  </si>
  <si>
    <t>B1-7</t>
  </si>
  <si>
    <t>G1-7</t>
  </si>
  <si>
    <t>G2-7</t>
  </si>
  <si>
    <t>G3-7</t>
  </si>
  <si>
    <t>jet</t>
  </si>
  <si>
    <t>LPF</t>
  </si>
  <si>
    <t>Average</t>
  </si>
  <si>
    <t>Viability</t>
  </si>
  <si>
    <t>Variables</t>
  </si>
  <si>
    <t>Standard Deviation</t>
  </si>
  <si>
    <t>Transfection</t>
  </si>
  <si>
    <t>StdDev</t>
  </si>
  <si>
    <t>Well 1</t>
  </si>
  <si>
    <t>Well 2</t>
  </si>
  <si>
    <t>Well 3</t>
  </si>
  <si>
    <t>jetPEI</t>
  </si>
  <si>
    <t>B1</t>
  </si>
  <si>
    <t>G1</t>
  </si>
  <si>
    <t>G2</t>
  </si>
  <si>
    <t>G3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</si>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</sst>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topLeftCell="A34" zoomScale="84" workbookViewId="0">
      <selection activeCell="I55" sqref="I55:N7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45316</v>
      </c>
    </row>
    <row r="8" spans="1:2" x14ac:dyDescent="0.15">
      <c r="A8" t="s">
        <v>9</v>
      </c>
      <c r="B8" s="2">
        <v>0.48282407407407407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24</v>
      </c>
      <c r="B23" t="s">
        <v>29</v>
      </c>
    </row>
    <row r="24" spans="1:2" x14ac:dyDescent="0.15">
      <c r="B24" t="s">
        <v>26</v>
      </c>
    </row>
    <row r="25" spans="1:2" x14ac:dyDescent="0.15">
      <c r="B25" t="s">
        <v>30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B29" t="s">
        <v>34</v>
      </c>
    </row>
    <row r="30" spans="1:2" x14ac:dyDescent="0.15">
      <c r="B30" t="s">
        <v>35</v>
      </c>
    </row>
    <row r="32" spans="1:2" ht="14" x14ac:dyDescent="0.15">
      <c r="A32" s="3" t="s">
        <v>36</v>
      </c>
      <c r="B32" s="4"/>
    </row>
    <row r="33" spans="1:15" x14ac:dyDescent="0.15">
      <c r="A33" t="s">
        <v>37</v>
      </c>
      <c r="B33">
        <v>24.3</v>
      </c>
    </row>
    <row r="34" spans="1:15" x14ac:dyDescent="0.15">
      <c r="A34" t="s">
        <v>37</v>
      </c>
      <c r="B34">
        <v>24.3</v>
      </c>
    </row>
    <row r="35" spans="1:15" x14ac:dyDescent="0.15">
      <c r="A35" t="s">
        <v>37</v>
      </c>
      <c r="B35">
        <v>24.3</v>
      </c>
    </row>
    <row r="36" spans="1:15" x14ac:dyDescent="0.15">
      <c r="A36" t="s">
        <v>37</v>
      </c>
      <c r="B36">
        <v>24.3</v>
      </c>
    </row>
    <row r="38" spans="1:15" x14ac:dyDescent="0.1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x14ac:dyDescent="0.15">
      <c r="B39" s="48" t="s">
        <v>38</v>
      </c>
      <c r="C39" s="7">
        <v>0.58099999999999996</v>
      </c>
      <c r="D39" s="7">
        <v>0.57399999999999995</v>
      </c>
      <c r="E39" s="8">
        <v>0.498</v>
      </c>
      <c r="F39" s="9">
        <v>0.53600000000000003</v>
      </c>
      <c r="G39" s="9">
        <v>0.52800000000000002</v>
      </c>
      <c r="H39" s="9">
        <v>0.53500000000000003</v>
      </c>
      <c r="I39" s="10">
        <v>5.5E-2</v>
      </c>
      <c r="J39" s="10">
        <v>5.3999999999999999E-2</v>
      </c>
      <c r="K39" s="10">
        <v>0.06</v>
      </c>
      <c r="L39" s="10">
        <v>5.2999999999999999E-2</v>
      </c>
      <c r="M39" s="10">
        <v>5.6000000000000001E-2</v>
      </c>
      <c r="N39" s="10">
        <v>5.2999999999999999E-2</v>
      </c>
      <c r="O39" s="11" t="s">
        <v>39</v>
      </c>
    </row>
    <row r="40" spans="1:15" x14ac:dyDescent="0.15">
      <c r="B40" s="49"/>
      <c r="C40" s="12">
        <v>0.58899999999999997</v>
      </c>
      <c r="D40" s="12">
        <v>0.58299999999999996</v>
      </c>
      <c r="E40" s="13">
        <v>0.505</v>
      </c>
      <c r="F40" s="14">
        <v>0.54400000000000004</v>
      </c>
      <c r="G40" s="14">
        <v>0.53700000000000003</v>
      </c>
      <c r="H40" s="14">
        <v>0.54300000000000004</v>
      </c>
      <c r="I40" s="15">
        <v>5.3999999999999999E-2</v>
      </c>
      <c r="J40" s="15">
        <v>5.2999999999999999E-2</v>
      </c>
      <c r="K40" s="15">
        <v>5.8999999999999997E-2</v>
      </c>
      <c r="L40" s="15">
        <v>5.1999999999999998E-2</v>
      </c>
      <c r="M40" s="15">
        <v>5.5E-2</v>
      </c>
      <c r="N40" s="15">
        <v>5.1999999999999998E-2</v>
      </c>
      <c r="O40" s="11" t="s">
        <v>40</v>
      </c>
    </row>
    <row r="41" spans="1:15" x14ac:dyDescent="0.15">
      <c r="B41" s="49"/>
      <c r="C41" s="15">
        <v>4.2000000000000003E-2</v>
      </c>
      <c r="D41" s="15">
        <v>0.04</v>
      </c>
      <c r="E41" s="15">
        <v>4.1000000000000002E-2</v>
      </c>
      <c r="F41" s="15">
        <v>0.04</v>
      </c>
      <c r="G41" s="15">
        <v>0.04</v>
      </c>
      <c r="H41" s="15">
        <v>4.1000000000000002E-2</v>
      </c>
      <c r="I41" s="16">
        <v>4.7E-2</v>
      </c>
      <c r="J41" s="16">
        <v>4.7E-2</v>
      </c>
      <c r="K41" s="17">
        <v>5.0999999999999997E-2</v>
      </c>
      <c r="L41" s="16">
        <v>4.4999999999999998E-2</v>
      </c>
      <c r="M41" s="18">
        <v>4.8000000000000001E-2</v>
      </c>
      <c r="N41" s="16">
        <v>4.4999999999999998E-2</v>
      </c>
      <c r="O41" s="11" t="s">
        <v>41</v>
      </c>
    </row>
    <row r="42" spans="1:15" ht="36" x14ac:dyDescent="0.15">
      <c r="B42" s="50"/>
      <c r="C42" s="19">
        <v>25586</v>
      </c>
      <c r="D42" s="20">
        <v>26079</v>
      </c>
      <c r="E42" s="21">
        <v>44112</v>
      </c>
      <c r="F42" s="20">
        <v>27146</v>
      </c>
      <c r="G42" s="20">
        <v>26452</v>
      </c>
      <c r="H42" s="20">
        <v>27934</v>
      </c>
      <c r="I42" s="22">
        <v>14120</v>
      </c>
      <c r="J42" s="22">
        <v>13332</v>
      </c>
      <c r="K42" s="22">
        <v>12883</v>
      </c>
      <c r="L42" s="22">
        <v>12886</v>
      </c>
      <c r="M42" s="22">
        <v>11875</v>
      </c>
      <c r="N42" s="22">
        <v>11825</v>
      </c>
      <c r="O42" s="11" t="s">
        <v>42</v>
      </c>
    </row>
    <row r="43" spans="1:15" x14ac:dyDescent="0.15">
      <c r="B43" s="48" t="s">
        <v>43</v>
      </c>
      <c r="C43" s="23">
        <v>0.40200000000000002</v>
      </c>
      <c r="D43" s="8">
        <v>0.46700000000000003</v>
      </c>
      <c r="E43" s="23">
        <v>0.41899999999999998</v>
      </c>
      <c r="F43" s="24">
        <v>0.26600000000000001</v>
      </c>
      <c r="G43" s="10">
        <v>5.1999999999999998E-2</v>
      </c>
      <c r="H43" s="10">
        <v>5.5E-2</v>
      </c>
      <c r="I43" s="10">
        <v>0.06</v>
      </c>
      <c r="J43" s="10">
        <v>5.2999999999999999E-2</v>
      </c>
      <c r="K43" s="10">
        <v>5.6000000000000001E-2</v>
      </c>
      <c r="L43" s="10">
        <v>5.5E-2</v>
      </c>
      <c r="M43" s="10">
        <v>5.1999999999999998E-2</v>
      </c>
      <c r="N43" s="10">
        <v>5.2999999999999999E-2</v>
      </c>
      <c r="O43" s="11" t="s">
        <v>39</v>
      </c>
    </row>
    <row r="44" spans="1:15" x14ac:dyDescent="0.15">
      <c r="B44" s="49"/>
      <c r="C44" s="25">
        <v>0.40699999999999997</v>
      </c>
      <c r="D44" s="26">
        <v>0.47299999999999998</v>
      </c>
      <c r="E44" s="25">
        <v>0.42499999999999999</v>
      </c>
      <c r="F44" s="27">
        <v>0.26700000000000002</v>
      </c>
      <c r="G44" s="15">
        <v>5.1999999999999998E-2</v>
      </c>
      <c r="H44" s="15">
        <v>5.5E-2</v>
      </c>
      <c r="I44" s="15">
        <v>5.8999999999999997E-2</v>
      </c>
      <c r="J44" s="15">
        <v>5.1999999999999998E-2</v>
      </c>
      <c r="K44" s="15">
        <v>5.5E-2</v>
      </c>
      <c r="L44" s="15">
        <v>5.3999999999999999E-2</v>
      </c>
      <c r="M44" s="15">
        <v>5.0999999999999997E-2</v>
      </c>
      <c r="N44" s="15">
        <v>5.2999999999999999E-2</v>
      </c>
      <c r="O44" s="11" t="s">
        <v>40</v>
      </c>
    </row>
    <row r="45" spans="1:15" x14ac:dyDescent="0.15">
      <c r="B45" s="49"/>
      <c r="C45" s="15">
        <v>4.2000000000000003E-2</v>
      </c>
      <c r="D45" s="15">
        <v>4.1000000000000002E-2</v>
      </c>
      <c r="E45" s="15">
        <v>4.1000000000000002E-2</v>
      </c>
      <c r="F45" s="15">
        <v>3.9E-2</v>
      </c>
      <c r="G45" s="16">
        <v>4.5999999999999999E-2</v>
      </c>
      <c r="H45" s="18">
        <v>4.7E-2</v>
      </c>
      <c r="I45" s="17">
        <v>5.0999999999999997E-2</v>
      </c>
      <c r="J45" s="16">
        <v>4.5999999999999999E-2</v>
      </c>
      <c r="K45" s="18">
        <v>4.8000000000000001E-2</v>
      </c>
      <c r="L45" s="18">
        <v>4.8000000000000001E-2</v>
      </c>
      <c r="M45" s="16">
        <v>4.4999999999999998E-2</v>
      </c>
      <c r="N45" s="16">
        <v>4.4999999999999998E-2</v>
      </c>
      <c r="O45" s="11" t="s">
        <v>41</v>
      </c>
    </row>
    <row r="46" spans="1:15" ht="36" x14ac:dyDescent="0.15">
      <c r="B46" s="50"/>
      <c r="C46" s="19">
        <v>25677</v>
      </c>
      <c r="D46" s="19">
        <v>23735</v>
      </c>
      <c r="E46" s="19">
        <v>25725</v>
      </c>
      <c r="F46" s="28">
        <v>45626</v>
      </c>
      <c r="G46" s="22">
        <v>12576</v>
      </c>
      <c r="H46" s="22">
        <v>13251</v>
      </c>
      <c r="I46" s="22">
        <v>12708</v>
      </c>
      <c r="J46" s="22">
        <v>11580</v>
      </c>
      <c r="K46" s="22">
        <v>12123</v>
      </c>
      <c r="L46" s="22">
        <v>12028</v>
      </c>
      <c r="M46" s="22">
        <v>11048</v>
      </c>
      <c r="N46" s="22">
        <v>10734</v>
      </c>
      <c r="O46" s="11" t="s">
        <v>42</v>
      </c>
    </row>
    <row r="47" spans="1:15" x14ac:dyDescent="0.15">
      <c r="B47" s="48" t="s">
        <v>44</v>
      </c>
      <c r="C47" s="23">
        <v>0.41699999999999998</v>
      </c>
      <c r="D47" s="23">
        <v>0.41299999999999998</v>
      </c>
      <c r="E47" s="29">
        <v>0.34300000000000003</v>
      </c>
      <c r="F47" s="30">
        <v>0.42899999999999999</v>
      </c>
      <c r="G47" s="30">
        <v>0.438</v>
      </c>
      <c r="H47" s="30">
        <v>0.436</v>
      </c>
      <c r="I47" s="10">
        <v>5.3999999999999999E-2</v>
      </c>
      <c r="J47" s="10">
        <v>5.2999999999999999E-2</v>
      </c>
      <c r="K47" s="10">
        <v>5.3999999999999999E-2</v>
      </c>
      <c r="L47" s="10">
        <v>0.06</v>
      </c>
      <c r="M47" s="10">
        <v>5.2999999999999999E-2</v>
      </c>
      <c r="N47" s="10">
        <v>5.2999999999999999E-2</v>
      </c>
      <c r="O47" s="11" t="s">
        <v>39</v>
      </c>
    </row>
    <row r="48" spans="1:15" x14ac:dyDescent="0.15">
      <c r="B48" s="49"/>
      <c r="C48" s="25">
        <v>0.42199999999999999</v>
      </c>
      <c r="D48" s="25">
        <v>0.41899999999999998</v>
      </c>
      <c r="E48" s="31">
        <v>0.34699999999999998</v>
      </c>
      <c r="F48" s="25">
        <v>0.434</v>
      </c>
      <c r="G48" s="26">
        <v>0.44400000000000001</v>
      </c>
      <c r="H48" s="26">
        <v>0.442</v>
      </c>
      <c r="I48" s="15">
        <v>5.2999999999999999E-2</v>
      </c>
      <c r="J48" s="15">
        <v>5.1999999999999998E-2</v>
      </c>
      <c r="K48" s="15">
        <v>5.2999999999999999E-2</v>
      </c>
      <c r="L48" s="15">
        <v>5.8999999999999997E-2</v>
      </c>
      <c r="M48" s="15">
        <v>5.1999999999999998E-2</v>
      </c>
      <c r="N48" s="15">
        <v>5.2999999999999999E-2</v>
      </c>
      <c r="O48" s="11" t="s">
        <v>40</v>
      </c>
    </row>
    <row r="49" spans="2:15" x14ac:dyDescent="0.15">
      <c r="B49" s="49"/>
      <c r="C49" s="15">
        <v>0.04</v>
      </c>
      <c r="D49" s="15">
        <v>0.04</v>
      </c>
      <c r="E49" s="15">
        <v>4.1000000000000002E-2</v>
      </c>
      <c r="F49" s="15">
        <v>0.04</v>
      </c>
      <c r="G49" s="15">
        <v>4.1000000000000002E-2</v>
      </c>
      <c r="H49" s="32">
        <v>4.2000000000000003E-2</v>
      </c>
      <c r="I49" s="16">
        <v>4.5999999999999999E-2</v>
      </c>
      <c r="J49" s="16">
        <v>4.5999999999999999E-2</v>
      </c>
      <c r="K49" s="16">
        <v>4.7E-2</v>
      </c>
      <c r="L49" s="17">
        <v>5.0999999999999997E-2</v>
      </c>
      <c r="M49" s="16">
        <v>4.5999999999999999E-2</v>
      </c>
      <c r="N49" s="16">
        <v>4.4999999999999998E-2</v>
      </c>
      <c r="O49" s="11" t="s">
        <v>41</v>
      </c>
    </row>
    <row r="50" spans="2:15" ht="36" x14ac:dyDescent="0.15">
      <c r="B50" s="50"/>
      <c r="C50" s="20">
        <v>28402</v>
      </c>
      <c r="D50" s="20">
        <v>27346</v>
      </c>
      <c r="E50" s="33">
        <v>29637</v>
      </c>
      <c r="F50" s="20">
        <v>26451</v>
      </c>
      <c r="G50" s="33">
        <v>29856</v>
      </c>
      <c r="H50" s="20">
        <v>29508</v>
      </c>
      <c r="I50" s="22">
        <v>13796</v>
      </c>
      <c r="J50" s="22">
        <v>13072</v>
      </c>
      <c r="K50" s="22">
        <v>13111</v>
      </c>
      <c r="L50" s="22">
        <v>12827</v>
      </c>
      <c r="M50" s="22">
        <v>12620</v>
      </c>
      <c r="N50" s="22">
        <v>11182</v>
      </c>
      <c r="O50" s="11" t="s">
        <v>42</v>
      </c>
    </row>
    <row r="51" spans="2:15" x14ac:dyDescent="0.15">
      <c r="B51" s="48" t="s">
        <v>45</v>
      </c>
      <c r="C51" s="30">
        <v>0.434</v>
      </c>
      <c r="D51" s="30">
        <v>0.442</v>
      </c>
      <c r="E51" s="23">
        <v>0.41399999999999998</v>
      </c>
      <c r="F51" s="30">
        <v>0.433</v>
      </c>
      <c r="G51" s="30">
        <v>0.44800000000000001</v>
      </c>
      <c r="H51" s="30">
        <v>0.432</v>
      </c>
      <c r="I51" s="10">
        <v>5.8000000000000003E-2</v>
      </c>
      <c r="J51" s="10">
        <v>6.3E-2</v>
      </c>
      <c r="K51" s="10">
        <v>5.6000000000000001E-2</v>
      </c>
      <c r="L51" s="10">
        <v>5.5E-2</v>
      </c>
      <c r="M51" s="10">
        <v>5.2999999999999999E-2</v>
      </c>
      <c r="N51" s="10">
        <v>5.3999999999999999E-2</v>
      </c>
      <c r="O51" s="11" t="s">
        <v>39</v>
      </c>
    </row>
    <row r="52" spans="2:15" x14ac:dyDescent="0.15">
      <c r="B52" s="49"/>
      <c r="C52" s="26">
        <v>0.44500000000000001</v>
      </c>
      <c r="D52" s="26">
        <v>0.44800000000000001</v>
      </c>
      <c r="E52" s="25">
        <v>0.41899999999999998</v>
      </c>
      <c r="F52" s="26">
        <v>0.438</v>
      </c>
      <c r="G52" s="26">
        <v>0.45500000000000002</v>
      </c>
      <c r="H52" s="26">
        <v>0.438</v>
      </c>
      <c r="I52" s="15">
        <v>5.8000000000000003E-2</v>
      </c>
      <c r="J52" s="15">
        <v>6.2E-2</v>
      </c>
      <c r="K52" s="15">
        <v>5.5E-2</v>
      </c>
      <c r="L52" s="15">
        <v>5.3999999999999999E-2</v>
      </c>
      <c r="M52" s="15">
        <v>5.2999999999999999E-2</v>
      </c>
      <c r="N52" s="15">
        <v>5.2999999999999999E-2</v>
      </c>
      <c r="O52" s="11" t="s">
        <v>40</v>
      </c>
    </row>
    <row r="53" spans="2:15" x14ac:dyDescent="0.15">
      <c r="B53" s="49"/>
      <c r="C53" s="27">
        <v>5.3999999999999999E-2</v>
      </c>
      <c r="D53" s="15">
        <v>4.1000000000000002E-2</v>
      </c>
      <c r="E53" s="17">
        <v>5.0999999999999997E-2</v>
      </c>
      <c r="F53" s="15">
        <v>0.04</v>
      </c>
      <c r="G53" s="15">
        <v>4.1000000000000002E-2</v>
      </c>
      <c r="H53" s="16">
        <v>4.4999999999999998E-2</v>
      </c>
      <c r="I53" s="18">
        <v>4.9000000000000002E-2</v>
      </c>
      <c r="J53" s="17">
        <v>5.0999999999999997E-2</v>
      </c>
      <c r="K53" s="18">
        <v>4.7E-2</v>
      </c>
      <c r="L53" s="16">
        <v>4.7E-2</v>
      </c>
      <c r="M53" s="16">
        <v>4.5999999999999999E-2</v>
      </c>
      <c r="N53" s="16">
        <v>4.5999999999999999E-2</v>
      </c>
      <c r="O53" s="11" t="s">
        <v>41</v>
      </c>
    </row>
    <row r="54" spans="2:15" ht="36" x14ac:dyDescent="0.15">
      <c r="B54" s="50"/>
      <c r="C54" s="34">
        <v>33533</v>
      </c>
      <c r="D54" s="20">
        <v>29271</v>
      </c>
      <c r="E54" s="33">
        <v>31685</v>
      </c>
      <c r="F54" s="33">
        <v>30956</v>
      </c>
      <c r="G54" s="20">
        <v>29006</v>
      </c>
      <c r="H54" s="33">
        <v>29855</v>
      </c>
      <c r="I54" s="22">
        <v>12528</v>
      </c>
      <c r="J54" s="22">
        <v>12150</v>
      </c>
      <c r="K54" s="22">
        <v>12658</v>
      </c>
      <c r="L54" s="22">
        <v>11597</v>
      </c>
      <c r="M54" s="22">
        <v>11247</v>
      </c>
      <c r="N54" s="22">
        <v>11203</v>
      </c>
      <c r="O54" s="11" t="s">
        <v>42</v>
      </c>
    </row>
    <row r="55" spans="2:15" x14ac:dyDescent="0.15">
      <c r="B55" s="48" t="s">
        <v>46</v>
      </c>
      <c r="C55" s="10">
        <v>4.3999999999999997E-2</v>
      </c>
      <c r="D55" s="10">
        <v>5.2999999999999999E-2</v>
      </c>
      <c r="E55" s="10">
        <v>6.2E-2</v>
      </c>
      <c r="F55" s="10">
        <v>5.3999999999999999E-2</v>
      </c>
      <c r="G55" s="10">
        <v>5.7000000000000002E-2</v>
      </c>
      <c r="H55" s="10">
        <v>6.5000000000000002E-2</v>
      </c>
      <c r="I55" s="29">
        <v>0.34300000000000003</v>
      </c>
      <c r="J55" s="23">
        <v>0.41899999999999998</v>
      </c>
      <c r="K55" s="35">
        <v>0.36</v>
      </c>
      <c r="L55" s="36">
        <v>0.29899999999999999</v>
      </c>
      <c r="M55" s="29">
        <v>0.32</v>
      </c>
      <c r="N55" s="36">
        <v>0.29299999999999998</v>
      </c>
      <c r="O55" s="11" t="s">
        <v>39</v>
      </c>
    </row>
    <row r="56" spans="2:15" x14ac:dyDescent="0.15">
      <c r="B56" s="49"/>
      <c r="C56" s="15">
        <v>5.8000000000000003E-2</v>
      </c>
      <c r="D56" s="15">
        <v>5.1999999999999998E-2</v>
      </c>
      <c r="E56" s="15">
        <v>6.0999999999999999E-2</v>
      </c>
      <c r="F56" s="15">
        <v>5.2999999999999999E-2</v>
      </c>
      <c r="G56" s="15">
        <v>5.6000000000000001E-2</v>
      </c>
      <c r="H56" s="15">
        <v>6.5000000000000002E-2</v>
      </c>
      <c r="I56" s="31">
        <v>0.34699999999999998</v>
      </c>
      <c r="J56" s="25">
        <v>0.42499999999999999</v>
      </c>
      <c r="K56" s="37">
        <v>0.36499999999999999</v>
      </c>
      <c r="L56" s="38">
        <v>0.30499999999999999</v>
      </c>
      <c r="M56" s="31">
        <v>0.32400000000000001</v>
      </c>
      <c r="N56" s="38">
        <v>0.29599999999999999</v>
      </c>
      <c r="O56" s="11" t="s">
        <v>40</v>
      </c>
    </row>
    <row r="57" spans="2:15" x14ac:dyDescent="0.15">
      <c r="B57" s="49"/>
      <c r="C57" s="18">
        <v>4.9000000000000002E-2</v>
      </c>
      <c r="D57" s="16">
        <v>4.5999999999999999E-2</v>
      </c>
      <c r="E57" s="17">
        <v>5.0999999999999997E-2</v>
      </c>
      <c r="F57" s="16">
        <v>4.5999999999999999E-2</v>
      </c>
      <c r="G57" s="16">
        <v>4.5999999999999999E-2</v>
      </c>
      <c r="H57" s="27">
        <v>5.2999999999999999E-2</v>
      </c>
      <c r="I57" s="15">
        <v>4.1000000000000002E-2</v>
      </c>
      <c r="J57" s="32">
        <v>4.2000000000000003E-2</v>
      </c>
      <c r="K57" s="15">
        <v>4.1000000000000002E-2</v>
      </c>
      <c r="L57" s="16">
        <v>4.5999999999999999E-2</v>
      </c>
      <c r="M57" s="32">
        <v>4.2999999999999997E-2</v>
      </c>
      <c r="N57" s="15">
        <v>0.04</v>
      </c>
      <c r="O57" s="11" t="s">
        <v>41</v>
      </c>
    </row>
    <row r="58" spans="2:15" ht="36" x14ac:dyDescent="0.15">
      <c r="B58" s="50"/>
      <c r="C58" s="39">
        <v>15691</v>
      </c>
      <c r="D58" s="39">
        <v>15183</v>
      </c>
      <c r="E58" s="39">
        <v>15162</v>
      </c>
      <c r="F58" s="22">
        <v>14419</v>
      </c>
      <c r="G58" s="22">
        <v>13743</v>
      </c>
      <c r="H58" s="39">
        <v>14814</v>
      </c>
      <c r="I58" s="20">
        <v>28935</v>
      </c>
      <c r="J58" s="33">
        <v>30034</v>
      </c>
      <c r="K58" s="20">
        <v>28383</v>
      </c>
      <c r="L58" s="40" t="s">
        <v>47</v>
      </c>
      <c r="M58" s="41">
        <v>51830</v>
      </c>
      <c r="N58" s="41">
        <v>50242</v>
      </c>
      <c r="O58" s="11" t="s">
        <v>42</v>
      </c>
    </row>
    <row r="59" spans="2:15" x14ac:dyDescent="0.15">
      <c r="B59" s="48" t="s">
        <v>48</v>
      </c>
      <c r="C59" s="10">
        <v>5.5E-2</v>
      </c>
      <c r="D59" s="10">
        <v>5.2999999999999999E-2</v>
      </c>
      <c r="E59" s="10">
        <v>5.1999999999999998E-2</v>
      </c>
      <c r="F59" s="10">
        <v>5.5E-2</v>
      </c>
      <c r="G59" s="10">
        <v>5.1999999999999998E-2</v>
      </c>
      <c r="H59" s="10">
        <v>6.9000000000000006E-2</v>
      </c>
      <c r="I59" s="23">
        <v>0.39800000000000002</v>
      </c>
      <c r="J59" s="35">
        <v>0.38</v>
      </c>
      <c r="K59" s="30">
        <v>0.44600000000000001</v>
      </c>
      <c r="L59" s="23">
        <v>0.39</v>
      </c>
      <c r="M59" s="35">
        <v>0.36599999999999999</v>
      </c>
      <c r="N59" s="23">
        <v>0.40200000000000002</v>
      </c>
      <c r="O59" s="11" t="s">
        <v>39</v>
      </c>
    </row>
    <row r="60" spans="2:15" x14ac:dyDescent="0.15">
      <c r="B60" s="49"/>
      <c r="C60" s="15">
        <v>5.3999999999999999E-2</v>
      </c>
      <c r="D60" s="15">
        <v>5.1999999999999998E-2</v>
      </c>
      <c r="E60" s="15">
        <v>5.1999999999999998E-2</v>
      </c>
      <c r="F60" s="15">
        <v>5.3999999999999999E-2</v>
      </c>
      <c r="G60" s="15">
        <v>5.1999999999999998E-2</v>
      </c>
      <c r="H60" s="15">
        <v>6.8000000000000005E-2</v>
      </c>
      <c r="I60" s="25">
        <v>0.40699999999999997</v>
      </c>
      <c r="J60" s="37">
        <v>0.38500000000000001</v>
      </c>
      <c r="K60" s="26">
        <v>0.45200000000000001</v>
      </c>
      <c r="L60" s="25">
        <v>0.40300000000000002</v>
      </c>
      <c r="M60" s="37">
        <v>0.371</v>
      </c>
      <c r="N60" s="25">
        <v>0.40699999999999997</v>
      </c>
      <c r="O60" s="11" t="s">
        <v>40</v>
      </c>
    </row>
    <row r="61" spans="2:15" x14ac:dyDescent="0.15">
      <c r="B61" s="49"/>
      <c r="C61" s="16">
        <v>4.5999999999999999E-2</v>
      </c>
      <c r="D61" s="16">
        <v>4.4999999999999998E-2</v>
      </c>
      <c r="E61" s="16">
        <v>4.4999999999999998E-2</v>
      </c>
      <c r="F61" s="16">
        <v>4.7E-2</v>
      </c>
      <c r="G61" s="16">
        <v>4.5999999999999999E-2</v>
      </c>
      <c r="H61" s="38">
        <v>5.7000000000000002E-2</v>
      </c>
      <c r="I61" s="17">
        <v>0.05</v>
      </c>
      <c r="J61" s="15">
        <v>4.2000000000000003E-2</v>
      </c>
      <c r="K61" s="32">
        <v>4.2000000000000003E-2</v>
      </c>
      <c r="L61" s="18">
        <v>4.9000000000000002E-2</v>
      </c>
      <c r="M61" s="15">
        <v>4.1000000000000002E-2</v>
      </c>
      <c r="N61" s="15">
        <v>4.1000000000000002E-2</v>
      </c>
      <c r="O61" s="11" t="s">
        <v>41</v>
      </c>
    </row>
    <row r="62" spans="2:15" ht="36" x14ac:dyDescent="0.15">
      <c r="B62" s="50"/>
      <c r="C62" s="39">
        <v>14949</v>
      </c>
      <c r="D62" s="22">
        <v>12979</v>
      </c>
      <c r="E62" s="22">
        <v>13120</v>
      </c>
      <c r="F62" s="22">
        <v>12492</v>
      </c>
      <c r="G62" s="22">
        <v>11992</v>
      </c>
      <c r="H62" s="22">
        <v>12647</v>
      </c>
      <c r="I62" s="33">
        <v>30857</v>
      </c>
      <c r="J62" s="33">
        <v>31057</v>
      </c>
      <c r="K62" s="20">
        <v>27519</v>
      </c>
      <c r="L62" s="33">
        <v>32580</v>
      </c>
      <c r="M62" s="33">
        <v>30613</v>
      </c>
      <c r="N62" s="33">
        <v>29648</v>
      </c>
      <c r="O62" s="11" t="s">
        <v>42</v>
      </c>
    </row>
    <row r="63" spans="2:15" x14ac:dyDescent="0.15">
      <c r="B63" s="48" t="s">
        <v>49</v>
      </c>
      <c r="C63" s="10">
        <v>5.6000000000000001E-2</v>
      </c>
      <c r="D63" s="10">
        <v>5.2999999999999999E-2</v>
      </c>
      <c r="E63" s="10">
        <v>5.3999999999999999E-2</v>
      </c>
      <c r="F63" s="10">
        <v>5.3999999999999999E-2</v>
      </c>
      <c r="G63" s="10">
        <v>5.5E-2</v>
      </c>
      <c r="H63" s="10">
        <v>5.2999999999999999E-2</v>
      </c>
      <c r="I63" s="23">
        <v>0.41199999999999998</v>
      </c>
      <c r="J63" s="36">
        <v>0.312</v>
      </c>
      <c r="K63" s="35">
        <v>0.36099999999999999</v>
      </c>
      <c r="L63" s="35">
        <v>0.38200000000000001</v>
      </c>
      <c r="M63" s="35">
        <v>0.38800000000000001</v>
      </c>
      <c r="N63" s="35">
        <v>0.36699999999999999</v>
      </c>
      <c r="O63" s="11" t="s">
        <v>39</v>
      </c>
    </row>
    <row r="64" spans="2:15" x14ac:dyDescent="0.15">
      <c r="B64" s="49"/>
      <c r="C64" s="15">
        <v>5.6000000000000001E-2</v>
      </c>
      <c r="D64" s="15">
        <v>5.1999999999999998E-2</v>
      </c>
      <c r="E64" s="15">
        <v>5.3999999999999999E-2</v>
      </c>
      <c r="F64" s="15">
        <v>5.3999999999999999E-2</v>
      </c>
      <c r="G64" s="15">
        <v>5.5E-2</v>
      </c>
      <c r="H64" s="15">
        <v>5.1999999999999998E-2</v>
      </c>
      <c r="I64" s="25">
        <v>0.42399999999999999</v>
      </c>
      <c r="J64" s="38">
        <v>0.315</v>
      </c>
      <c r="K64" s="37">
        <v>0.36599999999999999</v>
      </c>
      <c r="L64" s="37">
        <v>0.38600000000000001</v>
      </c>
      <c r="M64" s="37">
        <v>0.39300000000000002</v>
      </c>
      <c r="N64" s="37">
        <v>0.372</v>
      </c>
      <c r="O64" s="11" t="s">
        <v>40</v>
      </c>
    </row>
    <row r="65" spans="2:15" x14ac:dyDescent="0.15">
      <c r="B65" s="49"/>
      <c r="C65" s="16">
        <v>4.5999999999999999E-2</v>
      </c>
      <c r="D65" s="16">
        <v>4.4999999999999998E-2</v>
      </c>
      <c r="E65" s="16">
        <v>4.7E-2</v>
      </c>
      <c r="F65" s="16">
        <v>4.7E-2</v>
      </c>
      <c r="G65" s="18">
        <v>4.7E-2</v>
      </c>
      <c r="H65" s="16">
        <v>4.4999999999999998E-2</v>
      </c>
      <c r="I65" s="12">
        <v>7.5999999999999998E-2</v>
      </c>
      <c r="J65" s="15">
        <v>4.2000000000000003E-2</v>
      </c>
      <c r="K65" s="15">
        <v>0.04</v>
      </c>
      <c r="L65" s="15">
        <v>4.1000000000000002E-2</v>
      </c>
      <c r="M65" s="15">
        <v>0.04</v>
      </c>
      <c r="N65" s="15">
        <v>4.1000000000000002E-2</v>
      </c>
      <c r="O65" s="11" t="s">
        <v>41</v>
      </c>
    </row>
    <row r="66" spans="2:15" ht="36" x14ac:dyDescent="0.15">
      <c r="B66" s="50"/>
      <c r="C66" s="39">
        <v>15460</v>
      </c>
      <c r="D66" s="22">
        <v>14336</v>
      </c>
      <c r="E66" s="39">
        <v>15152</v>
      </c>
      <c r="F66" s="39">
        <v>14701</v>
      </c>
      <c r="G66" s="22">
        <v>13955</v>
      </c>
      <c r="H66" s="22">
        <v>14346</v>
      </c>
      <c r="I66" s="33">
        <v>31111</v>
      </c>
      <c r="J66" s="34">
        <v>36537</v>
      </c>
      <c r="K66" s="33">
        <v>30321</v>
      </c>
      <c r="L66" s="33">
        <v>33363</v>
      </c>
      <c r="M66" s="20">
        <v>28957</v>
      </c>
      <c r="N66" s="33">
        <v>29994</v>
      </c>
      <c r="O66" s="11" t="s">
        <v>42</v>
      </c>
    </row>
    <row r="67" spans="2:15" x14ac:dyDescent="0.15">
      <c r="B67" s="48" t="s">
        <v>50</v>
      </c>
      <c r="C67" s="10">
        <v>5.2999999999999999E-2</v>
      </c>
      <c r="D67" s="10">
        <v>5.1999999999999998E-2</v>
      </c>
      <c r="E67" s="10">
        <v>5.8000000000000003E-2</v>
      </c>
      <c r="F67" s="10">
        <v>5.3999999999999999E-2</v>
      </c>
      <c r="G67" s="10">
        <v>5.8000000000000003E-2</v>
      </c>
      <c r="H67" s="10">
        <v>5.2999999999999999E-2</v>
      </c>
      <c r="I67" s="35">
        <v>0.36</v>
      </c>
      <c r="J67" s="29">
        <v>0.35099999999999998</v>
      </c>
      <c r="K67" s="29">
        <v>0.34599999999999997</v>
      </c>
      <c r="L67" s="23">
        <v>0.41299999999999998</v>
      </c>
      <c r="M67" s="30">
        <v>0.43</v>
      </c>
      <c r="N67" s="23">
        <v>0.40699999999999997</v>
      </c>
      <c r="O67" s="11" t="s">
        <v>39</v>
      </c>
    </row>
    <row r="68" spans="2:15" x14ac:dyDescent="0.15">
      <c r="B68" s="49"/>
      <c r="C68" s="15">
        <v>5.1999999999999998E-2</v>
      </c>
      <c r="D68" s="15">
        <v>5.1999999999999998E-2</v>
      </c>
      <c r="E68" s="15">
        <v>5.7000000000000002E-2</v>
      </c>
      <c r="F68" s="15">
        <v>5.2999999999999999E-2</v>
      </c>
      <c r="G68" s="15">
        <v>5.7000000000000002E-2</v>
      </c>
      <c r="H68" s="15">
        <v>5.1999999999999998E-2</v>
      </c>
      <c r="I68" s="37">
        <v>0.36299999999999999</v>
      </c>
      <c r="J68" s="31">
        <v>0.35399999999999998</v>
      </c>
      <c r="K68" s="31">
        <v>0.35</v>
      </c>
      <c r="L68" s="25">
        <v>0.41799999999999998</v>
      </c>
      <c r="M68" s="25">
        <v>0.435</v>
      </c>
      <c r="N68" s="25">
        <v>0.41399999999999998</v>
      </c>
      <c r="O68" s="11" t="s">
        <v>40</v>
      </c>
    </row>
    <row r="69" spans="2:15" x14ac:dyDescent="0.15">
      <c r="B69" s="49"/>
      <c r="C69" s="16">
        <v>4.4999999999999998E-2</v>
      </c>
      <c r="D69" s="32">
        <v>4.3999999999999997E-2</v>
      </c>
      <c r="E69" s="18">
        <v>4.8000000000000001E-2</v>
      </c>
      <c r="F69" s="16">
        <v>4.5999999999999999E-2</v>
      </c>
      <c r="G69" s="18">
        <v>4.9000000000000002E-2</v>
      </c>
      <c r="H69" s="16">
        <v>4.4999999999999998E-2</v>
      </c>
      <c r="I69" s="15">
        <v>4.2000000000000003E-2</v>
      </c>
      <c r="J69" s="15">
        <v>4.1000000000000002E-2</v>
      </c>
      <c r="K69" s="15">
        <v>0.04</v>
      </c>
      <c r="L69" s="15">
        <v>0.04</v>
      </c>
      <c r="M69" s="15">
        <v>4.1000000000000002E-2</v>
      </c>
      <c r="N69" s="32">
        <v>4.2999999999999997E-2</v>
      </c>
      <c r="O69" s="11" t="s">
        <v>41</v>
      </c>
    </row>
    <row r="70" spans="2:15" ht="36" x14ac:dyDescent="0.15">
      <c r="B70" s="50"/>
      <c r="C70" s="22">
        <v>14178</v>
      </c>
      <c r="D70" s="22">
        <v>12777</v>
      </c>
      <c r="E70" s="22">
        <v>12706</v>
      </c>
      <c r="F70" s="22">
        <v>12294</v>
      </c>
      <c r="G70" s="22">
        <v>11934</v>
      </c>
      <c r="H70" s="22">
        <v>12248</v>
      </c>
      <c r="I70" s="42">
        <v>63619</v>
      </c>
      <c r="J70" s="43">
        <v>40560</v>
      </c>
      <c r="K70" s="21">
        <v>44230</v>
      </c>
      <c r="L70" s="33">
        <v>31995</v>
      </c>
      <c r="M70" s="34">
        <v>35170</v>
      </c>
      <c r="N70" s="44">
        <v>54012</v>
      </c>
      <c r="O70" s="11" t="s">
        <v>42</v>
      </c>
    </row>
  </sheetData>
  <mergeCells count="8">
    <mergeCell ref="B63:B66"/>
    <mergeCell ref="B67:B70"/>
    <mergeCell ref="B39:B42"/>
    <mergeCell ref="B43:B46"/>
    <mergeCell ref="B47:B50"/>
    <mergeCell ref="B51:B54"/>
    <mergeCell ref="B55:B58"/>
    <mergeCell ref="B59:B6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6E01-E60C-8941-AF78-ADD3B6C58917}">
  <dimension ref="A1:P35"/>
  <sheetViews>
    <sheetView workbookViewId="0">
      <selection activeCell="I1" sqref="I1:P21"/>
    </sheetView>
  </sheetViews>
  <sheetFormatPr baseColWidth="10" defaultRowHeight="13" x14ac:dyDescent="0.15"/>
  <sheetData>
    <row r="1" spans="2:16" x14ac:dyDescent="0.15">
      <c r="B1" s="45" t="s">
        <v>51</v>
      </c>
      <c r="C1" s="45" t="s">
        <v>52</v>
      </c>
      <c r="D1" s="45" t="s">
        <v>53</v>
      </c>
      <c r="E1" s="45" t="s">
        <v>54</v>
      </c>
      <c r="F1" s="45" t="s">
        <v>54</v>
      </c>
      <c r="G1" s="45" t="s">
        <v>54</v>
      </c>
    </row>
    <row r="2" spans="2:16" x14ac:dyDescent="0.15">
      <c r="B2" s="7">
        <v>0.58099999999999996</v>
      </c>
      <c r="C2" s="7">
        <v>0.57399999999999995</v>
      </c>
      <c r="D2" s="8">
        <v>0.498</v>
      </c>
      <c r="E2" s="9">
        <v>0.53600000000000003</v>
      </c>
      <c r="F2" s="9">
        <v>0.52800000000000002</v>
      </c>
      <c r="G2" s="9">
        <v>0.53500000000000003</v>
      </c>
      <c r="J2" s="45" t="s">
        <v>69</v>
      </c>
      <c r="K2" s="45" t="s">
        <v>70</v>
      </c>
      <c r="M2" s="45" t="s">
        <v>75</v>
      </c>
      <c r="N2" s="45" t="s">
        <v>76</v>
      </c>
      <c r="O2" s="45" t="s">
        <v>77</v>
      </c>
      <c r="P2" s="45" t="s">
        <v>83</v>
      </c>
    </row>
    <row r="3" spans="2:16" x14ac:dyDescent="0.15">
      <c r="B3" s="12">
        <v>0.58899999999999997</v>
      </c>
      <c r="C3" s="12">
        <v>0.58299999999999996</v>
      </c>
      <c r="D3" s="13">
        <v>0.505</v>
      </c>
      <c r="E3" s="14">
        <v>0.54400000000000004</v>
      </c>
      <c r="F3" s="14">
        <v>0.53700000000000003</v>
      </c>
      <c r="G3" s="14">
        <v>0.54300000000000004</v>
      </c>
      <c r="I3" s="45" t="s">
        <v>54</v>
      </c>
      <c r="J3">
        <f>AVERAGE(E3:G3)</f>
        <v>0.54133333333333333</v>
      </c>
      <c r="K3">
        <f>J3/J$3*100</f>
        <v>100</v>
      </c>
      <c r="M3">
        <f>(E3/$J$3)*100</f>
        <v>100.49261083743843</v>
      </c>
      <c r="N3">
        <f t="shared" ref="N3:O3" si="0">(F3/$J$3)*100</f>
        <v>99.199507389162562</v>
      </c>
      <c r="O3">
        <f t="shared" si="0"/>
        <v>100.30788177339902</v>
      </c>
      <c r="P3">
        <f>STDEV(M3:O3)</f>
        <v>0.69937294899018543</v>
      </c>
    </row>
    <row r="4" spans="2:16" x14ac:dyDescent="0.15">
      <c r="B4" s="15">
        <v>4.2000000000000003E-2</v>
      </c>
      <c r="C4" s="15">
        <v>0.04</v>
      </c>
      <c r="D4" s="15">
        <v>4.1000000000000002E-2</v>
      </c>
      <c r="E4" s="15">
        <v>0.04</v>
      </c>
      <c r="F4" s="15">
        <v>0.04</v>
      </c>
      <c r="G4" s="15">
        <v>4.1000000000000002E-2</v>
      </c>
      <c r="I4" s="45" t="s">
        <v>55</v>
      </c>
      <c r="J4">
        <f>AVERAGE(B7:D7)</f>
        <v>0.435</v>
      </c>
      <c r="K4">
        <f t="shared" ref="K4:K19" si="1">J4/J$3*100</f>
        <v>80.357142857142861</v>
      </c>
      <c r="M4">
        <f>(B7/$J$3)*100</f>
        <v>75.184729064039402</v>
      </c>
      <c r="N4">
        <f t="shared" ref="N4:O4" si="2">(C7/$J$3)*100</f>
        <v>87.376847290640399</v>
      </c>
      <c r="O4">
        <f t="shared" si="2"/>
        <v>78.509852216748769</v>
      </c>
      <c r="P4">
        <f t="shared" ref="P4:P19" si="3">STDEV(M4:O4)</f>
        <v>6.3024835378935942</v>
      </c>
    </row>
    <row r="5" spans="2:16" x14ac:dyDescent="0.15">
      <c r="B5" s="19">
        <v>25586</v>
      </c>
      <c r="C5" s="20">
        <v>26079</v>
      </c>
      <c r="D5" s="21">
        <v>44112</v>
      </c>
      <c r="E5" s="20">
        <v>27146</v>
      </c>
      <c r="F5" s="20">
        <v>26452</v>
      </c>
      <c r="G5" s="20">
        <v>27934</v>
      </c>
      <c r="I5" s="45"/>
    </row>
    <row r="6" spans="2:16" x14ac:dyDescent="0.15">
      <c r="B6" s="23">
        <v>0.40200000000000002</v>
      </c>
      <c r="C6" s="8">
        <v>0.46700000000000003</v>
      </c>
      <c r="D6" s="23">
        <v>0.41899999999999998</v>
      </c>
      <c r="E6" s="24">
        <v>0.26600000000000001</v>
      </c>
      <c r="F6" s="10">
        <v>5.1999999999999998E-2</v>
      </c>
      <c r="G6" s="10">
        <v>5.5E-2</v>
      </c>
      <c r="I6" s="45" t="s">
        <v>57</v>
      </c>
      <c r="J6">
        <f>AVERAGE(B11:D11)</f>
        <v>0.39599999999999996</v>
      </c>
      <c r="K6">
        <f t="shared" si="1"/>
        <v>73.152709359605907</v>
      </c>
      <c r="M6">
        <f>(B11/$J$3)*100</f>
        <v>77.955665024630534</v>
      </c>
      <c r="N6">
        <f t="shared" ref="N6:O6" si="4">(C11/$J$3)*100</f>
        <v>77.401477832512313</v>
      </c>
      <c r="O6">
        <f t="shared" si="4"/>
        <v>64.100985221674875</v>
      </c>
      <c r="P6">
        <f t="shared" si="3"/>
        <v>7.8439188715131056</v>
      </c>
    </row>
    <row r="7" spans="2:16" x14ac:dyDescent="0.15">
      <c r="B7" s="25">
        <v>0.40699999999999997</v>
      </c>
      <c r="C7" s="26">
        <v>0.47299999999999998</v>
      </c>
      <c r="D7" s="25">
        <v>0.42499999999999999</v>
      </c>
      <c r="E7" s="27">
        <v>0.26700000000000002</v>
      </c>
      <c r="F7" s="15">
        <v>5.1999999999999998E-2</v>
      </c>
      <c r="G7" s="15">
        <v>5.5E-2</v>
      </c>
      <c r="I7" s="45" t="s">
        <v>58</v>
      </c>
      <c r="J7">
        <f>AVERAGE(E11:G11)</f>
        <v>0.44</v>
      </c>
      <c r="K7">
        <f t="shared" si="1"/>
        <v>81.2807881773399</v>
      </c>
      <c r="M7">
        <f>(E11/$J$3)*100</f>
        <v>80.172413793103445</v>
      </c>
      <c r="N7">
        <f t="shared" ref="N7:O7" si="5">(F11/$J$3)*100</f>
        <v>82.019704433497537</v>
      </c>
      <c r="O7">
        <f t="shared" si="5"/>
        <v>81.650246305418719</v>
      </c>
      <c r="P7">
        <f t="shared" si="3"/>
        <v>0.97749432674800352</v>
      </c>
    </row>
    <row r="8" spans="2:16" x14ac:dyDescent="0.15">
      <c r="B8" s="15">
        <v>4.2000000000000003E-2</v>
      </c>
      <c r="C8" s="15">
        <v>4.1000000000000002E-2</v>
      </c>
      <c r="D8" s="15">
        <v>4.1000000000000002E-2</v>
      </c>
      <c r="E8" s="15">
        <v>3.9E-2</v>
      </c>
      <c r="F8" s="16">
        <v>4.5999999999999999E-2</v>
      </c>
      <c r="G8" s="18">
        <v>4.7E-2</v>
      </c>
      <c r="I8" s="45" t="s">
        <v>59</v>
      </c>
      <c r="J8">
        <f>AVERAGE(B15:D15)</f>
        <v>0.43733333333333335</v>
      </c>
      <c r="K8">
        <f t="shared" si="1"/>
        <v>80.78817733990148</v>
      </c>
      <c r="M8">
        <f>(B15/$J$3)*100</f>
        <v>82.20443349753694</v>
      </c>
      <c r="N8">
        <f t="shared" ref="N8:O8" si="6">(C15/$J$3)*100</f>
        <v>82.758620689655174</v>
      </c>
      <c r="O8">
        <f t="shared" si="6"/>
        <v>77.401477832512313</v>
      </c>
      <c r="P8">
        <f t="shared" si="3"/>
        <v>2.9460280083511545</v>
      </c>
    </row>
    <row r="9" spans="2:16" x14ac:dyDescent="0.15">
      <c r="B9" s="19">
        <v>25677</v>
      </c>
      <c r="C9" s="19">
        <v>23735</v>
      </c>
      <c r="D9" s="19">
        <v>25725</v>
      </c>
      <c r="E9" s="28">
        <v>45626</v>
      </c>
      <c r="F9" s="22">
        <v>12576</v>
      </c>
      <c r="G9" s="22">
        <v>13251</v>
      </c>
      <c r="I9" s="45" t="s">
        <v>60</v>
      </c>
      <c r="J9">
        <f>AVERAGE(E15:G15)</f>
        <v>0.44366666666666665</v>
      </c>
      <c r="K9">
        <f t="shared" si="1"/>
        <v>81.958128078817722</v>
      </c>
      <c r="M9">
        <f>(E15/$J$3)*100</f>
        <v>80.911330049261082</v>
      </c>
      <c r="N9">
        <f t="shared" ref="N9:O9" si="7">(F15/$J$3)*100</f>
        <v>84.051724137931032</v>
      </c>
      <c r="O9">
        <f t="shared" si="7"/>
        <v>80.911330049261082</v>
      </c>
      <c r="P9">
        <f t="shared" si="3"/>
        <v>1.8131073724551052</v>
      </c>
    </row>
    <row r="10" spans="2:16" x14ac:dyDescent="0.15">
      <c r="B10" s="23">
        <v>0.41699999999999998</v>
      </c>
      <c r="C10" s="23">
        <v>0.41299999999999998</v>
      </c>
      <c r="D10" s="29">
        <v>0.34300000000000003</v>
      </c>
      <c r="E10" s="30">
        <v>0.42899999999999999</v>
      </c>
      <c r="F10" s="30">
        <v>0.438</v>
      </c>
      <c r="G10" s="30">
        <v>0.436</v>
      </c>
      <c r="I10" s="45" t="s">
        <v>61</v>
      </c>
      <c r="J10">
        <f>AVERAGE(B21:D21)</f>
        <v>0.379</v>
      </c>
      <c r="K10">
        <f t="shared" si="1"/>
        <v>70.012315270935972</v>
      </c>
      <c r="M10">
        <f>(B21/$J$3)*100</f>
        <v>64.100985221674875</v>
      </c>
      <c r="N10">
        <f t="shared" ref="N10:O10" si="8">(C21/$J$3)*100</f>
        <v>78.509852216748769</v>
      </c>
      <c r="O10">
        <f t="shared" si="8"/>
        <v>67.426108374384228</v>
      </c>
      <c r="P10">
        <f t="shared" si="3"/>
        <v>7.5445484692101514</v>
      </c>
    </row>
    <row r="11" spans="2:16" x14ac:dyDescent="0.15">
      <c r="B11" s="25">
        <v>0.42199999999999999</v>
      </c>
      <c r="C11" s="25">
        <v>0.41899999999999998</v>
      </c>
      <c r="D11" s="31">
        <v>0.34699999999999998</v>
      </c>
      <c r="E11" s="25">
        <v>0.434</v>
      </c>
      <c r="F11" s="26">
        <v>0.44400000000000001</v>
      </c>
      <c r="G11" s="26">
        <v>0.442</v>
      </c>
    </row>
    <row r="12" spans="2:16" x14ac:dyDescent="0.15">
      <c r="B12" s="15">
        <v>0.04</v>
      </c>
      <c r="C12" s="15">
        <v>0.04</v>
      </c>
      <c r="D12" s="15">
        <v>4.1000000000000002E-2</v>
      </c>
      <c r="E12" s="15">
        <v>0.04</v>
      </c>
      <c r="F12" s="15">
        <v>4.1000000000000002E-2</v>
      </c>
      <c r="G12" s="32">
        <v>4.2000000000000003E-2</v>
      </c>
      <c r="I12" s="45" t="s">
        <v>62</v>
      </c>
      <c r="J12">
        <f>AVERAGE(E21:G21)</f>
        <v>0.30833333333333335</v>
      </c>
      <c r="K12">
        <f t="shared" si="1"/>
        <v>56.958128078817737</v>
      </c>
      <c r="M12">
        <f>(E21/$J$3)*100</f>
        <v>56.342364532019708</v>
      </c>
      <c r="N12">
        <f t="shared" ref="N12:O12" si="9">(F21/$J$3)*100</f>
        <v>59.85221674876847</v>
      </c>
      <c r="O12">
        <f t="shared" si="9"/>
        <v>54.679802955665025</v>
      </c>
      <c r="P12">
        <f t="shared" si="3"/>
        <v>2.6406135027575797</v>
      </c>
    </row>
    <row r="13" spans="2:16" x14ac:dyDescent="0.15">
      <c r="B13" s="20">
        <v>28402</v>
      </c>
      <c r="C13" s="20">
        <v>27346</v>
      </c>
      <c r="D13" s="33">
        <v>29637</v>
      </c>
      <c r="E13" s="20">
        <v>26451</v>
      </c>
      <c r="F13" s="33">
        <v>29856</v>
      </c>
      <c r="G13" s="20">
        <v>29508</v>
      </c>
      <c r="I13" s="45" t="s">
        <v>63</v>
      </c>
      <c r="J13">
        <f>AVERAGE(B25:D25)</f>
        <v>0.41466666666666668</v>
      </c>
      <c r="K13">
        <f t="shared" si="1"/>
        <v>76.600985221674875</v>
      </c>
      <c r="M13">
        <f>(B25/$J$3)*100</f>
        <v>75.184729064039402</v>
      </c>
      <c r="N13">
        <f t="shared" ref="N13:O13" si="10">(C25/$J$3)*100</f>
        <v>71.120689655172413</v>
      </c>
      <c r="O13">
        <f t="shared" si="10"/>
        <v>83.497536945812811</v>
      </c>
      <c r="P13">
        <f t="shared" si="3"/>
        <v>6.3087972975828315</v>
      </c>
    </row>
    <row r="14" spans="2:16" x14ac:dyDescent="0.15">
      <c r="B14" s="30">
        <v>0.434</v>
      </c>
      <c r="C14" s="30">
        <v>0.442</v>
      </c>
      <c r="D14" s="23">
        <v>0.41399999999999998</v>
      </c>
      <c r="E14" s="30">
        <v>0.433</v>
      </c>
      <c r="F14" s="30">
        <v>0.44800000000000001</v>
      </c>
      <c r="G14" s="30">
        <v>0.432</v>
      </c>
      <c r="I14" s="45" t="s">
        <v>64</v>
      </c>
      <c r="J14">
        <f>AVERAGE(E25:G25)</f>
        <v>0.39366666666666666</v>
      </c>
      <c r="K14">
        <f t="shared" si="1"/>
        <v>72.721674876847288</v>
      </c>
      <c r="M14">
        <f>(E25/$J$3)*100</f>
        <v>74.445812807881779</v>
      </c>
      <c r="N14">
        <f t="shared" ref="N14:O14" si="11">(F25/$J$3)*100</f>
        <v>68.534482758620683</v>
      </c>
      <c r="O14">
        <f t="shared" si="11"/>
        <v>75.184729064039402</v>
      </c>
      <c r="P14">
        <f t="shared" si="3"/>
        <v>3.644987336686885</v>
      </c>
    </row>
    <row r="15" spans="2:16" x14ac:dyDescent="0.15">
      <c r="B15" s="26">
        <v>0.44500000000000001</v>
      </c>
      <c r="C15" s="26">
        <v>0.44800000000000001</v>
      </c>
      <c r="D15" s="25">
        <v>0.41899999999999998</v>
      </c>
      <c r="E15" s="26">
        <v>0.438</v>
      </c>
      <c r="F15" s="26">
        <v>0.45500000000000002</v>
      </c>
      <c r="G15" s="26">
        <v>0.438</v>
      </c>
      <c r="I15" s="45" t="s">
        <v>65</v>
      </c>
      <c r="J15">
        <f>AVERAGE(A29,C29:D29)</f>
        <v>0.34299999999999997</v>
      </c>
      <c r="K15">
        <f t="shared" si="1"/>
        <v>63.362068965517238</v>
      </c>
      <c r="M15">
        <f>(A29/$J$3)*100</f>
        <v>64.285714285714278</v>
      </c>
      <c r="N15">
        <f>(C29/$J$3)*100</f>
        <v>58.189655172413794</v>
      </c>
      <c r="O15">
        <f>(E29/$J$3)*100</f>
        <v>71.305418719211815</v>
      </c>
      <c r="P15">
        <f t="shared" si="3"/>
        <v>6.5632999888525934</v>
      </c>
    </row>
    <row r="16" spans="2:16" x14ac:dyDescent="0.15">
      <c r="B16" s="27">
        <v>5.3999999999999999E-2</v>
      </c>
      <c r="C16" s="15">
        <v>4.1000000000000002E-2</v>
      </c>
      <c r="D16" s="17">
        <v>5.0999999999999997E-2</v>
      </c>
      <c r="E16" s="15">
        <v>0.04</v>
      </c>
      <c r="F16" s="15">
        <v>4.1000000000000002E-2</v>
      </c>
      <c r="G16" s="16">
        <v>4.4999999999999998E-2</v>
      </c>
      <c r="I16" s="45" t="s">
        <v>66</v>
      </c>
      <c r="J16">
        <f>AVERAGE(E29:G29)</f>
        <v>0.38366666666666666</v>
      </c>
      <c r="K16">
        <f t="shared" si="1"/>
        <v>70.87438423645321</v>
      </c>
      <c r="M16">
        <f>(E29/$J$3)*100</f>
        <v>71.305418719211815</v>
      </c>
      <c r="N16">
        <f t="shared" ref="N16:O16" si="12">(F29/$J$3)*100</f>
        <v>72.598522167487687</v>
      </c>
      <c r="O16">
        <f t="shared" si="12"/>
        <v>68.7192118226601</v>
      </c>
      <c r="P16">
        <f t="shared" si="3"/>
        <v>1.9752481443775167</v>
      </c>
    </row>
    <row r="17" spans="1:16" x14ac:dyDescent="0.15">
      <c r="B17" s="34">
        <v>33533</v>
      </c>
      <c r="C17" s="20">
        <v>29271</v>
      </c>
      <c r="D17" s="33">
        <v>31685</v>
      </c>
      <c r="E17" s="33">
        <v>30956</v>
      </c>
      <c r="F17" s="20">
        <v>29006</v>
      </c>
      <c r="G17" s="33">
        <v>29855</v>
      </c>
    </row>
    <row r="18" spans="1:16" x14ac:dyDescent="0.15">
      <c r="I18" s="45" t="s">
        <v>67</v>
      </c>
      <c r="J18">
        <f>AVERAGE(B33:D33)</f>
        <v>0.35566666666666663</v>
      </c>
      <c r="K18">
        <f t="shared" si="1"/>
        <v>65.701970443349751</v>
      </c>
      <c r="M18">
        <f>(B33/$J$3)*100</f>
        <v>67.056650246305409</v>
      </c>
      <c r="N18">
        <f t="shared" ref="N18:O18" si="13">(C33/$J$3)*100</f>
        <v>65.394088669950733</v>
      </c>
      <c r="O18">
        <f t="shared" si="13"/>
        <v>64.655172413793096</v>
      </c>
      <c r="P18">
        <f t="shared" si="3"/>
        <v>1.2299867213939752</v>
      </c>
    </row>
    <row r="19" spans="1:16" x14ac:dyDescent="0.15">
      <c r="I19" s="45" t="s">
        <v>68</v>
      </c>
      <c r="J19">
        <f>AVERAGE(E33:G33)</f>
        <v>0.42233333333333328</v>
      </c>
      <c r="K19">
        <f t="shared" si="1"/>
        <v>78.017241379310335</v>
      </c>
      <c r="M19">
        <f>(E33/$J$3)*100</f>
        <v>77.216748768472897</v>
      </c>
      <c r="N19">
        <f t="shared" ref="N19:O19" si="14">(F33/$J$3)*100</f>
        <v>80.357142857142861</v>
      </c>
      <c r="O19">
        <f t="shared" si="14"/>
        <v>76.477832512315274</v>
      </c>
      <c r="P19">
        <f t="shared" si="3"/>
        <v>2.0598188034085902</v>
      </c>
    </row>
    <row r="20" spans="1:16" x14ac:dyDescent="0.15">
      <c r="B20" s="29">
        <v>0.34300000000000003</v>
      </c>
      <c r="C20" s="23">
        <v>0.41899999999999998</v>
      </c>
      <c r="D20" s="35">
        <v>0.36</v>
      </c>
      <c r="E20" s="36">
        <v>0.29899999999999999</v>
      </c>
      <c r="F20" s="29">
        <v>0.32</v>
      </c>
      <c r="G20" s="36">
        <v>0.29299999999999998</v>
      </c>
    </row>
    <row r="21" spans="1:16" x14ac:dyDescent="0.15">
      <c r="B21" s="31">
        <v>0.34699999999999998</v>
      </c>
      <c r="C21" s="25">
        <v>0.42499999999999999</v>
      </c>
      <c r="D21" s="37">
        <v>0.36499999999999999</v>
      </c>
      <c r="E21" s="38">
        <v>0.30499999999999999</v>
      </c>
      <c r="F21" s="31">
        <v>0.32400000000000001</v>
      </c>
      <c r="G21" s="38">
        <v>0.29599999999999999</v>
      </c>
    </row>
    <row r="22" spans="1:16" x14ac:dyDescent="0.15">
      <c r="B22" s="15">
        <v>4.1000000000000002E-2</v>
      </c>
      <c r="C22" s="32">
        <v>4.2000000000000003E-2</v>
      </c>
      <c r="D22" s="15">
        <v>4.1000000000000002E-2</v>
      </c>
      <c r="E22" s="16">
        <v>4.5999999999999999E-2</v>
      </c>
      <c r="F22" s="32">
        <v>4.2999999999999997E-2</v>
      </c>
      <c r="G22" s="15">
        <v>0.04</v>
      </c>
    </row>
    <row r="23" spans="1:16" ht="14" x14ac:dyDescent="0.15">
      <c r="B23" s="20">
        <v>28935</v>
      </c>
      <c r="C23" s="33">
        <v>30034</v>
      </c>
      <c r="D23" s="20">
        <v>28383</v>
      </c>
      <c r="E23" s="40" t="s">
        <v>47</v>
      </c>
      <c r="F23" s="41">
        <v>51830</v>
      </c>
      <c r="G23" s="41">
        <v>50242</v>
      </c>
    </row>
    <row r="24" spans="1:16" x14ac:dyDescent="0.15">
      <c r="B24" s="23">
        <v>0.39800000000000002</v>
      </c>
      <c r="C24" s="35">
        <v>0.38</v>
      </c>
      <c r="D24" s="30">
        <v>0.44600000000000001</v>
      </c>
      <c r="E24" s="23">
        <v>0.39</v>
      </c>
      <c r="F24" s="35">
        <v>0.36599999999999999</v>
      </c>
      <c r="G24" s="23">
        <v>0.40200000000000002</v>
      </c>
    </row>
    <row r="25" spans="1:16" x14ac:dyDescent="0.15">
      <c r="B25" s="25">
        <v>0.40699999999999997</v>
      </c>
      <c r="C25" s="37">
        <v>0.38500000000000001</v>
      </c>
      <c r="D25" s="26">
        <v>0.45200000000000001</v>
      </c>
      <c r="E25" s="25">
        <v>0.40300000000000002</v>
      </c>
      <c r="F25" s="37">
        <v>0.371</v>
      </c>
      <c r="G25" s="25">
        <v>0.40699999999999997</v>
      </c>
    </row>
    <row r="26" spans="1:16" x14ac:dyDescent="0.15">
      <c r="B26" s="17">
        <v>0.05</v>
      </c>
      <c r="C26" s="15">
        <v>4.2000000000000003E-2</v>
      </c>
      <c r="D26" s="32">
        <v>4.2000000000000003E-2</v>
      </c>
      <c r="E26" s="18">
        <v>4.9000000000000002E-2</v>
      </c>
      <c r="F26" s="15">
        <v>4.1000000000000002E-2</v>
      </c>
      <c r="G26" s="15">
        <v>4.1000000000000002E-2</v>
      </c>
    </row>
    <row r="27" spans="1:16" x14ac:dyDescent="0.15">
      <c r="B27" s="33">
        <v>30857</v>
      </c>
      <c r="C27" s="33">
        <v>31057</v>
      </c>
      <c r="D27" s="20">
        <v>27519</v>
      </c>
      <c r="E27" s="33">
        <v>32580</v>
      </c>
      <c r="F27" s="33">
        <v>30613</v>
      </c>
      <c r="G27" s="33">
        <v>29648</v>
      </c>
    </row>
    <row r="28" spans="1:16" x14ac:dyDescent="0.15">
      <c r="B28" s="23">
        <v>0.41199999999999998</v>
      </c>
      <c r="C28" s="36">
        <v>0.312</v>
      </c>
      <c r="D28" s="35">
        <v>0.36099999999999999</v>
      </c>
      <c r="E28" s="35">
        <v>0.38200000000000001</v>
      </c>
      <c r="F28" s="35">
        <v>0.38800000000000001</v>
      </c>
      <c r="G28" s="35">
        <v>0.36699999999999999</v>
      </c>
    </row>
    <row r="29" spans="1:16" x14ac:dyDescent="0.15">
      <c r="A29">
        <f>B29-B30</f>
        <v>0.34799999999999998</v>
      </c>
      <c r="B29" s="25">
        <v>0.42399999999999999</v>
      </c>
      <c r="C29" s="38">
        <v>0.315</v>
      </c>
      <c r="D29" s="37">
        <v>0.36599999999999999</v>
      </c>
      <c r="E29" s="37">
        <v>0.38600000000000001</v>
      </c>
      <c r="F29" s="37">
        <v>0.39300000000000002</v>
      </c>
      <c r="G29" s="37">
        <v>0.372</v>
      </c>
    </row>
    <row r="30" spans="1:16" x14ac:dyDescent="0.15">
      <c r="B30" s="12">
        <v>7.5999999999999998E-2</v>
      </c>
      <c r="C30" s="15">
        <v>4.2000000000000003E-2</v>
      </c>
      <c r="D30" s="15">
        <v>0.04</v>
      </c>
      <c r="E30" s="15">
        <v>4.1000000000000002E-2</v>
      </c>
      <c r="F30" s="15">
        <v>0.04</v>
      </c>
      <c r="G30" s="15">
        <v>4.1000000000000002E-2</v>
      </c>
    </row>
    <row r="31" spans="1:16" x14ac:dyDescent="0.15">
      <c r="B31" s="33">
        <v>31111</v>
      </c>
      <c r="C31" s="34">
        <v>36537</v>
      </c>
      <c r="D31" s="33">
        <v>30321</v>
      </c>
      <c r="E31" s="33">
        <v>33363</v>
      </c>
      <c r="F31" s="20">
        <v>28957</v>
      </c>
      <c r="G31" s="33">
        <v>29994</v>
      </c>
    </row>
    <row r="32" spans="1:16" x14ac:dyDescent="0.15">
      <c r="B32" s="35">
        <v>0.36</v>
      </c>
      <c r="C32" s="29">
        <v>0.35099999999999998</v>
      </c>
      <c r="D32" s="29">
        <v>0.34599999999999997</v>
      </c>
      <c r="E32" s="23">
        <v>0.41299999999999998</v>
      </c>
      <c r="F32" s="30">
        <v>0.43</v>
      </c>
      <c r="G32" s="23">
        <v>0.40699999999999997</v>
      </c>
    </row>
    <row r="33" spans="2:7" x14ac:dyDescent="0.15">
      <c r="B33" s="37">
        <v>0.36299999999999999</v>
      </c>
      <c r="C33" s="31">
        <v>0.35399999999999998</v>
      </c>
      <c r="D33" s="31">
        <v>0.35</v>
      </c>
      <c r="E33" s="25">
        <v>0.41799999999999998</v>
      </c>
      <c r="F33" s="25">
        <v>0.435</v>
      </c>
      <c r="G33" s="25">
        <v>0.41399999999999998</v>
      </c>
    </row>
    <row r="34" spans="2:7" x14ac:dyDescent="0.15">
      <c r="B34" s="15">
        <v>4.2000000000000003E-2</v>
      </c>
      <c r="C34" s="15">
        <v>4.1000000000000002E-2</v>
      </c>
      <c r="D34" s="15">
        <v>0.04</v>
      </c>
      <c r="E34" s="15">
        <v>0.04</v>
      </c>
      <c r="F34" s="15">
        <v>4.1000000000000002E-2</v>
      </c>
      <c r="G34" s="32">
        <v>4.2999999999999997E-2</v>
      </c>
    </row>
    <row r="35" spans="2:7" x14ac:dyDescent="0.15">
      <c r="B35" s="42">
        <v>63619</v>
      </c>
      <c r="C35" s="43">
        <v>40560</v>
      </c>
      <c r="D35" s="21">
        <v>44230</v>
      </c>
      <c r="E35" s="33">
        <v>31995</v>
      </c>
      <c r="F35" s="34">
        <v>35170</v>
      </c>
      <c r="G35" s="44">
        <v>54012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092-8C30-4F4B-92CA-EE9BA76F0294}">
  <dimension ref="A1:I36"/>
  <sheetViews>
    <sheetView workbookViewId="0">
      <selection activeCell="E15" sqref="E15"/>
    </sheetView>
  </sheetViews>
  <sheetFormatPr baseColWidth="10" defaultRowHeight="13" x14ac:dyDescent="0.15"/>
  <sheetData>
    <row r="1" spans="1:8" x14ac:dyDescent="0.15">
      <c r="A1" s="46" t="s">
        <v>71</v>
      </c>
      <c r="B1" s="46" t="s">
        <v>70</v>
      </c>
      <c r="C1" s="46" t="s">
        <v>72</v>
      </c>
      <c r="D1" s="46" t="s">
        <v>73</v>
      </c>
      <c r="E1" s="46" t="s">
        <v>74</v>
      </c>
      <c r="F1" s="46" t="s">
        <v>75</v>
      </c>
      <c r="G1" s="46" t="s">
        <v>76</v>
      </c>
      <c r="H1" s="46" t="s">
        <v>77</v>
      </c>
    </row>
    <row r="2" spans="1:8" x14ac:dyDescent="0.15">
      <c r="A2" s="45" t="s">
        <v>54</v>
      </c>
      <c r="B2">
        <v>100</v>
      </c>
      <c r="C2">
        <v>0.69937294899018543</v>
      </c>
      <c r="D2">
        <f>AVERAGE(F2:H2)</f>
        <v>7.0000000000000007E-2</v>
      </c>
      <c r="E2">
        <f>STDEV(F2:H2)</f>
        <v>9.9999999999999256E-3</v>
      </c>
      <c r="F2" s="45">
        <v>0.08</v>
      </c>
      <c r="G2" s="45">
        <v>0.06</v>
      </c>
      <c r="H2" s="45">
        <v>7.0000000000000007E-2</v>
      </c>
    </row>
    <row r="3" spans="1:8" x14ac:dyDescent="0.15">
      <c r="A3" s="45" t="s">
        <v>55</v>
      </c>
      <c r="B3">
        <v>80.357142857142861</v>
      </c>
      <c r="C3">
        <v>6.3024835378935942</v>
      </c>
      <c r="D3">
        <f t="shared" ref="D3:D10" si="0">AVERAGE(F3:H3)</f>
        <v>7.3333333333333348E-2</v>
      </c>
      <c r="E3">
        <f t="shared" ref="E3:E10" si="1">STDEV(F3:H3)</f>
        <v>5.7735026918962545E-3</v>
      </c>
      <c r="F3" s="45">
        <v>0.08</v>
      </c>
      <c r="G3" s="45">
        <v>7.0000000000000007E-2</v>
      </c>
      <c r="H3" s="45">
        <v>7.0000000000000007E-2</v>
      </c>
    </row>
    <row r="4" spans="1:8" x14ac:dyDescent="0.15">
      <c r="A4" s="45" t="s">
        <v>56</v>
      </c>
      <c r="B4">
        <v>78.017241379310335</v>
      </c>
      <c r="C4">
        <v>2.0598188034085902</v>
      </c>
      <c r="D4">
        <f t="shared" si="0"/>
        <v>46.169999999999995</v>
      </c>
      <c r="E4">
        <f t="shared" si="1"/>
        <v>2.2258256894914283</v>
      </c>
      <c r="F4" s="45">
        <v>46.66</v>
      </c>
      <c r="G4" s="45">
        <v>43.74</v>
      </c>
      <c r="H4" s="45">
        <v>48.11</v>
      </c>
    </row>
    <row r="5" spans="1:8" x14ac:dyDescent="0.15">
      <c r="A5" s="45" t="s">
        <v>78</v>
      </c>
      <c r="B5">
        <v>65.701970443349751</v>
      </c>
      <c r="C5">
        <v>1.2299867213939752</v>
      </c>
      <c r="D5">
        <f t="shared" si="0"/>
        <v>58.71</v>
      </c>
      <c r="E5">
        <f t="shared" si="1"/>
        <v>1.3642946895740657</v>
      </c>
      <c r="F5" s="45">
        <v>57.18</v>
      </c>
      <c r="G5" s="45">
        <v>59.15</v>
      </c>
      <c r="H5" s="45">
        <v>59.8</v>
      </c>
    </row>
    <row r="6" spans="1:8" x14ac:dyDescent="0.15">
      <c r="A6" s="45" t="s">
        <v>57</v>
      </c>
      <c r="B6">
        <v>73.152709359605907</v>
      </c>
      <c r="C6">
        <v>7.8439188715131056</v>
      </c>
      <c r="D6">
        <f t="shared" si="0"/>
        <v>6.6333333333333329</v>
      </c>
      <c r="E6">
        <f t="shared" si="1"/>
        <v>3.682802375003762</v>
      </c>
      <c r="F6" s="45">
        <v>10.17</v>
      </c>
      <c r="G6" s="45">
        <v>6.91</v>
      </c>
      <c r="H6" s="45">
        <v>2.82</v>
      </c>
    </row>
    <row r="7" spans="1:8" x14ac:dyDescent="0.15">
      <c r="A7" s="45" t="s">
        <v>79</v>
      </c>
      <c r="B7">
        <v>81.2807881773399</v>
      </c>
      <c r="C7">
        <v>0.97749432674800352</v>
      </c>
      <c r="D7">
        <f t="shared" si="0"/>
        <v>0.13333333333333333</v>
      </c>
      <c r="E7">
        <f t="shared" si="1"/>
        <v>5.7735026918962632E-3</v>
      </c>
      <c r="F7" s="45">
        <v>0.13</v>
      </c>
      <c r="G7" s="45">
        <v>0.14000000000000001</v>
      </c>
      <c r="H7" s="45">
        <v>0.13</v>
      </c>
    </row>
    <row r="8" spans="1:8" x14ac:dyDescent="0.15">
      <c r="A8" s="45" t="s">
        <v>80</v>
      </c>
      <c r="B8">
        <v>80.78817733990148</v>
      </c>
      <c r="C8">
        <v>2.9460280083511545</v>
      </c>
      <c r="D8">
        <f t="shared" si="0"/>
        <v>0.30333333333333334</v>
      </c>
      <c r="E8">
        <f t="shared" si="1"/>
        <v>5.8594652770823243E-2</v>
      </c>
      <c r="F8" s="45">
        <v>0.26</v>
      </c>
      <c r="G8" s="45">
        <v>0.37</v>
      </c>
      <c r="H8" s="45">
        <v>0.28000000000000003</v>
      </c>
    </row>
    <row r="9" spans="1:8" x14ac:dyDescent="0.15">
      <c r="A9" s="45" t="s">
        <v>81</v>
      </c>
      <c r="B9">
        <v>81.958128078817722</v>
      </c>
      <c r="C9">
        <v>1.8131073724551052</v>
      </c>
      <c r="D9">
        <f t="shared" si="0"/>
        <v>0.32</v>
      </c>
      <c r="E9">
        <f t="shared" si="1"/>
        <v>3.4641016151377546E-2</v>
      </c>
      <c r="F9" s="45">
        <v>0.36</v>
      </c>
      <c r="G9" s="45">
        <v>0.3</v>
      </c>
      <c r="H9" s="45">
        <v>0.3</v>
      </c>
    </row>
    <row r="10" spans="1:8" x14ac:dyDescent="0.15">
      <c r="A10" s="45" t="s">
        <v>82</v>
      </c>
      <c r="B10">
        <v>70.012315270935972</v>
      </c>
      <c r="C10">
        <v>7.5445484692101514</v>
      </c>
      <c r="D10">
        <f t="shared" si="0"/>
        <v>0.23333333333333331</v>
      </c>
      <c r="E10">
        <f t="shared" si="1"/>
        <v>4.6188021535170369E-2</v>
      </c>
      <c r="F10" s="45">
        <v>0.26</v>
      </c>
      <c r="G10" s="45">
        <v>0.18</v>
      </c>
      <c r="H10" s="45">
        <v>0.26</v>
      </c>
    </row>
    <row r="19" spans="2:9" x14ac:dyDescent="0.15">
      <c r="C19" s="45"/>
      <c r="D19" s="45"/>
      <c r="F19" s="45"/>
      <c r="G19" s="45"/>
      <c r="H19" s="45"/>
      <c r="I19" s="45"/>
    </row>
    <row r="20" spans="2:9" x14ac:dyDescent="0.15">
      <c r="B20" s="45"/>
    </row>
    <row r="21" spans="2:9" x14ac:dyDescent="0.15">
      <c r="B21" s="45"/>
    </row>
    <row r="22" spans="2:9" x14ac:dyDescent="0.15">
      <c r="B22" s="45"/>
    </row>
    <row r="23" spans="2:9" x14ac:dyDescent="0.15">
      <c r="B23" s="45"/>
    </row>
    <row r="24" spans="2:9" x14ac:dyDescent="0.15">
      <c r="B24" s="45"/>
    </row>
    <row r="25" spans="2:9" x14ac:dyDescent="0.15">
      <c r="B25" s="45"/>
    </row>
    <row r="26" spans="2:9" x14ac:dyDescent="0.15">
      <c r="B26" s="45"/>
    </row>
    <row r="27" spans="2:9" x14ac:dyDescent="0.15">
      <c r="B27" s="45"/>
    </row>
    <row r="29" spans="2:9" x14ac:dyDescent="0.15">
      <c r="B29" s="45"/>
    </row>
    <row r="30" spans="2:9" x14ac:dyDescent="0.15">
      <c r="B30" s="45"/>
    </row>
    <row r="31" spans="2:9" x14ac:dyDescent="0.15">
      <c r="B31" s="45"/>
    </row>
    <row r="32" spans="2:9" x14ac:dyDescent="0.15">
      <c r="B32" s="45"/>
    </row>
    <row r="33" spans="2:2" x14ac:dyDescent="0.15">
      <c r="B33" s="45"/>
    </row>
    <row r="35" spans="2:2" x14ac:dyDescent="0.15">
      <c r="B35" s="45"/>
    </row>
    <row r="36" spans="2:2" x14ac:dyDescent="0.15">
      <c r="B36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8C79-CF9F-A940-A096-3A54D499A3BE}">
  <dimension ref="A1:K46"/>
  <sheetViews>
    <sheetView tabSelected="1" workbookViewId="0">
      <selection activeCell="I10" sqref="I10"/>
    </sheetView>
  </sheetViews>
  <sheetFormatPr baseColWidth="10" defaultRowHeight="13" x14ac:dyDescent="0.15"/>
  <sheetData>
    <row r="1" spans="1:8" x14ac:dyDescent="0.15">
      <c r="A1" s="46" t="s">
        <v>71</v>
      </c>
      <c r="B1" s="47" t="s">
        <v>70</v>
      </c>
      <c r="C1" s="47" t="s">
        <v>72</v>
      </c>
      <c r="D1" s="47" t="s">
        <v>73</v>
      </c>
      <c r="E1" s="47" t="s">
        <v>74</v>
      </c>
      <c r="F1" s="47" t="s">
        <v>75</v>
      </c>
      <c r="G1" s="47" t="s">
        <v>76</v>
      </c>
      <c r="H1" s="47" t="s">
        <v>77</v>
      </c>
    </row>
    <row r="2" spans="1:8" x14ac:dyDescent="0.15">
      <c r="A2" s="45" t="s">
        <v>54</v>
      </c>
      <c r="B2">
        <v>100</v>
      </c>
      <c r="C2">
        <v>0.69937294899018543</v>
      </c>
      <c r="D2" s="45">
        <f>AVERAGE(F2:H2)</f>
        <v>7.0000000000000007E-2</v>
      </c>
      <c r="E2" s="45">
        <f>STDEV(F2:H2)</f>
        <v>9.9999999999999256E-3</v>
      </c>
      <c r="F2" s="45">
        <v>0.08</v>
      </c>
      <c r="G2" s="45">
        <v>0.06</v>
      </c>
      <c r="H2" s="45">
        <v>7.0000000000000007E-2</v>
      </c>
    </row>
    <row r="3" spans="1:8" x14ac:dyDescent="0.15">
      <c r="A3" s="45" t="s">
        <v>55</v>
      </c>
      <c r="B3">
        <v>80.357142857142861</v>
      </c>
      <c r="C3">
        <v>6.3024835378935942</v>
      </c>
      <c r="D3" s="45">
        <f t="shared" ref="D3:D10" si="0">AVERAGE(F3:H3)</f>
        <v>7.3333333333333348E-2</v>
      </c>
      <c r="E3" s="45">
        <f t="shared" ref="E3:E10" si="1">STDEV(F3:H3)</f>
        <v>5.7735026918962545E-3</v>
      </c>
      <c r="F3" s="45">
        <v>0.08</v>
      </c>
      <c r="G3" s="45">
        <v>7.0000000000000007E-2</v>
      </c>
      <c r="H3" s="45">
        <v>7.0000000000000007E-2</v>
      </c>
    </row>
    <row r="4" spans="1:8" x14ac:dyDescent="0.15">
      <c r="A4" s="45" t="s">
        <v>56</v>
      </c>
      <c r="B4">
        <v>78.017241379310335</v>
      </c>
      <c r="C4">
        <v>2.0598188034085902</v>
      </c>
      <c r="D4" s="45">
        <f t="shared" si="0"/>
        <v>46.169999999999995</v>
      </c>
      <c r="E4" s="45">
        <f t="shared" si="1"/>
        <v>2.2258256894914283</v>
      </c>
      <c r="F4" s="45">
        <v>46.66</v>
      </c>
      <c r="G4" s="45">
        <v>43.74</v>
      </c>
      <c r="H4" s="45">
        <v>48.11</v>
      </c>
    </row>
    <row r="5" spans="1:8" x14ac:dyDescent="0.15">
      <c r="A5" s="45" t="s">
        <v>78</v>
      </c>
      <c r="B5">
        <v>65.701970443349751</v>
      </c>
      <c r="C5">
        <v>1.2299867213939752</v>
      </c>
      <c r="D5" s="45">
        <f t="shared" si="0"/>
        <v>58.71</v>
      </c>
      <c r="E5" s="45">
        <f t="shared" si="1"/>
        <v>1.3642946895740657</v>
      </c>
      <c r="F5" s="45">
        <v>57.18</v>
      </c>
      <c r="G5" s="45">
        <v>59.15</v>
      </c>
      <c r="H5" s="45">
        <v>59.8</v>
      </c>
    </row>
    <row r="6" spans="1:8" x14ac:dyDescent="0.15">
      <c r="A6" s="45" t="s">
        <v>57</v>
      </c>
      <c r="B6">
        <v>56.958128078817737</v>
      </c>
      <c r="C6">
        <v>2.6406135027575797</v>
      </c>
      <c r="D6" s="45">
        <f t="shared" si="0"/>
        <v>42.446666666666665</v>
      </c>
      <c r="E6" s="45">
        <f t="shared" si="1"/>
        <v>0.50964039609643852</v>
      </c>
      <c r="F6" s="45">
        <v>42.7</v>
      </c>
      <c r="G6" s="45">
        <v>42.78</v>
      </c>
      <c r="H6" s="45">
        <v>41.86</v>
      </c>
    </row>
    <row r="7" spans="1:8" x14ac:dyDescent="0.15">
      <c r="A7" s="45" t="s">
        <v>79</v>
      </c>
      <c r="B7">
        <v>76.600985221674875</v>
      </c>
      <c r="C7">
        <v>6.3087972975828315</v>
      </c>
      <c r="D7" s="45">
        <f t="shared" si="0"/>
        <v>0.22333333333333336</v>
      </c>
      <c r="E7" s="45">
        <f t="shared" si="1"/>
        <v>4.0414518843273808E-2</v>
      </c>
      <c r="F7" s="45">
        <v>0.2</v>
      </c>
      <c r="G7" s="45">
        <v>0.2</v>
      </c>
      <c r="H7" s="45">
        <v>0.27</v>
      </c>
    </row>
    <row r="8" spans="1:8" x14ac:dyDescent="0.15">
      <c r="A8" s="45" t="s">
        <v>80</v>
      </c>
      <c r="B8">
        <v>72.721674876847288</v>
      </c>
      <c r="C8">
        <v>3.644987336686885</v>
      </c>
      <c r="D8" s="45">
        <f t="shared" si="0"/>
        <v>0.93</v>
      </c>
      <c r="E8" s="45">
        <f t="shared" si="1"/>
        <v>0.12124355652982206</v>
      </c>
      <c r="F8" s="45">
        <v>1</v>
      </c>
      <c r="G8" s="45">
        <v>1</v>
      </c>
      <c r="H8" s="45">
        <v>0.79</v>
      </c>
    </row>
    <row r="9" spans="1:8" x14ac:dyDescent="0.15">
      <c r="A9" s="45" t="s">
        <v>81</v>
      </c>
      <c r="B9">
        <v>63.362068965517238</v>
      </c>
      <c r="C9">
        <v>6.5632999888525934</v>
      </c>
      <c r="D9" s="45">
        <f t="shared" si="0"/>
        <v>1.8866666666666667</v>
      </c>
      <c r="E9" s="45">
        <f t="shared" si="1"/>
        <v>0.37859388972001734</v>
      </c>
      <c r="F9" s="45">
        <v>1.72</v>
      </c>
      <c r="G9" s="45">
        <v>1.62</v>
      </c>
      <c r="H9" s="45">
        <v>2.3199999999999998</v>
      </c>
    </row>
    <row r="10" spans="1:8" x14ac:dyDescent="0.15">
      <c r="A10" s="45" t="s">
        <v>82</v>
      </c>
      <c r="B10">
        <v>70.87438423645321</v>
      </c>
      <c r="C10">
        <v>1.9752481443775167</v>
      </c>
      <c r="D10" s="45">
        <f t="shared" si="0"/>
        <v>0.79333333333333333</v>
      </c>
      <c r="E10" s="45">
        <f t="shared" si="1"/>
        <v>8.6216781042517107E-2</v>
      </c>
      <c r="F10" s="45">
        <v>0.87</v>
      </c>
      <c r="G10" s="45">
        <v>0.81</v>
      </c>
      <c r="H10" s="45">
        <v>0.7</v>
      </c>
    </row>
    <row r="29" spans="4:11" x14ac:dyDescent="0.15">
      <c r="E29" s="45"/>
      <c r="F29" s="45"/>
      <c r="H29" s="45"/>
      <c r="I29" s="45"/>
      <c r="J29" s="45"/>
      <c r="K29" s="45"/>
    </row>
    <row r="30" spans="4:11" x14ac:dyDescent="0.15">
      <c r="D30" s="45"/>
    </row>
    <row r="31" spans="4:11" x14ac:dyDescent="0.15">
      <c r="D31" s="45"/>
    </row>
    <row r="32" spans="4:11" x14ac:dyDescent="0.15">
      <c r="D32" s="45"/>
    </row>
    <row r="33" spans="4:4" x14ac:dyDescent="0.15">
      <c r="D33" s="45"/>
    </row>
    <row r="34" spans="4:4" x14ac:dyDescent="0.15">
      <c r="D34" s="45"/>
    </row>
    <row r="35" spans="4:4" x14ac:dyDescent="0.15">
      <c r="D35" s="45"/>
    </row>
    <row r="36" spans="4:4" x14ac:dyDescent="0.15">
      <c r="D36" s="45"/>
    </row>
    <row r="37" spans="4:4" x14ac:dyDescent="0.15">
      <c r="D37" s="45"/>
    </row>
    <row r="39" spans="4:4" x14ac:dyDescent="0.15">
      <c r="D39" s="45"/>
    </row>
    <row r="40" spans="4:4" x14ac:dyDescent="0.15">
      <c r="D40" s="45"/>
    </row>
    <row r="41" spans="4:4" x14ac:dyDescent="0.15">
      <c r="D41" s="45"/>
    </row>
    <row r="42" spans="4:4" x14ac:dyDescent="0.15">
      <c r="D42" s="45"/>
    </row>
    <row r="43" spans="4:4" x14ac:dyDescent="0.15">
      <c r="D43" s="45"/>
    </row>
    <row r="45" spans="4:4" x14ac:dyDescent="0.15">
      <c r="D45" s="45"/>
    </row>
    <row r="46" spans="4:4" x14ac:dyDescent="0.15">
      <c r="D46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Sheet1</vt:lpstr>
      <vt:lpstr>NP5</vt:lpstr>
      <vt:lpstr>NP7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Mendonsa</dc:creator>
  <cp:keywords/>
  <dc:description/>
  <cp:lastModifiedBy>Aryelle Wright</cp:lastModifiedBy>
  <cp:revision/>
  <dcterms:created xsi:type="dcterms:W3CDTF">2011-01-18T20:51:17Z</dcterms:created>
  <dcterms:modified xsi:type="dcterms:W3CDTF">2024-01-29T20:51:21Z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