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Hemolysis_Plots/"/>
    </mc:Choice>
  </mc:AlternateContent>
  <xr:revisionPtr revIDLastSave="0" documentId="13_ncr:1_{4EACBCF6-191A-C44A-A1C7-E0E22C6BBEC8}" xr6:coauthVersionLast="47" xr6:coauthVersionMax="47" xr10:uidLastSave="{00000000-0000-0000-0000-000000000000}"/>
  <bookViews>
    <workbookView xWindow="0" yWindow="660" windowWidth="25600" windowHeight="15980" activeTab="2" xr2:uid="{00000000-000D-0000-FFFF-FFFF00000000}"/>
  </bookViews>
  <sheets>
    <sheet name="Plate 1 - Sheet1" sheetId="1" r:id="rId1"/>
    <sheet name="Sheet1" sheetId="2" r:id="rId2"/>
    <sheet name="Sheet2" sheetId="3" r:id="rId3"/>
  </sheets>
  <definedNames>
    <definedName name="MethodPointer1">2076248144</definedName>
    <definedName name="MethodPointer2">305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" l="1"/>
  <c r="F25" i="2"/>
  <c r="P4" i="2" s="1"/>
  <c r="E25" i="2"/>
  <c r="D25" i="2"/>
  <c r="C25" i="2"/>
  <c r="B25" i="2"/>
  <c r="P3" i="2" s="1"/>
  <c r="R20" i="2" s="1"/>
  <c r="M21" i="2"/>
  <c r="L21" i="2"/>
  <c r="K21" i="2"/>
  <c r="J21" i="2"/>
  <c r="I21" i="2"/>
  <c r="H21" i="2"/>
  <c r="G21" i="2"/>
  <c r="F21" i="2"/>
  <c r="E21" i="2"/>
  <c r="D21" i="2"/>
  <c r="C21" i="2"/>
  <c r="B21" i="2"/>
  <c r="M17" i="2"/>
  <c r="L17" i="2"/>
  <c r="K17" i="2"/>
  <c r="J17" i="2"/>
  <c r="I17" i="2"/>
  <c r="H17" i="2"/>
  <c r="G17" i="2"/>
  <c r="F17" i="2"/>
  <c r="E17" i="2"/>
  <c r="D17" i="2"/>
  <c r="C17" i="2"/>
  <c r="B17" i="2"/>
  <c r="M13" i="2"/>
  <c r="L13" i="2"/>
  <c r="K13" i="2"/>
  <c r="J13" i="2"/>
  <c r="I13" i="2"/>
  <c r="H13" i="2"/>
  <c r="G13" i="2"/>
  <c r="F13" i="2"/>
  <c r="E13" i="2"/>
  <c r="D13" i="2"/>
  <c r="C13" i="2"/>
  <c r="B13" i="2"/>
  <c r="M9" i="2"/>
  <c r="L9" i="2"/>
  <c r="K9" i="2"/>
  <c r="J9" i="2"/>
  <c r="I9" i="2"/>
  <c r="H9" i="2"/>
  <c r="G9" i="2"/>
  <c r="F9" i="2"/>
  <c r="E9" i="2"/>
  <c r="D9" i="2"/>
  <c r="C9" i="2"/>
  <c r="B9" i="2"/>
  <c r="M5" i="2"/>
  <c r="L5" i="2"/>
  <c r="K5" i="2"/>
  <c r="J5" i="2"/>
  <c r="I5" i="2"/>
  <c r="H5" i="2"/>
  <c r="G5" i="2"/>
  <c r="F5" i="2"/>
  <c r="E5" i="2"/>
  <c r="D5" i="2"/>
  <c r="C5" i="2"/>
  <c r="B5" i="2"/>
  <c r="R5" i="2" l="1"/>
  <c r="Q8" i="2"/>
  <c r="R13" i="2"/>
  <c r="Q16" i="2"/>
  <c r="P19" i="2"/>
  <c r="R21" i="2"/>
  <c r="Q24" i="2"/>
  <c r="Q11" i="2"/>
  <c r="Q19" i="2"/>
  <c r="R24" i="2"/>
  <c r="P12" i="2"/>
  <c r="P20" i="2"/>
  <c r="T20" i="2" s="1"/>
  <c r="P7" i="2"/>
  <c r="U7" i="2" s="1"/>
  <c r="Q12" i="2"/>
  <c r="R17" i="2"/>
  <c r="Q7" i="2"/>
  <c r="Q23" i="2"/>
  <c r="R11" i="2"/>
  <c r="Q22" i="2"/>
  <c r="R6" i="2"/>
  <c r="Q9" i="2"/>
  <c r="R14" i="2"/>
  <c r="Q17" i="2"/>
  <c r="R22" i="2"/>
  <c r="R9" i="2"/>
  <c r="P15" i="2"/>
  <c r="Q20" i="2"/>
  <c r="P23" i="2"/>
  <c r="U23" i="2" s="1"/>
  <c r="R7" i="2"/>
  <c r="R19" i="2"/>
  <c r="Q15" i="2"/>
  <c r="U20" i="2"/>
  <c r="P9" i="2"/>
  <c r="Q18" i="2"/>
  <c r="Q14" i="2"/>
  <c r="P22" i="2"/>
  <c r="P18" i="2"/>
  <c r="P14" i="2"/>
  <c r="P10" i="2"/>
  <c r="P5" i="2"/>
  <c r="Q10" i="2"/>
  <c r="P6" i="2"/>
  <c r="Q6" i="2"/>
  <c r="U19" i="2"/>
  <c r="T19" i="2"/>
  <c r="R15" i="2"/>
  <c r="R23" i="2"/>
  <c r="Q5" i="2"/>
  <c r="P8" i="2"/>
  <c r="R10" i="2"/>
  <c r="Q13" i="2"/>
  <c r="P16" i="2"/>
  <c r="R18" i="2"/>
  <c r="Q21" i="2"/>
  <c r="P24" i="2"/>
  <c r="P11" i="2"/>
  <c r="P21" i="2"/>
  <c r="P13" i="2"/>
  <c r="P17" i="2"/>
  <c r="R8" i="2"/>
  <c r="R12" i="2"/>
  <c r="T12" i="2" s="1"/>
  <c r="R16" i="2"/>
  <c r="U15" i="2" l="1"/>
  <c r="T23" i="2"/>
  <c r="T7" i="2"/>
  <c r="U10" i="2"/>
  <c r="T10" i="2"/>
  <c r="T15" i="2"/>
  <c r="U18" i="2"/>
  <c r="T18" i="2"/>
  <c r="U21" i="2"/>
  <c r="T21" i="2"/>
  <c r="U8" i="2"/>
  <c r="T8" i="2"/>
  <c r="U11" i="2"/>
  <c r="T11" i="2"/>
  <c r="U6" i="2"/>
  <c r="T6" i="2"/>
  <c r="U12" i="2"/>
  <c r="U5" i="2"/>
  <c r="T5" i="2"/>
  <c r="U16" i="2"/>
  <c r="T16" i="2"/>
  <c r="U14" i="2"/>
  <c r="T14" i="2"/>
  <c r="U17" i="2"/>
  <c r="T17" i="2"/>
  <c r="U13" i="2"/>
  <c r="T13" i="2"/>
  <c r="U22" i="2"/>
  <c r="T22" i="2"/>
  <c r="U24" i="2"/>
  <c r="T24" i="2"/>
  <c r="U9" i="2"/>
  <c r="T9" i="2"/>
</calcChain>
</file>

<file path=xl/sharedStrings.xml><?xml version="1.0" encoding="utf-8"?>
<sst xmlns="http://schemas.openxmlformats.org/spreadsheetml/2006/main" count="112" uniqueCount="74">
  <si>
    <t>Software Version</t>
  </si>
  <si>
    <t>3.11.19</t>
  </si>
  <si>
    <t>Experiment File Path:</t>
  </si>
  <si>
    <t>C:\Users\Public\Documents\Experiments\Kumar Lab\Aryelle\20240201_Hemolysis_DIPLibrary_pDNA5ng.xpt</t>
  </si>
  <si>
    <t>Protocol File Path:</t>
  </si>
  <si>
    <t>C:\Users\Public\Documents\Protocols\Kumar_Hemolysis_Protocol.prt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</si>
  <si>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</si>
  <si>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</si>
  <si>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</si>
  <si>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</si>
  <si>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</si>
  <si>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</si>
  <si>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</si>
  <si>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</si>
  <si>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</si>
  <si>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</si>
  <si>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</si>
  <si>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 (Use plate lid)</t>
  </si>
  <si>
    <t>Eject plate on completion</t>
  </si>
  <si>
    <t>Read</t>
  </si>
  <si>
    <t>Absorbance Endpoint</t>
  </si>
  <si>
    <t>Full Plate</t>
  </si>
  <si>
    <t>Wavelengths:  540, 720</t>
  </si>
  <si>
    <t>Read Speed: Normal,  Delay: 100 msec,  Measurements/Data Point: 8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</si>
  <si>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</si>
  <si>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</si>
  <si>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</si>
  <si>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</si>
  <si>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</si>
  <si>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</si>
  <si>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</si>
  <si>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</si>
  <si>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</si>
  <si>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</si>
  <si>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S1-1</t>
  </si>
  <si>
    <t>S1-5</t>
  </si>
  <si>
    <t>S1-7</t>
  </si>
  <si>
    <t>S1-10</t>
  </si>
  <si>
    <t>% hemolysis 1</t>
  </si>
  <si>
    <t>% hemolysis 2</t>
  </si>
  <si>
    <t>%hemolysis 3</t>
  </si>
  <si>
    <t>% hemolysis avg</t>
  </si>
  <si>
    <t>stddev</t>
  </si>
  <si>
    <t>PBS</t>
  </si>
  <si>
    <t>Water</t>
  </si>
  <si>
    <t>B1-1</t>
  </si>
  <si>
    <t>B1-5</t>
  </si>
  <si>
    <t>B1-7</t>
  </si>
  <si>
    <t>B1-10</t>
  </si>
  <si>
    <t>S1-7.5</t>
  </si>
  <si>
    <t>G1-1</t>
  </si>
  <si>
    <t>G1-5</t>
  </si>
  <si>
    <t>G1-7</t>
  </si>
  <si>
    <t>G1-10</t>
  </si>
  <si>
    <t>B1-7.5</t>
  </si>
  <si>
    <t>G2-1</t>
  </si>
  <si>
    <t>G2-5</t>
  </si>
  <si>
    <t>G2-7</t>
  </si>
  <si>
    <t>G2-10</t>
  </si>
  <si>
    <t>G1-7.5</t>
  </si>
  <si>
    <t>G3-1</t>
  </si>
  <si>
    <t>G3-5</t>
  </si>
  <si>
    <t>G3-7</t>
  </si>
  <si>
    <t>G3-10</t>
  </si>
  <si>
    <t>G2-7.5</t>
  </si>
  <si>
    <t>water</t>
  </si>
  <si>
    <t>G3-7.5</t>
  </si>
  <si>
    <t>polyplex</t>
  </si>
  <si>
    <t>N/P ratio</t>
  </si>
  <si>
    <t>hemolysis avg</t>
  </si>
  <si>
    <t>G1</t>
  </si>
  <si>
    <t>G2</t>
  </si>
  <si>
    <t>G3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</si>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</sst>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428EC7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2" fillId="14" borderId="3" xfId="0" applyFont="1" applyFill="1" applyBorder="1" applyAlignment="1">
      <alignment horizontal="center" vertical="center" wrapText="1"/>
    </xf>
    <xf numFmtId="0" fontId="5" fillId="0" borderId="0" xfId="0" applyFont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41"/>
  <sheetViews>
    <sheetView workbookViewId="0">
      <selection activeCell="C36" sqref="C36:H37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  <c r="B5" t="s">
        <v>5</v>
      </c>
    </row>
    <row r="6" spans="1:2" x14ac:dyDescent="0.15">
      <c r="A6" t="s">
        <v>6</v>
      </c>
      <c r="B6" t="s">
        <v>7</v>
      </c>
    </row>
    <row r="7" spans="1:2" x14ac:dyDescent="0.15">
      <c r="A7" t="s">
        <v>8</v>
      </c>
      <c r="B7" s="1">
        <v>45323</v>
      </c>
    </row>
    <row r="8" spans="1:2" x14ac:dyDescent="0.15">
      <c r="A8" t="s">
        <v>9</v>
      </c>
      <c r="B8" s="2">
        <v>0.5970833333333333</v>
      </c>
    </row>
    <row r="9" spans="1:2" x14ac:dyDescent="0.15">
      <c r="A9" t="s">
        <v>10</v>
      </c>
      <c r="B9" t="s">
        <v>11</v>
      </c>
    </row>
    <row r="10" spans="1:2" x14ac:dyDescent="0.15">
      <c r="A10" t="s">
        <v>12</v>
      </c>
      <c r="B10">
        <v>14092513</v>
      </c>
    </row>
    <row r="11" spans="1:2" x14ac:dyDescent="0.15">
      <c r="A11" t="s">
        <v>13</v>
      </c>
      <c r="B11" t="s">
        <v>14</v>
      </c>
    </row>
    <row r="13" spans="1:2" ht="14" x14ac:dyDescent="0.15">
      <c r="A13" s="3" t="s">
        <v>15</v>
      </c>
      <c r="B13" s="4"/>
    </row>
    <row r="14" spans="1:2" x14ac:dyDescent="0.15">
      <c r="A14" t="s">
        <v>16</v>
      </c>
      <c r="B14" t="s">
        <v>17</v>
      </c>
    </row>
    <row r="15" spans="1:2" x14ac:dyDescent="0.15">
      <c r="A15" t="s">
        <v>18</v>
      </c>
    </row>
    <row r="16" spans="1:2" x14ac:dyDescent="0.15">
      <c r="A16" t="s">
        <v>19</v>
      </c>
      <c r="B16" t="s">
        <v>20</v>
      </c>
    </row>
    <row r="17" spans="1:15" x14ac:dyDescent="0.15">
      <c r="B17" t="s">
        <v>21</v>
      </c>
    </row>
    <row r="18" spans="1:15" x14ac:dyDescent="0.15">
      <c r="B18" t="s">
        <v>22</v>
      </c>
    </row>
    <row r="19" spans="1:15" x14ac:dyDescent="0.15">
      <c r="B19" t="s">
        <v>23</v>
      </c>
    </row>
    <row r="21" spans="1:15" ht="14" x14ac:dyDescent="0.15">
      <c r="A21" s="3" t="s">
        <v>24</v>
      </c>
      <c r="B21" s="4"/>
    </row>
    <row r="22" spans="1:15" x14ac:dyDescent="0.15">
      <c r="A22" t="s">
        <v>25</v>
      </c>
      <c r="B22">
        <v>24.8</v>
      </c>
    </row>
    <row r="23" spans="1:15" x14ac:dyDescent="0.15">
      <c r="A23" t="s">
        <v>25</v>
      </c>
      <c r="B23">
        <v>24.8</v>
      </c>
    </row>
    <row r="25" spans="1:15" x14ac:dyDescent="0.15">
      <c r="B25" s="5"/>
      <c r="C25" s="6">
        <v>1</v>
      </c>
      <c r="D25" s="6">
        <v>2</v>
      </c>
      <c r="E25" s="6">
        <v>3</v>
      </c>
      <c r="F25" s="6">
        <v>4</v>
      </c>
      <c r="G25" s="6">
        <v>5</v>
      </c>
      <c r="H25" s="6">
        <v>6</v>
      </c>
      <c r="I25" s="6">
        <v>7</v>
      </c>
      <c r="J25" s="6">
        <v>8</v>
      </c>
      <c r="K25" s="6">
        <v>9</v>
      </c>
      <c r="L25" s="6">
        <v>10</v>
      </c>
      <c r="M25" s="6">
        <v>11</v>
      </c>
      <c r="N25" s="6">
        <v>12</v>
      </c>
    </row>
    <row r="26" spans="1:15" x14ac:dyDescent="0.15">
      <c r="B26" s="30" t="s">
        <v>26</v>
      </c>
      <c r="C26" s="7">
        <v>4.9000000000000002E-2</v>
      </c>
      <c r="D26" s="7">
        <v>4.5999999999999999E-2</v>
      </c>
      <c r="E26" s="7">
        <v>4.8000000000000001E-2</v>
      </c>
      <c r="F26" s="7">
        <v>5.8999999999999997E-2</v>
      </c>
      <c r="G26" s="7">
        <v>6.3E-2</v>
      </c>
      <c r="H26" s="7">
        <v>6.2E-2</v>
      </c>
      <c r="I26" s="8">
        <v>0.106</v>
      </c>
      <c r="J26" s="8">
        <v>0.106</v>
      </c>
      <c r="K26" s="8">
        <v>0.108</v>
      </c>
      <c r="L26" s="9">
        <v>0.20599999999999999</v>
      </c>
      <c r="M26" s="9">
        <v>0.20699999999999999</v>
      </c>
      <c r="N26" s="9">
        <v>0.20599999999999999</v>
      </c>
      <c r="O26" s="10">
        <v>540</v>
      </c>
    </row>
    <row r="27" spans="1:15" x14ac:dyDescent="0.15">
      <c r="B27" s="31"/>
      <c r="C27" s="11">
        <v>4.2999999999999997E-2</v>
      </c>
      <c r="D27" s="12">
        <v>3.9E-2</v>
      </c>
      <c r="E27" s="13">
        <v>0.04</v>
      </c>
      <c r="F27" s="12">
        <v>3.9E-2</v>
      </c>
      <c r="G27" s="12">
        <v>0.04</v>
      </c>
      <c r="H27" s="12">
        <v>0.04</v>
      </c>
      <c r="I27" s="14">
        <v>3.7999999999999999E-2</v>
      </c>
      <c r="J27" s="14">
        <v>3.9E-2</v>
      </c>
      <c r="K27" s="12">
        <v>0.04</v>
      </c>
      <c r="L27" s="14">
        <v>3.7999999999999999E-2</v>
      </c>
      <c r="M27" s="12">
        <v>3.9E-2</v>
      </c>
      <c r="N27" s="14">
        <v>3.6999999999999998E-2</v>
      </c>
      <c r="O27" s="10">
        <v>720</v>
      </c>
    </row>
    <row r="28" spans="1:15" x14ac:dyDescent="0.15">
      <c r="B28" s="30" t="s">
        <v>27</v>
      </c>
      <c r="C28" s="7">
        <v>4.7E-2</v>
      </c>
      <c r="D28" s="7">
        <v>4.9000000000000002E-2</v>
      </c>
      <c r="E28" s="7">
        <v>4.8000000000000001E-2</v>
      </c>
      <c r="F28" s="7">
        <v>4.8000000000000001E-2</v>
      </c>
      <c r="G28" s="7">
        <v>4.5999999999999999E-2</v>
      </c>
      <c r="H28" s="7">
        <v>4.8000000000000001E-2</v>
      </c>
      <c r="I28" s="7">
        <v>0.05</v>
      </c>
      <c r="J28" s="7">
        <v>5.5E-2</v>
      </c>
      <c r="K28" s="7">
        <v>0.05</v>
      </c>
      <c r="L28" s="7">
        <v>5.8000000000000003E-2</v>
      </c>
      <c r="M28" s="7">
        <v>5.1999999999999998E-2</v>
      </c>
      <c r="N28" s="7">
        <v>5.0999999999999997E-2</v>
      </c>
      <c r="O28" s="10">
        <v>540</v>
      </c>
    </row>
    <row r="29" spans="1:15" x14ac:dyDescent="0.15">
      <c r="B29" s="31"/>
      <c r="C29" s="12">
        <v>0.04</v>
      </c>
      <c r="D29" s="15">
        <v>4.2000000000000003E-2</v>
      </c>
      <c r="E29" s="12">
        <v>0.04</v>
      </c>
      <c r="F29" s="13">
        <v>4.1000000000000002E-2</v>
      </c>
      <c r="G29" s="13">
        <v>0.04</v>
      </c>
      <c r="H29" s="15">
        <v>4.2000000000000003E-2</v>
      </c>
      <c r="I29" s="15">
        <v>4.2000000000000003E-2</v>
      </c>
      <c r="J29" s="16">
        <v>4.5999999999999999E-2</v>
      </c>
      <c r="K29" s="15">
        <v>4.2000000000000003E-2</v>
      </c>
      <c r="L29" s="17">
        <v>4.8000000000000001E-2</v>
      </c>
      <c r="M29" s="15">
        <v>4.2000000000000003E-2</v>
      </c>
      <c r="N29" s="13">
        <v>4.1000000000000002E-2</v>
      </c>
      <c r="O29" s="10">
        <v>720</v>
      </c>
    </row>
    <row r="30" spans="1:15" x14ac:dyDescent="0.15">
      <c r="B30" s="30" t="s">
        <v>28</v>
      </c>
      <c r="C30" s="7">
        <v>4.8000000000000001E-2</v>
      </c>
      <c r="D30" s="7">
        <v>4.7E-2</v>
      </c>
      <c r="E30" s="7">
        <v>4.9000000000000002E-2</v>
      </c>
      <c r="F30" s="7">
        <v>0.05</v>
      </c>
      <c r="G30" s="7">
        <v>4.9000000000000002E-2</v>
      </c>
      <c r="H30" s="7">
        <v>5.2999999999999999E-2</v>
      </c>
      <c r="I30" s="7">
        <v>5.6000000000000001E-2</v>
      </c>
      <c r="J30" s="7">
        <v>5.6000000000000001E-2</v>
      </c>
      <c r="K30" s="7">
        <v>5.7000000000000002E-2</v>
      </c>
      <c r="L30" s="18">
        <v>8.6999999999999994E-2</v>
      </c>
      <c r="M30" s="18">
        <v>8.5000000000000006E-2</v>
      </c>
      <c r="N30" s="18">
        <v>8.6999999999999994E-2</v>
      </c>
      <c r="O30" s="10">
        <v>540</v>
      </c>
    </row>
    <row r="31" spans="1:15" x14ac:dyDescent="0.15">
      <c r="B31" s="31"/>
      <c r="C31" s="13">
        <v>0.04</v>
      </c>
      <c r="D31" s="12">
        <v>0.04</v>
      </c>
      <c r="E31" s="13">
        <v>4.1000000000000002E-2</v>
      </c>
      <c r="F31" s="13">
        <v>4.1000000000000002E-2</v>
      </c>
      <c r="G31" s="12">
        <v>0.04</v>
      </c>
      <c r="H31" s="13">
        <v>4.1000000000000002E-2</v>
      </c>
      <c r="I31" s="13">
        <v>0.04</v>
      </c>
      <c r="J31" s="13">
        <v>4.1000000000000002E-2</v>
      </c>
      <c r="K31" s="13">
        <v>4.1000000000000002E-2</v>
      </c>
      <c r="L31" s="11">
        <v>4.2999999999999997E-2</v>
      </c>
      <c r="M31" s="13">
        <v>0.04</v>
      </c>
      <c r="N31" s="13">
        <v>0.04</v>
      </c>
      <c r="O31" s="10">
        <v>720</v>
      </c>
    </row>
    <row r="32" spans="1:15" x14ac:dyDescent="0.15">
      <c r="B32" s="30" t="s">
        <v>29</v>
      </c>
      <c r="C32" s="7">
        <v>4.7E-2</v>
      </c>
      <c r="D32" s="7">
        <v>4.8000000000000001E-2</v>
      </c>
      <c r="E32" s="7">
        <v>4.7E-2</v>
      </c>
      <c r="F32" s="7">
        <v>0.05</v>
      </c>
      <c r="G32" s="7">
        <v>5.0999999999999997E-2</v>
      </c>
      <c r="H32" s="7">
        <v>5.5E-2</v>
      </c>
      <c r="I32" s="7">
        <v>5.8000000000000003E-2</v>
      </c>
      <c r="J32" s="7">
        <v>0.06</v>
      </c>
      <c r="K32" s="7">
        <v>6.2E-2</v>
      </c>
      <c r="L32" s="18">
        <v>8.1000000000000003E-2</v>
      </c>
      <c r="M32" s="18">
        <v>0.08</v>
      </c>
      <c r="N32" s="18">
        <v>8.1000000000000003E-2</v>
      </c>
      <c r="O32" s="10">
        <v>540</v>
      </c>
    </row>
    <row r="33" spans="2:15" x14ac:dyDescent="0.15">
      <c r="B33" s="31"/>
      <c r="C33" s="13">
        <v>4.1000000000000002E-2</v>
      </c>
      <c r="D33" s="13">
        <v>4.1000000000000002E-2</v>
      </c>
      <c r="E33" s="12">
        <v>0.04</v>
      </c>
      <c r="F33" s="12">
        <v>3.9E-2</v>
      </c>
      <c r="G33" s="12">
        <v>0.04</v>
      </c>
      <c r="H33" s="15">
        <v>4.2000000000000003E-2</v>
      </c>
      <c r="I33" s="12">
        <v>0.04</v>
      </c>
      <c r="J33" s="13">
        <v>4.1000000000000002E-2</v>
      </c>
      <c r="K33" s="13">
        <v>4.1000000000000002E-2</v>
      </c>
      <c r="L33" s="15">
        <v>4.2000000000000003E-2</v>
      </c>
      <c r="M33" s="12">
        <v>0.04</v>
      </c>
      <c r="N33" s="13">
        <v>0.04</v>
      </c>
      <c r="O33" s="10">
        <v>720</v>
      </c>
    </row>
    <row r="34" spans="2:15" x14ac:dyDescent="0.15">
      <c r="B34" s="30" t="s">
        <v>30</v>
      </c>
      <c r="C34" s="7">
        <v>5.6000000000000001E-2</v>
      </c>
      <c r="D34" s="7">
        <v>5.6000000000000001E-2</v>
      </c>
      <c r="E34" s="7">
        <v>5.7000000000000002E-2</v>
      </c>
      <c r="F34" s="7">
        <v>5.3999999999999999E-2</v>
      </c>
      <c r="G34" s="7">
        <v>5.5E-2</v>
      </c>
      <c r="H34" s="7">
        <v>5.3999999999999999E-2</v>
      </c>
      <c r="I34" s="7">
        <v>5.7000000000000002E-2</v>
      </c>
      <c r="J34" s="7">
        <v>5.7000000000000002E-2</v>
      </c>
      <c r="K34" s="7">
        <v>6.6000000000000003E-2</v>
      </c>
      <c r="L34" s="18">
        <v>7.4999999999999997E-2</v>
      </c>
      <c r="M34" s="18">
        <v>7.4999999999999997E-2</v>
      </c>
      <c r="N34" s="18">
        <v>7.0999999999999994E-2</v>
      </c>
      <c r="O34" s="10">
        <v>540</v>
      </c>
    </row>
    <row r="35" spans="2:15" x14ac:dyDescent="0.15">
      <c r="B35" s="31"/>
      <c r="C35" s="12">
        <v>3.9E-2</v>
      </c>
      <c r="D35" s="12">
        <v>0.04</v>
      </c>
      <c r="E35" s="13">
        <v>4.1000000000000002E-2</v>
      </c>
      <c r="F35" s="13">
        <v>0.04</v>
      </c>
      <c r="G35" s="13">
        <v>0.04</v>
      </c>
      <c r="H35" s="12">
        <v>3.9E-2</v>
      </c>
      <c r="I35" s="15">
        <v>4.2999999999999997E-2</v>
      </c>
      <c r="J35" s="19">
        <v>4.4999999999999998E-2</v>
      </c>
      <c r="K35" s="17">
        <v>4.8000000000000001E-2</v>
      </c>
      <c r="L35" s="15">
        <v>4.2000000000000003E-2</v>
      </c>
      <c r="M35" s="13">
        <v>4.1000000000000002E-2</v>
      </c>
      <c r="N35" s="13">
        <v>0.04</v>
      </c>
      <c r="O35" s="10">
        <v>720</v>
      </c>
    </row>
    <row r="36" spans="2:15" x14ac:dyDescent="0.15">
      <c r="B36" s="30" t="s">
        <v>31</v>
      </c>
      <c r="C36" s="7">
        <v>4.8000000000000001E-2</v>
      </c>
      <c r="D36" s="7">
        <v>4.8000000000000001E-2</v>
      </c>
      <c r="E36" s="7">
        <v>0.05</v>
      </c>
      <c r="F36" s="20">
        <v>0.36799999999999999</v>
      </c>
      <c r="G36" s="20">
        <v>0.37</v>
      </c>
      <c r="H36" s="20">
        <v>0.36399999999999999</v>
      </c>
      <c r="I36" s="7">
        <v>4.9000000000000002E-2</v>
      </c>
      <c r="J36" s="7">
        <v>4.8000000000000001E-2</v>
      </c>
      <c r="K36" s="7">
        <v>5.2999999999999999E-2</v>
      </c>
      <c r="L36" s="7">
        <v>5.2999999999999999E-2</v>
      </c>
      <c r="M36" s="7">
        <v>5.0999999999999997E-2</v>
      </c>
      <c r="N36" s="7">
        <v>6.0999999999999999E-2</v>
      </c>
      <c r="O36" s="10">
        <v>540</v>
      </c>
    </row>
    <row r="37" spans="2:15" x14ac:dyDescent="0.15">
      <c r="B37" s="31"/>
      <c r="C37" s="14">
        <v>3.7999999999999999E-2</v>
      </c>
      <c r="D37" s="12">
        <v>0.04</v>
      </c>
      <c r="E37" s="13">
        <v>4.1000000000000002E-2</v>
      </c>
      <c r="F37" s="15">
        <v>4.2999999999999997E-2</v>
      </c>
      <c r="G37" s="13">
        <v>4.1000000000000002E-2</v>
      </c>
      <c r="H37" s="19">
        <v>4.4999999999999998E-2</v>
      </c>
      <c r="I37" s="19">
        <v>4.4999999999999998E-2</v>
      </c>
      <c r="J37" s="19">
        <v>4.4999999999999998E-2</v>
      </c>
      <c r="K37" s="21">
        <v>4.9000000000000002E-2</v>
      </c>
      <c r="L37" s="21">
        <v>4.9000000000000002E-2</v>
      </c>
      <c r="M37" s="17">
        <v>4.8000000000000001E-2</v>
      </c>
      <c r="N37" s="22">
        <v>5.7000000000000002E-2</v>
      </c>
      <c r="O37" s="10">
        <v>720</v>
      </c>
    </row>
    <row r="38" spans="2:15" x14ac:dyDescent="0.15">
      <c r="B38" s="30" t="s">
        <v>32</v>
      </c>
      <c r="C38" s="7">
        <v>4.8000000000000001E-2</v>
      </c>
      <c r="D38" s="7">
        <v>4.8000000000000001E-2</v>
      </c>
      <c r="E38" s="7">
        <v>5.1999999999999998E-2</v>
      </c>
      <c r="F38" s="7">
        <v>5.0999999999999997E-2</v>
      </c>
      <c r="G38" s="7">
        <v>5.0999999999999997E-2</v>
      </c>
      <c r="H38" s="7">
        <v>4.9000000000000002E-2</v>
      </c>
      <c r="I38" s="7">
        <v>4.9000000000000002E-2</v>
      </c>
      <c r="J38" s="7">
        <v>4.9000000000000002E-2</v>
      </c>
      <c r="K38" s="7">
        <v>5.1999999999999998E-2</v>
      </c>
      <c r="L38" s="7">
        <v>5.0999999999999997E-2</v>
      </c>
      <c r="M38" s="7">
        <v>5.3999999999999999E-2</v>
      </c>
      <c r="N38" s="7">
        <v>5.1999999999999998E-2</v>
      </c>
      <c r="O38" s="10">
        <v>540</v>
      </c>
    </row>
    <row r="39" spans="2:15" x14ac:dyDescent="0.15">
      <c r="B39" s="31"/>
      <c r="C39" s="19">
        <v>4.4999999999999998E-2</v>
      </c>
      <c r="D39" s="19">
        <v>4.4999999999999998E-2</v>
      </c>
      <c r="E39" s="17">
        <v>4.8000000000000001E-2</v>
      </c>
      <c r="F39" s="17">
        <v>4.7E-2</v>
      </c>
      <c r="G39" s="17">
        <v>4.8000000000000001E-2</v>
      </c>
      <c r="H39" s="19">
        <v>4.4999999999999998E-2</v>
      </c>
      <c r="I39" s="19">
        <v>4.4999999999999998E-2</v>
      </c>
      <c r="J39" s="16">
        <v>4.5999999999999999E-2</v>
      </c>
      <c r="K39" s="21">
        <v>4.9000000000000002E-2</v>
      </c>
      <c r="L39" s="17">
        <v>4.8000000000000001E-2</v>
      </c>
      <c r="M39" s="23">
        <v>5.0999999999999997E-2</v>
      </c>
      <c r="N39" s="21">
        <v>4.9000000000000002E-2</v>
      </c>
      <c r="O39" s="10">
        <v>720</v>
      </c>
    </row>
    <row r="40" spans="2:15" x14ac:dyDescent="0.15">
      <c r="B40" s="30" t="s">
        <v>33</v>
      </c>
      <c r="C40" s="7">
        <v>4.9000000000000002E-2</v>
      </c>
      <c r="D40" s="7">
        <v>4.9000000000000002E-2</v>
      </c>
      <c r="E40" s="7">
        <v>5.5E-2</v>
      </c>
      <c r="F40" s="7">
        <v>5.2999999999999999E-2</v>
      </c>
      <c r="G40" s="7">
        <v>5.8000000000000003E-2</v>
      </c>
      <c r="H40" s="7">
        <v>4.8000000000000001E-2</v>
      </c>
      <c r="I40" s="7">
        <v>4.9000000000000002E-2</v>
      </c>
      <c r="J40" s="7">
        <v>0.05</v>
      </c>
      <c r="K40" s="7">
        <v>5.5E-2</v>
      </c>
      <c r="L40" s="7">
        <v>5.2999999999999999E-2</v>
      </c>
      <c r="M40" s="7">
        <v>0.05</v>
      </c>
      <c r="N40" s="7">
        <v>5.2999999999999999E-2</v>
      </c>
      <c r="O40" s="10">
        <v>540</v>
      </c>
    </row>
    <row r="41" spans="2:15" x14ac:dyDescent="0.15">
      <c r="B41" s="31"/>
      <c r="C41" s="19">
        <v>4.3999999999999997E-2</v>
      </c>
      <c r="D41" s="19">
        <v>4.4999999999999998E-2</v>
      </c>
      <c r="E41" s="23">
        <v>0.05</v>
      </c>
      <c r="F41" s="21">
        <v>0.05</v>
      </c>
      <c r="G41" s="24">
        <v>5.3999999999999999E-2</v>
      </c>
      <c r="H41" s="19">
        <v>4.4999999999999998E-2</v>
      </c>
      <c r="I41" s="16">
        <v>4.5999999999999999E-2</v>
      </c>
      <c r="J41" s="16">
        <v>4.5999999999999999E-2</v>
      </c>
      <c r="K41" s="23">
        <v>0.05</v>
      </c>
      <c r="L41" s="21">
        <v>4.9000000000000002E-2</v>
      </c>
      <c r="M41" s="17">
        <v>4.7E-2</v>
      </c>
      <c r="N41" s="21">
        <v>4.9000000000000002E-2</v>
      </c>
      <c r="O41" s="10">
        <v>720</v>
      </c>
    </row>
  </sheetData>
  <mergeCells count="8">
    <mergeCell ref="B38:B39"/>
    <mergeCell ref="B40:B41"/>
    <mergeCell ref="B26:B27"/>
    <mergeCell ref="B28:B29"/>
    <mergeCell ref="B30:B31"/>
    <mergeCell ref="B32:B33"/>
    <mergeCell ref="B34:B35"/>
    <mergeCell ref="B36:B3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563D2-27A8-6845-8984-3CEB33CADF29}">
  <dimension ref="B2:U33"/>
  <sheetViews>
    <sheetView topLeftCell="B1" workbookViewId="0">
      <selection activeCell="T5" sqref="T5:U24"/>
    </sheetView>
  </sheetViews>
  <sheetFormatPr baseColWidth="10" defaultRowHeight="13" x14ac:dyDescent="0.15"/>
  <sheetData>
    <row r="2" spans="2:21" x14ac:dyDescent="0.15">
      <c r="B2" s="25" t="s">
        <v>34</v>
      </c>
      <c r="E2" s="25" t="s">
        <v>35</v>
      </c>
      <c r="H2" s="25" t="s">
        <v>36</v>
      </c>
      <c r="K2" s="25" t="s">
        <v>37</v>
      </c>
      <c r="P2" s="25" t="s">
        <v>38</v>
      </c>
      <c r="Q2" s="25" t="s">
        <v>39</v>
      </c>
      <c r="R2" s="25" t="s">
        <v>40</v>
      </c>
      <c r="T2" s="25" t="s">
        <v>41</v>
      </c>
      <c r="U2" s="25" t="s">
        <v>42</v>
      </c>
    </row>
    <row r="3" spans="2:21" x14ac:dyDescent="0.15">
      <c r="B3" s="7">
        <v>4.9000000000000002E-2</v>
      </c>
      <c r="C3" s="7">
        <v>4.5999999999999999E-2</v>
      </c>
      <c r="D3" s="7">
        <v>4.8000000000000001E-2</v>
      </c>
      <c r="E3" s="7">
        <v>5.8999999999999997E-2</v>
      </c>
      <c r="F3" s="7">
        <v>6.3E-2</v>
      </c>
      <c r="G3" s="7">
        <v>6.2E-2</v>
      </c>
      <c r="H3" s="8">
        <v>0.106</v>
      </c>
      <c r="I3" s="8">
        <v>0.106</v>
      </c>
      <c r="J3" s="8">
        <v>0.108</v>
      </c>
      <c r="K3" s="9">
        <v>0.20599999999999999</v>
      </c>
      <c r="L3" s="9">
        <v>0.20699999999999999</v>
      </c>
      <c r="M3" s="9">
        <v>0.20599999999999999</v>
      </c>
      <c r="O3" s="25" t="s">
        <v>43</v>
      </c>
      <c r="P3">
        <f>AVERAGE(B25:D25)</f>
        <v>9.0000000000000011E-3</v>
      </c>
    </row>
    <row r="4" spans="2:21" x14ac:dyDescent="0.15">
      <c r="B4" s="11">
        <v>4.2999999999999997E-2</v>
      </c>
      <c r="C4" s="12">
        <v>3.9E-2</v>
      </c>
      <c r="D4" s="13">
        <v>0.04</v>
      </c>
      <c r="E4" s="12">
        <v>3.9E-2</v>
      </c>
      <c r="F4" s="12">
        <v>0.04</v>
      </c>
      <c r="G4" s="12">
        <v>0.04</v>
      </c>
      <c r="H4" s="14">
        <v>3.7999999999999999E-2</v>
      </c>
      <c r="I4" s="14">
        <v>3.9E-2</v>
      </c>
      <c r="J4" s="12">
        <v>0.04</v>
      </c>
      <c r="K4" s="14">
        <v>3.7999999999999999E-2</v>
      </c>
      <c r="L4" s="12">
        <v>3.9E-2</v>
      </c>
      <c r="M4" s="14">
        <v>3.6999999999999998E-2</v>
      </c>
      <c r="O4" s="25" t="s">
        <v>44</v>
      </c>
      <c r="P4">
        <f>AVERAGE(E25:G25)</f>
        <v>0.32433333333333336</v>
      </c>
    </row>
    <row r="5" spans="2:21" x14ac:dyDescent="0.15">
      <c r="B5" s="26">
        <f>B3-B4</f>
        <v>6.0000000000000053E-3</v>
      </c>
      <c r="C5" s="26">
        <f t="shared" ref="C5:M5" si="0">C3-C4</f>
        <v>6.9999999999999993E-3</v>
      </c>
      <c r="D5" s="26">
        <f t="shared" si="0"/>
        <v>8.0000000000000002E-3</v>
      </c>
      <c r="E5" s="26">
        <f t="shared" si="0"/>
        <v>1.9999999999999997E-2</v>
      </c>
      <c r="F5" s="26">
        <f t="shared" si="0"/>
        <v>2.3E-2</v>
      </c>
      <c r="G5" s="26">
        <f t="shared" si="0"/>
        <v>2.1999999999999999E-2</v>
      </c>
      <c r="H5" s="26">
        <f t="shared" si="0"/>
        <v>6.8000000000000005E-2</v>
      </c>
      <c r="I5" s="26">
        <f t="shared" si="0"/>
        <v>6.7000000000000004E-2</v>
      </c>
      <c r="J5" s="26">
        <f t="shared" si="0"/>
        <v>6.8000000000000005E-2</v>
      </c>
      <c r="K5" s="26">
        <f t="shared" si="0"/>
        <v>0.16799999999999998</v>
      </c>
      <c r="L5" s="26">
        <f t="shared" si="0"/>
        <v>0.16799999999999998</v>
      </c>
      <c r="M5" s="26">
        <f t="shared" si="0"/>
        <v>0.16899999999999998</v>
      </c>
      <c r="O5" s="25" t="s">
        <v>34</v>
      </c>
      <c r="P5">
        <f>(B5-$P$3)/($P$4-$P$3)*100</f>
        <v>-0.95137420718815935</v>
      </c>
      <c r="Q5">
        <f t="shared" ref="Q5:R5" si="1">(C5-$P$3)/($P$4-$P$3)*100</f>
        <v>-0.63424947145877431</v>
      </c>
      <c r="R5">
        <f t="shared" si="1"/>
        <v>-0.31712473572938715</v>
      </c>
      <c r="T5">
        <f>AVERAGE(P5:R5)</f>
        <v>-0.63424947145877364</v>
      </c>
      <c r="U5">
        <f>STDEV(P5:R5)</f>
        <v>0.3171247357293861</v>
      </c>
    </row>
    <row r="6" spans="2:21" ht="14" x14ac:dyDescent="0.15">
      <c r="B6" s="27" t="s">
        <v>45</v>
      </c>
      <c r="C6" s="27"/>
      <c r="D6" s="27"/>
      <c r="E6" s="27" t="s">
        <v>46</v>
      </c>
      <c r="F6" s="27"/>
      <c r="G6" s="27"/>
      <c r="H6" s="27" t="s">
        <v>47</v>
      </c>
      <c r="I6" s="27"/>
      <c r="J6" s="27"/>
      <c r="K6" s="27" t="s">
        <v>48</v>
      </c>
      <c r="L6" s="27"/>
      <c r="M6" s="27"/>
      <c r="O6" s="25" t="s">
        <v>35</v>
      </c>
      <c r="P6">
        <f>(E5-$P$3)/($P$4-$P$3)*100</f>
        <v>3.4883720930232545</v>
      </c>
      <c r="Q6">
        <f t="shared" ref="Q6:R6" si="2">(F5-$P$3)/($P$4-$P$3)*100</f>
        <v>4.4397463002114153</v>
      </c>
      <c r="R6">
        <f t="shared" si="2"/>
        <v>4.1226215644820288</v>
      </c>
      <c r="T6">
        <f t="shared" ref="T6:T24" si="3">AVERAGE(P6:R6)</f>
        <v>4.016913319238899</v>
      </c>
      <c r="U6">
        <f t="shared" ref="U6:U24" si="4">STDEV(P6:R6)</f>
        <v>0.48441603540759415</v>
      </c>
    </row>
    <row r="7" spans="2:21" x14ac:dyDescent="0.15">
      <c r="B7" s="7">
        <v>4.7E-2</v>
      </c>
      <c r="C7" s="7">
        <v>4.9000000000000002E-2</v>
      </c>
      <c r="D7" s="7">
        <v>4.8000000000000001E-2</v>
      </c>
      <c r="E7" s="7">
        <v>4.8000000000000001E-2</v>
      </c>
      <c r="F7" s="7">
        <v>4.5999999999999999E-2</v>
      </c>
      <c r="G7" s="7">
        <v>4.8000000000000001E-2</v>
      </c>
      <c r="H7" s="7">
        <v>0.05</v>
      </c>
      <c r="I7" s="7">
        <v>5.5E-2</v>
      </c>
      <c r="J7" s="7">
        <v>0.05</v>
      </c>
      <c r="K7" s="7">
        <v>5.8000000000000003E-2</v>
      </c>
      <c r="L7" s="7">
        <v>5.1999999999999998E-2</v>
      </c>
      <c r="M7" s="7">
        <v>5.0999999999999997E-2</v>
      </c>
      <c r="O7" s="25" t="s">
        <v>49</v>
      </c>
      <c r="P7">
        <f>(H5-$P$3)/($P$4-$P$3)*100</f>
        <v>18.710359408033828</v>
      </c>
      <c r="Q7">
        <f t="shared" ref="Q7:R7" si="5">(I5-$P$3)/($P$4-$P$3)*100</f>
        <v>18.393234672304441</v>
      </c>
      <c r="R7">
        <f t="shared" si="5"/>
        <v>18.710359408033828</v>
      </c>
      <c r="T7">
        <f t="shared" si="3"/>
        <v>18.604651162790699</v>
      </c>
      <c r="U7">
        <f t="shared" si="4"/>
        <v>0.18309205154005023</v>
      </c>
    </row>
    <row r="8" spans="2:21" x14ac:dyDescent="0.15">
      <c r="B8" s="12">
        <v>0.04</v>
      </c>
      <c r="C8" s="15">
        <v>4.2000000000000003E-2</v>
      </c>
      <c r="D8" s="12">
        <v>0.04</v>
      </c>
      <c r="E8" s="13">
        <v>4.1000000000000002E-2</v>
      </c>
      <c r="F8" s="13">
        <v>0.04</v>
      </c>
      <c r="G8" s="15">
        <v>4.2000000000000003E-2</v>
      </c>
      <c r="H8" s="15">
        <v>4.2000000000000003E-2</v>
      </c>
      <c r="I8" s="16">
        <v>4.5999999999999999E-2</v>
      </c>
      <c r="J8" s="15">
        <v>4.2000000000000003E-2</v>
      </c>
      <c r="K8" s="17">
        <v>4.8000000000000001E-2</v>
      </c>
      <c r="L8" s="15">
        <v>4.2000000000000003E-2</v>
      </c>
      <c r="M8" s="13">
        <v>4.1000000000000002E-2</v>
      </c>
      <c r="O8" s="25" t="s">
        <v>37</v>
      </c>
      <c r="P8">
        <f>(K5-$P$3)/($P$4-$P$3)*100</f>
        <v>50.422832980972508</v>
      </c>
      <c r="Q8">
        <f t="shared" ref="Q8:R8" si="6">(L5-$P$3)/($P$4-$P$3)*100</f>
        <v>50.422832980972508</v>
      </c>
      <c r="R8">
        <f t="shared" si="6"/>
        <v>50.739957716701888</v>
      </c>
      <c r="T8">
        <f t="shared" si="3"/>
        <v>50.52854122621563</v>
      </c>
      <c r="U8">
        <f t="shared" si="4"/>
        <v>0.18309205154004612</v>
      </c>
    </row>
    <row r="9" spans="2:21" x14ac:dyDescent="0.15">
      <c r="B9" s="26">
        <f>B7-B8</f>
        <v>6.9999999999999993E-3</v>
      </c>
      <c r="C9" s="26">
        <f t="shared" ref="C9:M9" si="7">C7-C8</f>
        <v>6.9999999999999993E-3</v>
      </c>
      <c r="D9" s="26">
        <f t="shared" si="7"/>
        <v>8.0000000000000002E-3</v>
      </c>
      <c r="E9" s="26">
        <f t="shared" si="7"/>
        <v>6.9999999999999993E-3</v>
      </c>
      <c r="F9" s="26">
        <f t="shared" si="7"/>
        <v>5.9999999999999984E-3</v>
      </c>
      <c r="G9" s="26">
        <f t="shared" si="7"/>
        <v>5.9999999999999984E-3</v>
      </c>
      <c r="H9" s="26">
        <f t="shared" si="7"/>
        <v>8.0000000000000002E-3</v>
      </c>
      <c r="I9" s="26">
        <f t="shared" si="7"/>
        <v>9.0000000000000011E-3</v>
      </c>
      <c r="J9" s="26">
        <f t="shared" si="7"/>
        <v>8.0000000000000002E-3</v>
      </c>
      <c r="K9" s="26">
        <f t="shared" si="7"/>
        <v>1.0000000000000002E-2</v>
      </c>
      <c r="L9" s="26">
        <f t="shared" si="7"/>
        <v>9.999999999999995E-3</v>
      </c>
      <c r="M9" s="26">
        <f t="shared" si="7"/>
        <v>9.999999999999995E-3</v>
      </c>
      <c r="O9" s="25" t="s">
        <v>45</v>
      </c>
      <c r="P9">
        <f t="shared" ref="P9:R21" si="8">(B9-$P$3)/($P$4-$P$3)*100</f>
        <v>-0.63424947145877431</v>
      </c>
      <c r="Q9">
        <f t="shared" si="8"/>
        <v>-0.63424947145877431</v>
      </c>
      <c r="R9">
        <f t="shared" si="8"/>
        <v>-0.31712473572938715</v>
      </c>
      <c r="T9">
        <f t="shared" si="3"/>
        <v>-0.52854122621564525</v>
      </c>
      <c r="U9">
        <f t="shared" si="4"/>
        <v>0.18309205154005054</v>
      </c>
    </row>
    <row r="10" spans="2:21" ht="14" x14ac:dyDescent="0.15">
      <c r="B10" s="27" t="s">
        <v>50</v>
      </c>
      <c r="C10" s="27"/>
      <c r="D10" s="27"/>
      <c r="E10" s="27" t="s">
        <v>51</v>
      </c>
      <c r="F10" s="27"/>
      <c r="G10" s="27"/>
      <c r="H10" s="27" t="s">
        <v>52</v>
      </c>
      <c r="I10" s="27"/>
      <c r="J10" s="27"/>
      <c r="K10" s="27" t="s">
        <v>53</v>
      </c>
      <c r="L10" s="27"/>
      <c r="M10" s="27"/>
      <c r="O10" s="25" t="s">
        <v>46</v>
      </c>
      <c r="P10">
        <f>(E9-$P$3)/($P$4-$P$3)*100</f>
        <v>-0.63424947145877431</v>
      </c>
      <c r="Q10">
        <f t="shared" ref="Q10:R10" si="9">(F9-$P$3)/($P$4-$P$3)*100</f>
        <v>-0.95137420718816135</v>
      </c>
      <c r="R10">
        <f t="shared" si="9"/>
        <v>-0.95137420718816135</v>
      </c>
      <c r="T10">
        <f t="shared" si="3"/>
        <v>-0.8456659619450323</v>
      </c>
      <c r="U10">
        <f t="shared" si="4"/>
        <v>0.18309205154005159</v>
      </c>
    </row>
    <row r="11" spans="2:21" x14ac:dyDescent="0.15">
      <c r="B11" s="7">
        <v>4.8000000000000001E-2</v>
      </c>
      <c r="C11" s="7">
        <v>4.7E-2</v>
      </c>
      <c r="D11" s="7">
        <v>4.9000000000000002E-2</v>
      </c>
      <c r="E11" s="7">
        <v>0.05</v>
      </c>
      <c r="F11" s="7">
        <v>4.9000000000000002E-2</v>
      </c>
      <c r="G11" s="7">
        <v>5.2999999999999999E-2</v>
      </c>
      <c r="H11" s="7">
        <v>5.6000000000000001E-2</v>
      </c>
      <c r="I11" s="7">
        <v>5.6000000000000001E-2</v>
      </c>
      <c r="J11" s="7">
        <v>5.7000000000000002E-2</v>
      </c>
      <c r="K11" s="18">
        <v>8.6999999999999994E-2</v>
      </c>
      <c r="L11" s="18">
        <v>8.5000000000000006E-2</v>
      </c>
      <c r="M11" s="18">
        <v>8.6999999999999994E-2</v>
      </c>
      <c r="O11" s="25" t="s">
        <v>54</v>
      </c>
      <c r="P11">
        <f>(H9-$P$3)/($P$4-$P$3)*100</f>
        <v>-0.31712473572938715</v>
      </c>
      <c r="Q11">
        <f t="shared" ref="Q11:R11" si="10">(I9-$P$3)/($P$4-$P$3)*100</f>
        <v>0</v>
      </c>
      <c r="R11">
        <f t="shared" si="10"/>
        <v>-0.31712473572938715</v>
      </c>
      <c r="T11">
        <f t="shared" si="3"/>
        <v>-0.2114164904862581</v>
      </c>
      <c r="U11">
        <f t="shared" si="4"/>
        <v>0.18309205154005062</v>
      </c>
    </row>
    <row r="12" spans="2:21" x14ac:dyDescent="0.15">
      <c r="B12" s="13">
        <v>0.04</v>
      </c>
      <c r="C12" s="12">
        <v>0.04</v>
      </c>
      <c r="D12" s="13">
        <v>4.1000000000000002E-2</v>
      </c>
      <c r="E12" s="13">
        <v>4.1000000000000002E-2</v>
      </c>
      <c r="F12" s="12">
        <v>0.04</v>
      </c>
      <c r="G12" s="13">
        <v>4.1000000000000002E-2</v>
      </c>
      <c r="H12" s="13">
        <v>0.04</v>
      </c>
      <c r="I12" s="13">
        <v>4.1000000000000002E-2</v>
      </c>
      <c r="J12" s="13">
        <v>4.1000000000000002E-2</v>
      </c>
      <c r="K12" s="11">
        <v>4.2999999999999997E-2</v>
      </c>
      <c r="L12" s="13">
        <v>0.04</v>
      </c>
      <c r="M12" s="13">
        <v>0.04</v>
      </c>
      <c r="O12" s="25" t="s">
        <v>48</v>
      </c>
      <c r="P12">
        <f>(K9-$P$3)/($P$4-$P$3)*100</f>
        <v>0.31712473572938715</v>
      </c>
      <c r="Q12">
        <f t="shared" ref="Q12:R12" si="11">(L9-$P$3)/($P$4-$P$3)*100</f>
        <v>0.31712473572938493</v>
      </c>
      <c r="R12">
        <f t="shared" si="11"/>
        <v>0.31712473572938493</v>
      </c>
      <c r="T12">
        <f t="shared" si="3"/>
        <v>0.31712473572938565</v>
      </c>
      <c r="U12">
        <f t="shared" si="4"/>
        <v>1.2821754172222084E-15</v>
      </c>
    </row>
    <row r="13" spans="2:21" x14ac:dyDescent="0.15">
      <c r="B13" s="26">
        <f>B11-B12</f>
        <v>8.0000000000000002E-3</v>
      </c>
      <c r="C13" s="26">
        <f t="shared" ref="C13:M13" si="12">C11-C12</f>
        <v>6.9999999999999993E-3</v>
      </c>
      <c r="D13" s="26">
        <f t="shared" si="12"/>
        <v>8.0000000000000002E-3</v>
      </c>
      <c r="E13" s="26">
        <f t="shared" si="12"/>
        <v>9.0000000000000011E-3</v>
      </c>
      <c r="F13" s="26">
        <f t="shared" si="12"/>
        <v>9.0000000000000011E-3</v>
      </c>
      <c r="G13" s="26">
        <f t="shared" si="12"/>
        <v>1.1999999999999997E-2</v>
      </c>
      <c r="H13" s="26">
        <f t="shared" si="12"/>
        <v>1.6E-2</v>
      </c>
      <c r="I13" s="26">
        <f t="shared" si="12"/>
        <v>1.4999999999999999E-2</v>
      </c>
      <c r="J13" s="26">
        <f t="shared" si="12"/>
        <v>1.6E-2</v>
      </c>
      <c r="K13" s="26">
        <f t="shared" si="12"/>
        <v>4.3999999999999997E-2</v>
      </c>
      <c r="L13" s="26">
        <f t="shared" si="12"/>
        <v>4.5000000000000005E-2</v>
      </c>
      <c r="M13" s="26">
        <f t="shared" si="12"/>
        <v>4.6999999999999993E-2</v>
      </c>
      <c r="O13" s="25" t="s">
        <v>50</v>
      </c>
      <c r="P13">
        <f t="shared" si="8"/>
        <v>-0.31712473572938715</v>
      </c>
      <c r="Q13">
        <f t="shared" si="8"/>
        <v>-0.63424947145877431</v>
      </c>
      <c r="R13">
        <f t="shared" si="8"/>
        <v>-0.31712473572938715</v>
      </c>
      <c r="T13">
        <f t="shared" si="3"/>
        <v>-0.4228329809725162</v>
      </c>
      <c r="U13">
        <f t="shared" si="4"/>
        <v>0.1830920515400507</v>
      </c>
    </row>
    <row r="14" spans="2:21" ht="14" x14ac:dyDescent="0.15">
      <c r="B14" s="27" t="s">
        <v>55</v>
      </c>
      <c r="C14" s="27"/>
      <c r="D14" s="27"/>
      <c r="E14" s="27" t="s">
        <v>56</v>
      </c>
      <c r="F14" s="27"/>
      <c r="G14" s="27"/>
      <c r="H14" s="27" t="s">
        <v>57</v>
      </c>
      <c r="I14" s="27"/>
      <c r="J14" s="27"/>
      <c r="K14" s="27" t="s">
        <v>58</v>
      </c>
      <c r="L14" s="27"/>
      <c r="M14" s="27"/>
      <c r="O14" s="25" t="s">
        <v>51</v>
      </c>
      <c r="P14">
        <f>(E13-$P$3)/($P$4-$P$3)*100</f>
        <v>0</v>
      </c>
      <c r="Q14">
        <f t="shared" ref="Q14:R14" si="13">(F13-$P$3)/($P$4-$P$3)*100</f>
        <v>0</v>
      </c>
      <c r="R14">
        <f t="shared" si="13"/>
        <v>0.95137420718815935</v>
      </c>
      <c r="T14">
        <f t="shared" si="3"/>
        <v>0.31712473572938643</v>
      </c>
      <c r="U14">
        <f t="shared" si="4"/>
        <v>0.54927615462015056</v>
      </c>
    </row>
    <row r="15" spans="2:21" x14ac:dyDescent="0.15">
      <c r="B15" s="7">
        <v>4.7E-2</v>
      </c>
      <c r="C15" s="7">
        <v>4.8000000000000001E-2</v>
      </c>
      <c r="D15" s="7">
        <v>4.7E-2</v>
      </c>
      <c r="E15" s="7">
        <v>0.05</v>
      </c>
      <c r="F15" s="7">
        <v>5.0999999999999997E-2</v>
      </c>
      <c r="G15" s="7">
        <v>5.5E-2</v>
      </c>
      <c r="H15" s="7">
        <v>5.8000000000000003E-2</v>
      </c>
      <c r="I15" s="7">
        <v>0.06</v>
      </c>
      <c r="J15" s="7">
        <v>6.2E-2</v>
      </c>
      <c r="K15" s="18">
        <v>8.1000000000000003E-2</v>
      </c>
      <c r="L15" s="18">
        <v>0.08</v>
      </c>
      <c r="M15" s="18">
        <v>8.1000000000000003E-2</v>
      </c>
      <c r="O15" s="25" t="s">
        <v>59</v>
      </c>
      <c r="P15">
        <f>(H13-$P$3)/($P$4-$P$3)*100</f>
        <v>2.2198731501057076</v>
      </c>
      <c r="Q15">
        <f t="shared" ref="Q15:R15" si="14">(I13-$P$3)/($P$4-$P$3)*100</f>
        <v>1.9027484143763207</v>
      </c>
      <c r="R15">
        <f t="shared" si="14"/>
        <v>2.2198731501057076</v>
      </c>
      <c r="T15">
        <f t="shared" si="3"/>
        <v>2.1141649048625784</v>
      </c>
      <c r="U15">
        <f t="shared" si="4"/>
        <v>0.18309205154005048</v>
      </c>
    </row>
    <row r="16" spans="2:21" x14ac:dyDescent="0.15">
      <c r="B16" s="13">
        <v>4.1000000000000002E-2</v>
      </c>
      <c r="C16" s="13">
        <v>4.1000000000000002E-2</v>
      </c>
      <c r="D16" s="12">
        <v>0.04</v>
      </c>
      <c r="E16" s="12">
        <v>3.9E-2</v>
      </c>
      <c r="F16" s="12">
        <v>0.04</v>
      </c>
      <c r="G16" s="15">
        <v>4.2000000000000003E-2</v>
      </c>
      <c r="H16" s="12">
        <v>0.04</v>
      </c>
      <c r="I16" s="13">
        <v>4.1000000000000002E-2</v>
      </c>
      <c r="J16" s="13">
        <v>4.1000000000000002E-2</v>
      </c>
      <c r="K16" s="15">
        <v>4.2000000000000003E-2</v>
      </c>
      <c r="L16" s="12">
        <v>0.04</v>
      </c>
      <c r="M16" s="13">
        <v>0.04</v>
      </c>
      <c r="O16" s="25" t="s">
        <v>53</v>
      </c>
      <c r="P16">
        <f>(K13-$P$3)/($P$4-$P$3)*100</f>
        <v>11.099365750528539</v>
      </c>
      <c r="Q16">
        <f t="shared" ref="Q16:R16" si="15">(L13-$P$3)/($P$4-$P$3)*100</f>
        <v>11.416490486257928</v>
      </c>
      <c r="R16">
        <f t="shared" si="15"/>
        <v>12.050739957716699</v>
      </c>
      <c r="T16">
        <f t="shared" si="3"/>
        <v>11.522198731501057</v>
      </c>
      <c r="U16">
        <f t="shared" si="4"/>
        <v>0.48441603540759326</v>
      </c>
    </row>
    <row r="17" spans="2:21" x14ac:dyDescent="0.15">
      <c r="B17" s="26">
        <f>B15-B16</f>
        <v>5.9999999999999984E-3</v>
      </c>
      <c r="C17" s="26">
        <f t="shared" ref="C17:M17" si="16">C15-C16</f>
        <v>6.9999999999999993E-3</v>
      </c>
      <c r="D17" s="26">
        <f t="shared" si="16"/>
        <v>6.9999999999999993E-3</v>
      </c>
      <c r="E17" s="26">
        <f t="shared" si="16"/>
        <v>1.1000000000000003E-2</v>
      </c>
      <c r="F17" s="26">
        <f t="shared" si="16"/>
        <v>1.0999999999999996E-2</v>
      </c>
      <c r="G17" s="26">
        <f t="shared" si="16"/>
        <v>1.2999999999999998E-2</v>
      </c>
      <c r="H17" s="26">
        <f t="shared" si="16"/>
        <v>1.8000000000000002E-2</v>
      </c>
      <c r="I17" s="26">
        <f t="shared" si="16"/>
        <v>1.8999999999999996E-2</v>
      </c>
      <c r="J17" s="26">
        <f t="shared" si="16"/>
        <v>2.0999999999999998E-2</v>
      </c>
      <c r="K17" s="26">
        <f t="shared" si="16"/>
        <v>3.9E-2</v>
      </c>
      <c r="L17" s="26">
        <f t="shared" si="16"/>
        <v>0.04</v>
      </c>
      <c r="M17" s="26">
        <f t="shared" si="16"/>
        <v>4.1000000000000002E-2</v>
      </c>
      <c r="O17" s="25" t="s">
        <v>55</v>
      </c>
      <c r="P17">
        <f t="shared" si="8"/>
        <v>-0.95137420718816135</v>
      </c>
      <c r="Q17">
        <f t="shared" si="8"/>
        <v>-0.63424947145877431</v>
      </c>
      <c r="R17">
        <f t="shared" si="8"/>
        <v>-0.63424947145877431</v>
      </c>
      <c r="T17">
        <f t="shared" si="3"/>
        <v>-0.73995771670190325</v>
      </c>
      <c r="U17">
        <f t="shared" si="4"/>
        <v>0.1830920515400507</v>
      </c>
    </row>
    <row r="18" spans="2:21" ht="14" x14ac:dyDescent="0.15">
      <c r="B18" s="27" t="s">
        <v>60</v>
      </c>
      <c r="C18" s="27"/>
      <c r="D18" s="27"/>
      <c r="E18" s="27" t="s">
        <v>61</v>
      </c>
      <c r="F18" s="27"/>
      <c r="G18" s="27"/>
      <c r="H18" s="27" t="s">
        <v>62</v>
      </c>
      <c r="I18" s="27"/>
      <c r="J18" s="27"/>
      <c r="K18" s="27" t="s">
        <v>63</v>
      </c>
      <c r="L18" s="27"/>
      <c r="M18" s="27"/>
      <c r="O18" s="25" t="s">
        <v>56</v>
      </c>
      <c r="P18">
        <f>(E17-$P$3)/($P$4-$P$3)*100</f>
        <v>0.63424947145877431</v>
      </c>
      <c r="Q18">
        <f t="shared" ref="Q18:R18" si="17">(F17-$P$3)/($P$4-$P$3)*100</f>
        <v>0.63424947145877208</v>
      </c>
      <c r="R18">
        <f t="shared" si="17"/>
        <v>1.2684989429175464</v>
      </c>
      <c r="T18">
        <f t="shared" si="3"/>
        <v>0.84566596194503096</v>
      </c>
      <c r="U18">
        <f t="shared" si="4"/>
        <v>0.36618410308010046</v>
      </c>
    </row>
    <row r="19" spans="2:21" x14ac:dyDescent="0.15">
      <c r="B19" s="7">
        <v>5.3999999999999999E-2</v>
      </c>
      <c r="C19" s="7">
        <v>5.5E-2</v>
      </c>
      <c r="D19" s="7">
        <v>5.3999999999999999E-2</v>
      </c>
      <c r="E19" s="7">
        <v>5.6000000000000001E-2</v>
      </c>
      <c r="F19" s="7">
        <v>5.6000000000000001E-2</v>
      </c>
      <c r="G19" s="7">
        <v>5.7000000000000002E-2</v>
      </c>
      <c r="H19" s="7">
        <v>6.3E-2</v>
      </c>
      <c r="I19" s="7">
        <v>6.4000000000000001E-2</v>
      </c>
      <c r="J19" s="7">
        <v>0.06</v>
      </c>
      <c r="K19" s="18">
        <v>7.4999999999999997E-2</v>
      </c>
      <c r="L19" s="18">
        <v>7.4999999999999997E-2</v>
      </c>
      <c r="M19" s="18">
        <v>7.0999999999999994E-2</v>
      </c>
      <c r="O19" s="25" t="s">
        <v>64</v>
      </c>
      <c r="P19">
        <f>(H17-$P$3)/($P$4-$P$3)*100</f>
        <v>2.8541226215644819</v>
      </c>
      <c r="Q19">
        <f t="shared" ref="Q19:R19" si="18">(I17-$P$3)/($P$4-$P$3)*100</f>
        <v>3.1712473572938675</v>
      </c>
      <c r="R19">
        <f t="shared" si="18"/>
        <v>3.8054968287526414</v>
      </c>
      <c r="T19">
        <f t="shared" si="3"/>
        <v>3.2769556025369972</v>
      </c>
      <c r="U19">
        <f t="shared" si="4"/>
        <v>0.48441603540758865</v>
      </c>
    </row>
    <row r="20" spans="2:21" x14ac:dyDescent="0.15">
      <c r="B20" s="13">
        <v>0.04</v>
      </c>
      <c r="C20" s="13">
        <v>0.04</v>
      </c>
      <c r="D20" s="12">
        <v>3.9E-2</v>
      </c>
      <c r="E20" s="12">
        <v>3.9E-2</v>
      </c>
      <c r="F20" s="12">
        <v>0.04</v>
      </c>
      <c r="G20" s="13">
        <v>4.1000000000000002E-2</v>
      </c>
      <c r="H20" s="15">
        <v>4.2999999999999997E-2</v>
      </c>
      <c r="I20" s="19">
        <v>4.4999999999999998E-2</v>
      </c>
      <c r="J20" s="17">
        <v>4.8000000000000001E-2</v>
      </c>
      <c r="K20" s="15">
        <v>4.2000000000000003E-2</v>
      </c>
      <c r="L20" s="13">
        <v>4.1000000000000002E-2</v>
      </c>
      <c r="M20" s="13">
        <v>0.04</v>
      </c>
      <c r="O20" s="25" t="s">
        <v>58</v>
      </c>
      <c r="P20">
        <f>(K17-$P$3)/($P$4-$P$3)*100</f>
        <v>9.513742071881607</v>
      </c>
      <c r="Q20">
        <f>(L17-$P$3)/($P$4-$P$3)*100</f>
        <v>9.8308668076109917</v>
      </c>
      <c r="R20">
        <f>(M17-$P$3)/($P$4-$P$3)*100</f>
        <v>10.14799154334038</v>
      </c>
      <c r="T20">
        <f t="shared" si="3"/>
        <v>9.8308668076109935</v>
      </c>
      <c r="U20">
        <f t="shared" si="4"/>
        <v>0.31712473572938649</v>
      </c>
    </row>
    <row r="21" spans="2:21" x14ac:dyDescent="0.15">
      <c r="B21">
        <f>B19-B20</f>
        <v>1.3999999999999999E-2</v>
      </c>
      <c r="C21">
        <f t="shared" ref="C21:M21" si="19">C19-C20</f>
        <v>1.4999999999999999E-2</v>
      </c>
      <c r="D21">
        <f t="shared" si="19"/>
        <v>1.4999999999999999E-2</v>
      </c>
      <c r="E21">
        <f t="shared" si="19"/>
        <v>1.7000000000000001E-2</v>
      </c>
      <c r="F21">
        <f t="shared" si="19"/>
        <v>1.6E-2</v>
      </c>
      <c r="G21">
        <f t="shared" si="19"/>
        <v>1.6E-2</v>
      </c>
      <c r="H21">
        <f t="shared" si="19"/>
        <v>2.0000000000000004E-2</v>
      </c>
      <c r="I21">
        <f t="shared" si="19"/>
        <v>1.9000000000000003E-2</v>
      </c>
      <c r="J21">
        <f t="shared" si="19"/>
        <v>1.1999999999999997E-2</v>
      </c>
      <c r="K21">
        <f t="shared" si="19"/>
        <v>3.2999999999999995E-2</v>
      </c>
      <c r="L21">
        <f t="shared" si="19"/>
        <v>3.3999999999999996E-2</v>
      </c>
      <c r="M21">
        <f t="shared" si="19"/>
        <v>3.0999999999999993E-2</v>
      </c>
      <c r="O21" s="25" t="s">
        <v>60</v>
      </c>
      <c r="P21">
        <f t="shared" si="8"/>
        <v>1.5856236786469338</v>
      </c>
      <c r="Q21">
        <f t="shared" si="8"/>
        <v>1.9027484143763207</v>
      </c>
      <c r="R21">
        <f t="shared" si="8"/>
        <v>1.9027484143763207</v>
      </c>
      <c r="T21">
        <f t="shared" si="3"/>
        <v>1.7970401691331919</v>
      </c>
      <c r="U21">
        <f t="shared" si="4"/>
        <v>0.18309205154005048</v>
      </c>
    </row>
    <row r="22" spans="2:21" x14ac:dyDescent="0.15">
      <c r="B22" s="25" t="s">
        <v>43</v>
      </c>
      <c r="C22" s="25" t="s">
        <v>43</v>
      </c>
      <c r="D22" s="25" t="s">
        <v>43</v>
      </c>
      <c r="E22" s="25" t="s">
        <v>65</v>
      </c>
      <c r="F22" s="25" t="s">
        <v>65</v>
      </c>
      <c r="G22" s="25" t="s">
        <v>65</v>
      </c>
      <c r="O22" s="25" t="s">
        <v>61</v>
      </c>
      <c r="P22">
        <f>(E21-$P$3)/($P$4-$P$3)*100</f>
        <v>2.536997885835095</v>
      </c>
      <c r="Q22">
        <f t="shared" ref="Q22:R22" si="20">(F21-$P$3)/($P$4-$P$3)*100</f>
        <v>2.2198731501057076</v>
      </c>
      <c r="R22">
        <f t="shared" si="20"/>
        <v>2.2198731501057076</v>
      </c>
      <c r="T22">
        <f t="shared" si="3"/>
        <v>2.3255813953488365</v>
      </c>
      <c r="U22">
        <f t="shared" si="4"/>
        <v>0.18309205154005073</v>
      </c>
    </row>
    <row r="23" spans="2:21" ht="14" x14ac:dyDescent="0.15">
      <c r="B23" s="7">
        <v>4.8000000000000001E-2</v>
      </c>
      <c r="C23" s="7">
        <v>4.8000000000000001E-2</v>
      </c>
      <c r="D23" s="7">
        <v>0.05</v>
      </c>
      <c r="E23" s="20">
        <v>0.36799999999999999</v>
      </c>
      <c r="F23" s="20">
        <v>0.37</v>
      </c>
      <c r="G23" s="20">
        <v>0.36399999999999999</v>
      </c>
      <c r="O23" s="4" t="s">
        <v>66</v>
      </c>
      <c r="P23">
        <f>(H21-$P$3)/($P$4-$P$3)*100</f>
        <v>3.4883720930232567</v>
      </c>
      <c r="Q23">
        <f t="shared" ref="Q23:R23" si="21">(I21-$P$3)/($P$4-$P$3)*100</f>
        <v>3.1712473572938693</v>
      </c>
      <c r="R23">
        <f t="shared" si="21"/>
        <v>0.95137420718815935</v>
      </c>
      <c r="T23">
        <f t="shared" si="3"/>
        <v>2.536997885835095</v>
      </c>
      <c r="U23">
        <f t="shared" si="4"/>
        <v>1.3823146755414413</v>
      </c>
    </row>
    <row r="24" spans="2:21" ht="14" x14ac:dyDescent="0.15">
      <c r="B24" s="14">
        <v>3.7999999999999999E-2</v>
      </c>
      <c r="C24" s="12">
        <v>0.04</v>
      </c>
      <c r="D24" s="13">
        <v>4.1000000000000002E-2</v>
      </c>
      <c r="E24" s="15">
        <v>4.2999999999999997E-2</v>
      </c>
      <c r="F24" s="13">
        <v>4.1000000000000002E-2</v>
      </c>
      <c r="G24" s="19">
        <v>4.4999999999999998E-2</v>
      </c>
      <c r="O24" s="4" t="s">
        <v>63</v>
      </c>
      <c r="P24">
        <f>(K21-$P$3)/($P$4-$P$3)*100</f>
        <v>7.6109936575052828</v>
      </c>
      <c r="Q24">
        <f>(L21-$P$3)/($P$4-$P$3)*100</f>
        <v>7.9281183932346702</v>
      </c>
      <c r="R24">
        <f>(M21-$P$3)/($P$4-$P$3)*100</f>
        <v>6.9767441860465089</v>
      </c>
      <c r="T24">
        <f t="shared" si="3"/>
        <v>7.505285412262154</v>
      </c>
      <c r="U24">
        <f t="shared" si="4"/>
        <v>0.48441603540759431</v>
      </c>
    </row>
    <row r="25" spans="2:21" x14ac:dyDescent="0.15">
      <c r="B25">
        <f>B23-B24</f>
        <v>1.0000000000000002E-2</v>
      </c>
      <c r="C25">
        <f t="shared" ref="C25:G25" si="22">C23-C24</f>
        <v>8.0000000000000002E-3</v>
      </c>
      <c r="D25">
        <f t="shared" si="22"/>
        <v>9.0000000000000011E-3</v>
      </c>
      <c r="E25">
        <f t="shared" si="22"/>
        <v>0.32500000000000001</v>
      </c>
      <c r="F25">
        <f t="shared" si="22"/>
        <v>0.32900000000000001</v>
      </c>
      <c r="G25">
        <f t="shared" si="22"/>
        <v>0.31900000000000001</v>
      </c>
    </row>
    <row r="29" spans="2:21" x14ac:dyDescent="0.15">
      <c r="B29" s="32"/>
      <c r="C29" s="32"/>
      <c r="D29" s="32"/>
      <c r="E29" s="32"/>
      <c r="F29" s="32"/>
      <c r="G29" s="32"/>
      <c r="H29" s="32"/>
    </row>
    <row r="30" spans="2:21" x14ac:dyDescent="0.15">
      <c r="B30" s="33"/>
      <c r="C30" s="33"/>
      <c r="D30" s="33"/>
      <c r="E30" s="33"/>
      <c r="F30" s="33"/>
      <c r="G30" s="33"/>
      <c r="H30" s="32"/>
    </row>
    <row r="31" spans="2:21" x14ac:dyDescent="0.15">
      <c r="B31" s="33"/>
      <c r="C31" s="33"/>
      <c r="D31" s="33"/>
      <c r="E31" s="33"/>
      <c r="F31" s="33"/>
      <c r="G31" s="33"/>
      <c r="H31" s="32"/>
    </row>
    <row r="32" spans="2:21" x14ac:dyDescent="0.15">
      <c r="B32" s="32"/>
      <c r="C32" s="32"/>
      <c r="D32" s="32"/>
      <c r="E32" s="32"/>
      <c r="F32" s="32"/>
      <c r="G32" s="32"/>
      <c r="H32" s="32"/>
    </row>
    <row r="33" spans="2:8" x14ac:dyDescent="0.15">
      <c r="B33" s="32"/>
      <c r="C33" s="32"/>
      <c r="D33" s="32"/>
      <c r="E33" s="32"/>
      <c r="F33" s="32"/>
      <c r="G33" s="32"/>
      <c r="H33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786AE-E4A5-D24F-A11F-C6155A9D8686}">
  <dimension ref="A1:D21"/>
  <sheetViews>
    <sheetView tabSelected="1" workbookViewId="0">
      <selection activeCell="C2" sqref="C2:D21"/>
    </sheetView>
  </sheetViews>
  <sheetFormatPr baseColWidth="10" defaultRowHeight="13" x14ac:dyDescent="0.15"/>
  <sheetData>
    <row r="1" spans="1:4" x14ac:dyDescent="0.15">
      <c r="A1" s="25" t="s">
        <v>67</v>
      </c>
      <c r="B1" s="25" t="s">
        <v>68</v>
      </c>
      <c r="C1" s="25" t="s">
        <v>69</v>
      </c>
      <c r="D1" s="25" t="s">
        <v>42</v>
      </c>
    </row>
    <row r="2" spans="1:4" x14ac:dyDescent="0.15">
      <c r="A2" s="28" t="s">
        <v>73</v>
      </c>
      <c r="B2" s="28">
        <v>1</v>
      </c>
      <c r="C2">
        <v>-0.63424947145877364</v>
      </c>
      <c r="D2">
        <v>0.3171247357293861</v>
      </c>
    </row>
    <row r="3" spans="1:4" x14ac:dyDescent="0.15">
      <c r="A3" s="28" t="s">
        <v>73</v>
      </c>
      <c r="B3" s="28">
        <v>5</v>
      </c>
      <c r="C3">
        <v>4.016913319238899</v>
      </c>
      <c r="D3">
        <v>0.48441603540759415</v>
      </c>
    </row>
    <row r="4" spans="1:4" x14ac:dyDescent="0.15">
      <c r="A4" s="28" t="s">
        <v>73</v>
      </c>
      <c r="B4" s="28">
        <v>7.5</v>
      </c>
      <c r="C4">
        <v>18.604651162790699</v>
      </c>
      <c r="D4">
        <v>0.18309205154005023</v>
      </c>
    </row>
    <row r="5" spans="1:4" x14ac:dyDescent="0.15">
      <c r="A5" s="28" t="s">
        <v>73</v>
      </c>
      <c r="B5" s="29">
        <v>10</v>
      </c>
      <c r="C5">
        <v>50.52854122621563</v>
      </c>
      <c r="D5">
        <v>0.18309205154004612</v>
      </c>
    </row>
    <row r="6" spans="1:4" ht="14" x14ac:dyDescent="0.15">
      <c r="A6" s="29" t="s">
        <v>27</v>
      </c>
      <c r="B6" s="29">
        <v>1</v>
      </c>
      <c r="C6">
        <v>-0.52854122621564525</v>
      </c>
      <c r="D6">
        <v>0.18309205154005054</v>
      </c>
    </row>
    <row r="7" spans="1:4" ht="14" x14ac:dyDescent="0.15">
      <c r="A7" s="29" t="s">
        <v>27</v>
      </c>
      <c r="B7" s="29">
        <v>5</v>
      </c>
      <c r="C7">
        <v>-0.8456659619450323</v>
      </c>
      <c r="D7">
        <v>0.18309205154005159</v>
      </c>
    </row>
    <row r="8" spans="1:4" ht="14" x14ac:dyDescent="0.15">
      <c r="A8" s="29" t="s">
        <v>27</v>
      </c>
      <c r="B8" s="29">
        <v>7.5</v>
      </c>
      <c r="C8">
        <v>-0.2114164904862581</v>
      </c>
      <c r="D8">
        <v>0.18309205154005062</v>
      </c>
    </row>
    <row r="9" spans="1:4" ht="14" x14ac:dyDescent="0.15">
      <c r="A9" s="29" t="s">
        <v>27</v>
      </c>
      <c r="B9" s="29">
        <v>10</v>
      </c>
      <c r="C9">
        <v>0.31712473572938565</v>
      </c>
      <c r="D9">
        <v>1.2821754172222084E-15</v>
      </c>
    </row>
    <row r="10" spans="1:4" ht="14" x14ac:dyDescent="0.15">
      <c r="A10" s="29" t="s">
        <v>70</v>
      </c>
      <c r="B10" s="29">
        <v>1</v>
      </c>
      <c r="C10">
        <v>-0.4228329809725162</v>
      </c>
      <c r="D10">
        <v>0.1830920515400507</v>
      </c>
    </row>
    <row r="11" spans="1:4" ht="14" x14ac:dyDescent="0.15">
      <c r="A11" s="29" t="s">
        <v>70</v>
      </c>
      <c r="B11" s="29">
        <v>5</v>
      </c>
      <c r="C11">
        <v>0.31712473572938643</v>
      </c>
      <c r="D11">
        <v>0.54927615462015056</v>
      </c>
    </row>
    <row r="12" spans="1:4" ht="14" x14ac:dyDescent="0.15">
      <c r="A12" s="29" t="s">
        <v>70</v>
      </c>
      <c r="B12" s="29">
        <v>7.5</v>
      </c>
      <c r="C12">
        <v>2.1141649048625784</v>
      </c>
      <c r="D12">
        <v>0.18309205154005048</v>
      </c>
    </row>
    <row r="13" spans="1:4" ht="14" x14ac:dyDescent="0.15">
      <c r="A13" s="29" t="s">
        <v>70</v>
      </c>
      <c r="B13" s="29">
        <v>10</v>
      </c>
      <c r="C13">
        <v>11.522198731501057</v>
      </c>
      <c r="D13">
        <v>0.48441603540759326</v>
      </c>
    </row>
    <row r="14" spans="1:4" ht="14" x14ac:dyDescent="0.15">
      <c r="A14" s="29" t="s">
        <v>71</v>
      </c>
      <c r="B14" s="29">
        <v>1</v>
      </c>
      <c r="C14">
        <v>-0.73995771670190325</v>
      </c>
      <c r="D14">
        <v>0.1830920515400507</v>
      </c>
    </row>
    <row r="15" spans="1:4" ht="14" x14ac:dyDescent="0.15">
      <c r="A15" s="29" t="s">
        <v>71</v>
      </c>
      <c r="B15" s="29">
        <v>5</v>
      </c>
      <c r="C15">
        <v>0.84566596194503096</v>
      </c>
      <c r="D15">
        <v>0.36618410308010046</v>
      </c>
    </row>
    <row r="16" spans="1:4" ht="14" x14ac:dyDescent="0.15">
      <c r="A16" s="29" t="s">
        <v>71</v>
      </c>
      <c r="B16" s="29">
        <v>7.5</v>
      </c>
      <c r="C16">
        <v>3.2769556025369972</v>
      </c>
      <c r="D16">
        <v>0.48441603540758865</v>
      </c>
    </row>
    <row r="17" spans="1:4" ht="14" x14ac:dyDescent="0.15">
      <c r="A17" s="29" t="s">
        <v>71</v>
      </c>
      <c r="B17" s="29">
        <v>10</v>
      </c>
      <c r="C17">
        <v>9.8308668076109935</v>
      </c>
      <c r="D17">
        <v>0.31712473572938649</v>
      </c>
    </row>
    <row r="18" spans="1:4" ht="14" x14ac:dyDescent="0.15">
      <c r="A18" s="29" t="s">
        <v>72</v>
      </c>
      <c r="B18" s="29">
        <v>1</v>
      </c>
      <c r="C18">
        <v>1.7970401691331919</v>
      </c>
      <c r="D18">
        <v>0.18309205154005048</v>
      </c>
    </row>
    <row r="19" spans="1:4" ht="14" x14ac:dyDescent="0.15">
      <c r="A19" s="29" t="s">
        <v>72</v>
      </c>
      <c r="B19" s="29">
        <v>5</v>
      </c>
      <c r="C19">
        <v>2.3255813953488365</v>
      </c>
      <c r="D19">
        <v>0.18309205154005073</v>
      </c>
    </row>
    <row r="20" spans="1:4" ht="14" x14ac:dyDescent="0.15">
      <c r="A20" s="29" t="s">
        <v>72</v>
      </c>
      <c r="B20" s="29">
        <v>7.5</v>
      </c>
      <c r="C20">
        <v>2.536997885835095</v>
      </c>
      <c r="D20">
        <v>1.3823146755414413</v>
      </c>
    </row>
    <row r="21" spans="1:4" ht="14" x14ac:dyDescent="0.15">
      <c r="A21" s="29" t="s">
        <v>72</v>
      </c>
      <c r="B21" s="29">
        <v>10</v>
      </c>
      <c r="C21">
        <v>7.505285412262154</v>
      </c>
      <c r="D21">
        <v>0.48441603540759431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1 - Sheet1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Mendonsa</dc:creator>
  <cp:lastModifiedBy>Aryelle Wright</cp:lastModifiedBy>
  <dcterms:created xsi:type="dcterms:W3CDTF">2011-01-18T20:51:17Z</dcterms:created>
  <dcterms:modified xsi:type="dcterms:W3CDTF">2024-02-02T03:05:23Z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