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Hemolysis_Plots/"/>
    </mc:Choice>
  </mc:AlternateContent>
  <xr:revisionPtr revIDLastSave="0" documentId="13_ncr:1_{688890EA-1C55-2745-BC44-79D49ACC7FC6}" xr6:coauthVersionLast="47" xr6:coauthVersionMax="47" xr10:uidLastSave="{00000000-0000-0000-0000-000000000000}"/>
  <bookViews>
    <workbookView xWindow="120" yWindow="660" windowWidth="21320" windowHeight="14100" activeTab="3" xr2:uid="{00000000-000D-0000-FFFF-FFFF00000000}"/>
  </bookViews>
  <sheets>
    <sheet name="Plate 1 - Sheet1" sheetId="1" r:id="rId1"/>
    <sheet name="Sheet1" sheetId="2" r:id="rId2"/>
    <sheet name="Sheet2" sheetId="3" r:id="rId3"/>
    <sheet name="Sheet3" sheetId="4" r:id="rId4"/>
  </sheets>
  <definedNames>
    <definedName name="MethodPointer1">-1855251392</definedName>
    <definedName name="MethodPointer2">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7" i="3"/>
  <c r="R8" i="3"/>
  <c r="R9" i="3"/>
  <c r="R10" i="3"/>
  <c r="R11" i="3"/>
  <c r="R12" i="3"/>
  <c r="R13" i="3"/>
  <c r="R14" i="3"/>
  <c r="R15" i="3"/>
  <c r="R16" i="3"/>
  <c r="R17" i="3"/>
  <c r="R18" i="3"/>
  <c r="R20" i="3"/>
  <c r="R21" i="3"/>
  <c r="R22" i="3"/>
  <c r="R23" i="3"/>
  <c r="R24" i="3"/>
  <c r="R25" i="3"/>
  <c r="R26" i="3"/>
  <c r="R7" i="3"/>
  <c r="O26" i="3"/>
  <c r="P26" i="3"/>
  <c r="N26" i="3"/>
  <c r="O25" i="3"/>
  <c r="P25" i="3"/>
  <c r="N25" i="3"/>
  <c r="O24" i="3"/>
  <c r="P24" i="3"/>
  <c r="N24" i="3"/>
  <c r="O23" i="3"/>
  <c r="P23" i="3"/>
  <c r="N23" i="3"/>
  <c r="O22" i="3"/>
  <c r="P22" i="3"/>
  <c r="N22" i="3"/>
  <c r="O21" i="3"/>
  <c r="P21" i="3"/>
  <c r="N21" i="3"/>
  <c r="O20" i="3"/>
  <c r="P20" i="3"/>
  <c r="N20" i="3"/>
  <c r="O19" i="3"/>
  <c r="P19" i="3"/>
  <c r="N19" i="3"/>
  <c r="P18" i="3"/>
  <c r="O18" i="3"/>
  <c r="N18" i="3"/>
  <c r="O17" i="3"/>
  <c r="P17" i="3"/>
  <c r="N17" i="3"/>
  <c r="O16" i="3"/>
  <c r="P16" i="3"/>
  <c r="N16" i="3"/>
  <c r="O15" i="3"/>
  <c r="P15" i="3"/>
  <c r="N15" i="3"/>
  <c r="O14" i="3"/>
  <c r="P14" i="3"/>
  <c r="N14" i="3"/>
  <c r="O13" i="3"/>
  <c r="P13" i="3"/>
  <c r="N13" i="3"/>
  <c r="O12" i="3"/>
  <c r="P12" i="3"/>
  <c r="N12" i="3"/>
  <c r="O11" i="3"/>
  <c r="P11" i="3"/>
  <c r="N11" i="3"/>
  <c r="O10" i="3"/>
  <c r="P10" i="3"/>
  <c r="N10" i="3"/>
  <c r="O9" i="3"/>
  <c r="P9" i="3"/>
  <c r="N9" i="3"/>
  <c r="O8" i="3"/>
  <c r="P8" i="3"/>
  <c r="N8" i="3"/>
  <c r="P7" i="3"/>
  <c r="O7" i="3"/>
  <c r="N7" i="3"/>
  <c r="N33" i="3"/>
  <c r="M33" i="3"/>
  <c r="L33" i="3"/>
  <c r="K33" i="3"/>
  <c r="J33" i="3"/>
  <c r="I33" i="3"/>
  <c r="J30" i="3" s="1"/>
  <c r="H33" i="3"/>
  <c r="G33" i="3"/>
  <c r="G30" i="3" s="1"/>
  <c r="F33" i="3"/>
  <c r="E33" i="3"/>
  <c r="D33" i="3"/>
  <c r="C33" i="3"/>
  <c r="M30" i="3"/>
  <c r="D30" i="3"/>
  <c r="K29" i="3"/>
  <c r="J29" i="3"/>
  <c r="J26" i="3" s="1"/>
  <c r="I29" i="3"/>
  <c r="H29" i="3"/>
  <c r="G29" i="3"/>
  <c r="F29" i="3"/>
  <c r="G26" i="3" s="1"/>
  <c r="E29" i="3"/>
  <c r="D29" i="3"/>
  <c r="D26" i="3" s="1"/>
  <c r="C29" i="3"/>
  <c r="K25" i="3"/>
  <c r="J25" i="3"/>
  <c r="J22" i="3" s="1"/>
  <c r="I25" i="3"/>
  <c r="H25" i="3"/>
  <c r="G25" i="3"/>
  <c r="F25" i="3"/>
  <c r="E25" i="3"/>
  <c r="D25" i="3"/>
  <c r="C25" i="3"/>
  <c r="D22" i="3" s="1"/>
  <c r="G22" i="3"/>
  <c r="K21" i="3"/>
  <c r="J21" i="3"/>
  <c r="J18" i="3" s="1"/>
  <c r="I21" i="3"/>
  <c r="H21" i="3"/>
  <c r="G21" i="3"/>
  <c r="F21" i="3"/>
  <c r="E21" i="3"/>
  <c r="D21" i="3"/>
  <c r="C21" i="3"/>
  <c r="D18" i="3" s="1"/>
  <c r="G18" i="3"/>
  <c r="K17" i="3"/>
  <c r="J17" i="3"/>
  <c r="J14" i="3" s="1"/>
  <c r="I17" i="3"/>
  <c r="H17" i="3"/>
  <c r="G17" i="3"/>
  <c r="F17" i="3"/>
  <c r="E17" i="3"/>
  <c r="D17" i="3"/>
  <c r="C17" i="3"/>
  <c r="D14" i="3" s="1"/>
  <c r="G14" i="3"/>
  <c r="K13" i="3"/>
  <c r="J13" i="3"/>
  <c r="J10" i="3" s="1"/>
  <c r="I13" i="3"/>
  <c r="H13" i="3"/>
  <c r="G13" i="3"/>
  <c r="F13" i="3"/>
  <c r="E13" i="3"/>
  <c r="D13" i="3"/>
  <c r="C13" i="3"/>
  <c r="D10" i="3" s="1"/>
  <c r="G10" i="3"/>
  <c r="K9" i="3"/>
  <c r="J9" i="3"/>
  <c r="J6" i="3" s="1"/>
  <c r="I9" i="3"/>
  <c r="H9" i="3"/>
  <c r="G9" i="3"/>
  <c r="F9" i="3"/>
  <c r="G6" i="3" s="1"/>
  <c r="E9" i="3"/>
  <c r="D9" i="3"/>
  <c r="C9" i="3"/>
  <c r="P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7" i="2"/>
  <c r="G30" i="2"/>
  <c r="D30" i="2"/>
  <c r="J26" i="2"/>
  <c r="G26" i="2"/>
  <c r="D26" i="2"/>
  <c r="J22" i="2"/>
  <c r="G22" i="2"/>
  <c r="D22" i="2"/>
  <c r="J18" i="2"/>
  <c r="G18" i="2"/>
  <c r="D18" i="2"/>
  <c r="J14" i="2"/>
  <c r="G14" i="2"/>
  <c r="D14" i="2"/>
  <c r="J10" i="2"/>
  <c r="G10" i="2"/>
  <c r="D10" i="2"/>
  <c r="J6" i="2"/>
  <c r="G6" i="2"/>
  <c r="D6" i="2"/>
  <c r="M30" i="2"/>
  <c r="J30" i="2"/>
  <c r="D33" i="2"/>
  <c r="E33" i="2"/>
  <c r="F33" i="2"/>
  <c r="G33" i="2"/>
  <c r="H33" i="2"/>
  <c r="I33" i="2"/>
  <c r="J33" i="2"/>
  <c r="K33" i="2"/>
  <c r="L33" i="2"/>
  <c r="M33" i="2"/>
  <c r="N33" i="2"/>
  <c r="C33" i="2"/>
  <c r="D29" i="2"/>
  <c r="E29" i="2"/>
  <c r="F29" i="2"/>
  <c r="G29" i="2"/>
  <c r="H29" i="2"/>
  <c r="I29" i="2"/>
  <c r="J29" i="2"/>
  <c r="K29" i="2"/>
  <c r="C29" i="2"/>
  <c r="D25" i="2"/>
  <c r="E25" i="2"/>
  <c r="F25" i="2"/>
  <c r="G25" i="2"/>
  <c r="H25" i="2"/>
  <c r="I25" i="2"/>
  <c r="J25" i="2"/>
  <c r="K25" i="2"/>
  <c r="C25" i="2"/>
  <c r="D21" i="2"/>
  <c r="E21" i="2"/>
  <c r="F21" i="2"/>
  <c r="G21" i="2"/>
  <c r="H21" i="2"/>
  <c r="I21" i="2"/>
  <c r="J21" i="2"/>
  <c r="K21" i="2"/>
  <c r="C21" i="2"/>
  <c r="D17" i="2"/>
  <c r="E17" i="2"/>
  <c r="F17" i="2"/>
  <c r="G17" i="2"/>
  <c r="H17" i="2"/>
  <c r="I17" i="2"/>
  <c r="J17" i="2"/>
  <c r="K17" i="2"/>
  <c r="C17" i="2"/>
  <c r="D13" i="2"/>
  <c r="E13" i="2"/>
  <c r="F13" i="2"/>
  <c r="G13" i="2"/>
  <c r="H13" i="2"/>
  <c r="I13" i="2"/>
  <c r="J13" i="2"/>
  <c r="K13" i="2"/>
  <c r="C13" i="2"/>
  <c r="D9" i="2"/>
  <c r="E9" i="2"/>
  <c r="F9" i="2"/>
  <c r="G9" i="2"/>
  <c r="H9" i="2"/>
  <c r="I9" i="2"/>
  <c r="J9" i="2"/>
  <c r="K9" i="2"/>
  <c r="C9" i="2"/>
  <c r="D6" i="3" l="1"/>
</calcChain>
</file>

<file path=xl/sharedStrings.xml><?xml version="1.0" encoding="utf-8"?>
<sst xmlns="http://schemas.openxmlformats.org/spreadsheetml/2006/main" count="151" uniqueCount="72">
  <si>
    <t>Software Version</t>
  </si>
  <si>
    <t>3.11.19</t>
  </si>
  <si>
    <t>Experiment File Path:</t>
  </si>
  <si>
    <t>C:\Users\Public\Documents\Experiments\Kumar Lab\Aryelle\20231206_Hemolysis_DIP_Polyplexes.xpt</t>
  </si>
  <si>
    <t>Protocol File Path:</t>
  </si>
  <si>
    <t>C:\Users\Public\Documents\Protocols\Kumar_Hemolysis_Protocol.prt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</si>
  <si>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</si>
  <si>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</si>
  <si>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</si>
  <si>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</si>
  <si>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</si>
  <si>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</si>
  <si>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</si>
  <si>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</si>
  <si>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</si>
  <si>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</si>
  <si>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</si>
  <si>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</si>
  <si>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</si>
  <si>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</si>
  <si>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</si>
  <si>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</si>
  <si>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540, 720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</si>
  <si>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</si>
  <si>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</si>
  <si>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</si>
  <si>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</si>
  <si>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</si>
  <si>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</si>
  <si>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</si>
  <si>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</si>
  <si>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</si>
  <si>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</si>
  <si>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</si>
  <si>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</t>
  </si>
  <si>
    <t>B1</t>
  </si>
  <si>
    <t>G1</t>
  </si>
  <si>
    <t>S1-1</t>
  </si>
  <si>
    <t>S1-5</t>
  </si>
  <si>
    <t>S1-7.5</t>
  </si>
  <si>
    <t>S1-10</t>
  </si>
  <si>
    <t>B1-1</t>
  </si>
  <si>
    <t>B1-5</t>
  </si>
  <si>
    <t>B1-7.5</t>
  </si>
  <si>
    <t>B1-10</t>
  </si>
  <si>
    <t>G1-1</t>
  </si>
  <si>
    <t>G1-5</t>
  </si>
  <si>
    <t>G1-7.5</t>
  </si>
  <si>
    <t>G1-10</t>
  </si>
  <si>
    <t>G2-1</t>
  </si>
  <si>
    <t>G2-5</t>
  </si>
  <si>
    <t>G2-7.5</t>
  </si>
  <si>
    <t>G2-10</t>
  </si>
  <si>
    <t>G3-1</t>
  </si>
  <si>
    <t>G3-5</t>
  </si>
  <si>
    <t>G3-7.5</t>
  </si>
  <si>
    <t>G3-10</t>
  </si>
  <si>
    <t>WATER +</t>
  </si>
  <si>
    <t>PBS -</t>
  </si>
  <si>
    <t>Average</t>
  </si>
  <si>
    <t>% hemolysis</t>
  </si>
  <si>
    <t>stdev</t>
  </si>
  <si>
    <t>% hemolysis 1</t>
  </si>
  <si>
    <t>% hemolysis 2</t>
  </si>
  <si>
    <t>%hemolysis 3</t>
  </si>
  <si>
    <t>% hemolysis avg</t>
  </si>
  <si>
    <t>stddev</t>
  </si>
  <si>
    <t>polyplex</t>
  </si>
  <si>
    <t>hemolysis avg</t>
  </si>
  <si>
    <t>N/P ratio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</si>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</sst>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opLeftCell="A16" workbookViewId="0">
      <selection activeCell="D40" sqref="D40:I4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45267</v>
      </c>
    </row>
    <row r="8" spans="1:2" x14ac:dyDescent="0.15">
      <c r="A8" t="s">
        <v>9</v>
      </c>
      <c r="B8" s="2">
        <v>0.6277314814814815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2" spans="1:15" x14ac:dyDescent="0.15">
      <c r="A22" t="s">
        <v>25</v>
      </c>
      <c r="B22">
        <v>25.2</v>
      </c>
    </row>
    <row r="23" spans="1:15" x14ac:dyDescent="0.15">
      <c r="A23" t="s">
        <v>25</v>
      </c>
      <c r="B23">
        <v>25.2</v>
      </c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15">
      <c r="B26" s="36" t="s">
        <v>26</v>
      </c>
      <c r="C26" s="7">
        <v>4.9000000000000002E-2</v>
      </c>
      <c r="D26" s="7">
        <v>4.8000000000000001E-2</v>
      </c>
      <c r="E26" s="7">
        <v>4.9000000000000002E-2</v>
      </c>
      <c r="F26" s="7">
        <v>4.9000000000000002E-2</v>
      </c>
      <c r="G26" s="8">
        <v>0.05</v>
      </c>
      <c r="H26" s="7">
        <v>0.05</v>
      </c>
      <c r="I26" s="7">
        <v>0.05</v>
      </c>
      <c r="J26" s="7">
        <v>0.05</v>
      </c>
      <c r="K26" s="9">
        <v>5.5E-2</v>
      </c>
      <c r="L26" s="7">
        <v>4.8000000000000001E-2</v>
      </c>
      <c r="M26" s="8">
        <v>5.0999999999999997E-2</v>
      </c>
      <c r="N26" s="7">
        <v>0.05</v>
      </c>
      <c r="O26" s="10">
        <v>540</v>
      </c>
    </row>
    <row r="27" spans="1:15" x14ac:dyDescent="0.15">
      <c r="B27" s="37"/>
      <c r="C27" s="11">
        <v>4.5999999999999999E-2</v>
      </c>
      <c r="D27" s="11">
        <v>4.4999999999999998E-2</v>
      </c>
      <c r="E27" s="11">
        <v>4.5999999999999999E-2</v>
      </c>
      <c r="F27" s="12">
        <v>4.4999999999999998E-2</v>
      </c>
      <c r="G27" s="11">
        <v>4.5999999999999999E-2</v>
      </c>
      <c r="H27" s="11">
        <v>4.5999999999999999E-2</v>
      </c>
      <c r="I27" s="11">
        <v>4.7E-2</v>
      </c>
      <c r="J27" s="11">
        <v>4.7E-2</v>
      </c>
      <c r="K27" s="13">
        <v>5.0999999999999997E-2</v>
      </c>
      <c r="L27" s="12">
        <v>4.4999999999999998E-2</v>
      </c>
      <c r="M27" s="11">
        <v>4.5999999999999999E-2</v>
      </c>
      <c r="N27" s="11">
        <v>4.4999999999999998E-2</v>
      </c>
      <c r="O27" s="10">
        <v>720</v>
      </c>
    </row>
    <row r="28" spans="1:15" x14ac:dyDescent="0.15">
      <c r="B28" s="36" t="s">
        <v>27</v>
      </c>
      <c r="C28" s="9">
        <v>5.6000000000000001E-2</v>
      </c>
      <c r="D28" s="14">
        <v>4.5999999999999999E-2</v>
      </c>
      <c r="E28" s="14">
        <v>4.7E-2</v>
      </c>
      <c r="F28" s="15">
        <v>4.2999999999999997E-2</v>
      </c>
      <c r="G28" s="16">
        <v>5.8000000000000003E-2</v>
      </c>
      <c r="H28" s="16">
        <v>5.8999999999999997E-2</v>
      </c>
      <c r="I28" s="16">
        <v>5.8000000000000003E-2</v>
      </c>
      <c r="J28" s="17">
        <v>6.3E-2</v>
      </c>
      <c r="K28" s="17">
        <v>6.3E-2</v>
      </c>
      <c r="L28" s="18">
        <v>6.2E-2</v>
      </c>
      <c r="M28" s="7">
        <v>4.8000000000000001E-2</v>
      </c>
      <c r="N28" s="8">
        <v>5.1999999999999998E-2</v>
      </c>
      <c r="O28" s="10">
        <v>540</v>
      </c>
    </row>
    <row r="29" spans="1:15" x14ac:dyDescent="0.15">
      <c r="B29" s="37"/>
      <c r="C29" s="19">
        <v>5.2999999999999999E-2</v>
      </c>
      <c r="D29" s="20">
        <v>0.04</v>
      </c>
      <c r="E29" s="21">
        <v>4.1000000000000002E-2</v>
      </c>
      <c r="F29" s="22">
        <v>3.7999999999999999E-2</v>
      </c>
      <c r="G29" s="21">
        <v>4.1000000000000002E-2</v>
      </c>
      <c r="H29" s="21">
        <v>4.2000000000000003E-2</v>
      </c>
      <c r="I29" s="21">
        <v>4.2000000000000003E-2</v>
      </c>
      <c r="J29" s="21">
        <v>4.2000000000000003E-2</v>
      </c>
      <c r="K29" s="21">
        <v>4.1000000000000002E-2</v>
      </c>
      <c r="L29" s="21">
        <v>4.1000000000000002E-2</v>
      </c>
      <c r="M29" s="12">
        <v>4.3999999999999997E-2</v>
      </c>
      <c r="N29" s="11">
        <v>4.8000000000000001E-2</v>
      </c>
      <c r="O29" s="10">
        <v>720</v>
      </c>
    </row>
    <row r="30" spans="1:15" x14ac:dyDescent="0.15">
      <c r="B30" s="36" t="s">
        <v>28</v>
      </c>
      <c r="C30" s="7">
        <v>4.9000000000000002E-2</v>
      </c>
      <c r="D30" s="23">
        <v>6.9000000000000006E-2</v>
      </c>
      <c r="E30" s="23">
        <v>7.0000000000000007E-2</v>
      </c>
      <c r="F30" s="23">
        <v>6.9000000000000006E-2</v>
      </c>
      <c r="G30" s="7">
        <v>4.8000000000000001E-2</v>
      </c>
      <c r="H30" s="24">
        <v>5.2999999999999999E-2</v>
      </c>
      <c r="I30" s="7">
        <v>4.8000000000000001E-2</v>
      </c>
      <c r="J30" s="24">
        <v>5.5E-2</v>
      </c>
      <c r="K30" s="24">
        <v>5.3999999999999999E-2</v>
      </c>
      <c r="L30" s="9">
        <v>5.5E-2</v>
      </c>
      <c r="M30" s="7">
        <v>4.8000000000000001E-2</v>
      </c>
      <c r="N30" s="9">
        <v>5.7000000000000002E-2</v>
      </c>
      <c r="O30" s="10">
        <v>540</v>
      </c>
    </row>
    <row r="31" spans="1:15" x14ac:dyDescent="0.15">
      <c r="B31" s="37"/>
      <c r="C31" s="11">
        <v>4.5999999999999999E-2</v>
      </c>
      <c r="D31" s="12">
        <v>4.3999999999999997E-2</v>
      </c>
      <c r="E31" s="12">
        <v>4.3999999999999997E-2</v>
      </c>
      <c r="F31" s="21">
        <v>4.2999999999999997E-2</v>
      </c>
      <c r="G31" s="22">
        <v>3.7999999999999999E-2</v>
      </c>
      <c r="H31" s="21">
        <v>4.2000000000000003E-2</v>
      </c>
      <c r="I31" s="22">
        <v>3.6999999999999998E-2</v>
      </c>
      <c r="J31" s="21">
        <v>4.2000000000000003E-2</v>
      </c>
      <c r="K31" s="21">
        <v>4.2000000000000003E-2</v>
      </c>
      <c r="L31" s="21">
        <v>4.1000000000000002E-2</v>
      </c>
      <c r="M31" s="12">
        <v>4.4999999999999998E-2</v>
      </c>
      <c r="N31" s="19">
        <v>5.2999999999999999E-2</v>
      </c>
      <c r="O31" s="10">
        <v>720</v>
      </c>
    </row>
    <row r="32" spans="1:15" x14ac:dyDescent="0.15">
      <c r="B32" s="36" t="s">
        <v>29</v>
      </c>
      <c r="C32" s="7">
        <v>4.9000000000000002E-2</v>
      </c>
      <c r="D32" s="17">
        <v>6.3E-2</v>
      </c>
      <c r="E32" s="18">
        <v>6.2E-2</v>
      </c>
      <c r="F32" s="17">
        <v>6.3E-2</v>
      </c>
      <c r="G32" s="18">
        <v>6.0999999999999999E-2</v>
      </c>
      <c r="H32" s="25">
        <v>6.6000000000000003E-2</v>
      </c>
      <c r="I32" s="17">
        <v>6.4000000000000001E-2</v>
      </c>
      <c r="J32" s="15">
        <v>4.4999999999999998E-2</v>
      </c>
      <c r="K32" s="15">
        <v>4.3999999999999997E-2</v>
      </c>
      <c r="L32" s="14">
        <v>4.5999999999999999E-2</v>
      </c>
      <c r="M32" s="8">
        <v>5.1999999999999998E-2</v>
      </c>
      <c r="N32" s="9">
        <v>5.6000000000000001E-2</v>
      </c>
      <c r="O32" s="10">
        <v>540</v>
      </c>
    </row>
    <row r="33" spans="2:15" x14ac:dyDescent="0.15">
      <c r="B33" s="37"/>
      <c r="C33" s="11">
        <v>4.5999999999999999E-2</v>
      </c>
      <c r="D33" s="11">
        <v>4.5999999999999999E-2</v>
      </c>
      <c r="E33" s="11">
        <v>4.5999999999999999E-2</v>
      </c>
      <c r="F33" s="11">
        <v>4.5999999999999999E-2</v>
      </c>
      <c r="G33" s="11">
        <v>4.5999999999999999E-2</v>
      </c>
      <c r="H33" s="26">
        <v>4.9000000000000002E-2</v>
      </c>
      <c r="I33" s="11">
        <v>4.5999999999999999E-2</v>
      </c>
      <c r="J33" s="20">
        <v>3.9E-2</v>
      </c>
      <c r="K33" s="20">
        <v>3.7999999999999999E-2</v>
      </c>
      <c r="L33" s="20">
        <v>0.04</v>
      </c>
      <c r="M33" s="26">
        <v>4.8000000000000001E-2</v>
      </c>
      <c r="N33" s="26">
        <v>0.05</v>
      </c>
      <c r="O33" s="10">
        <v>720</v>
      </c>
    </row>
    <row r="34" spans="2:15" x14ac:dyDescent="0.15">
      <c r="B34" s="36" t="s">
        <v>30</v>
      </c>
      <c r="C34" s="7">
        <v>0.05</v>
      </c>
      <c r="D34" s="16">
        <v>5.8000000000000003E-2</v>
      </c>
      <c r="E34" s="17">
        <v>6.4000000000000001E-2</v>
      </c>
      <c r="F34" s="9">
        <v>5.7000000000000002E-2</v>
      </c>
      <c r="G34" s="16">
        <v>0.06</v>
      </c>
      <c r="H34" s="25">
        <v>6.5000000000000002E-2</v>
      </c>
      <c r="I34" s="16">
        <v>5.8000000000000003E-2</v>
      </c>
      <c r="J34" s="16">
        <v>5.8999999999999997E-2</v>
      </c>
      <c r="K34" s="17">
        <v>6.3E-2</v>
      </c>
      <c r="L34" s="17">
        <v>6.3E-2</v>
      </c>
      <c r="M34" s="16">
        <v>5.8000000000000003E-2</v>
      </c>
      <c r="N34" s="24">
        <v>5.5E-2</v>
      </c>
      <c r="O34" s="10">
        <v>540</v>
      </c>
    </row>
    <row r="35" spans="2:15" x14ac:dyDescent="0.15">
      <c r="B35" s="37"/>
      <c r="C35" s="11">
        <v>4.5999999999999999E-2</v>
      </c>
      <c r="D35" s="12">
        <v>4.2999999999999997E-2</v>
      </c>
      <c r="E35" s="11">
        <v>4.8000000000000001E-2</v>
      </c>
      <c r="F35" s="21">
        <v>4.2000000000000003E-2</v>
      </c>
      <c r="G35" s="21">
        <v>4.1000000000000002E-2</v>
      </c>
      <c r="H35" s="12">
        <v>4.4999999999999998E-2</v>
      </c>
      <c r="I35" s="20">
        <v>3.9E-2</v>
      </c>
      <c r="J35" s="20">
        <v>4.1000000000000002E-2</v>
      </c>
      <c r="K35" s="21">
        <v>4.2000000000000003E-2</v>
      </c>
      <c r="L35" s="21">
        <v>4.2000000000000003E-2</v>
      </c>
      <c r="M35" s="19">
        <v>5.3999999999999999E-2</v>
      </c>
      <c r="N35" s="13">
        <v>5.0999999999999997E-2</v>
      </c>
      <c r="O35" s="10">
        <v>720</v>
      </c>
    </row>
    <row r="36" spans="2:15" x14ac:dyDescent="0.15">
      <c r="B36" s="36" t="s">
        <v>31</v>
      </c>
      <c r="C36" s="7">
        <v>0.05</v>
      </c>
      <c r="D36" s="27">
        <v>0.04</v>
      </c>
      <c r="E36" s="14">
        <v>4.5999999999999999E-2</v>
      </c>
      <c r="F36" s="27">
        <v>4.2000000000000003E-2</v>
      </c>
      <c r="G36" s="24">
        <v>5.2999999999999999E-2</v>
      </c>
      <c r="H36" s="16">
        <v>5.8999999999999997E-2</v>
      </c>
      <c r="I36" s="9">
        <v>5.6000000000000001E-2</v>
      </c>
      <c r="J36" s="9">
        <v>5.6000000000000001E-2</v>
      </c>
      <c r="K36" s="18">
        <v>6.2E-2</v>
      </c>
      <c r="L36" s="18">
        <v>6.0999999999999999E-2</v>
      </c>
      <c r="M36" s="24">
        <v>5.3999999999999999E-2</v>
      </c>
      <c r="N36" s="16">
        <v>5.8999999999999997E-2</v>
      </c>
      <c r="O36" s="10">
        <v>540</v>
      </c>
    </row>
    <row r="37" spans="2:15" x14ac:dyDescent="0.15">
      <c r="B37" s="37"/>
      <c r="C37" s="12">
        <v>4.4999999999999998E-2</v>
      </c>
      <c r="D37" s="22">
        <v>3.7999999999999999E-2</v>
      </c>
      <c r="E37" s="21">
        <v>4.2000000000000003E-2</v>
      </c>
      <c r="F37" s="20">
        <v>3.9E-2</v>
      </c>
      <c r="G37" s="20">
        <v>0.04</v>
      </c>
      <c r="H37" s="12">
        <v>4.2999999999999997E-2</v>
      </c>
      <c r="I37" s="20">
        <v>3.9E-2</v>
      </c>
      <c r="J37" s="20">
        <v>0.04</v>
      </c>
      <c r="K37" s="12">
        <v>4.2999999999999997E-2</v>
      </c>
      <c r="L37" s="21">
        <v>4.2000000000000003E-2</v>
      </c>
      <c r="M37" s="26">
        <v>0.05</v>
      </c>
      <c r="N37" s="19">
        <v>5.5E-2</v>
      </c>
      <c r="O37" s="10">
        <v>720</v>
      </c>
    </row>
    <row r="38" spans="2:15" x14ac:dyDescent="0.15">
      <c r="B38" s="36" t="s">
        <v>32</v>
      </c>
      <c r="C38" s="7">
        <v>4.9000000000000002E-2</v>
      </c>
      <c r="D38" s="18">
        <v>6.2E-2</v>
      </c>
      <c r="E38" s="18">
        <v>0.06</v>
      </c>
      <c r="F38" s="18">
        <v>6.2E-2</v>
      </c>
      <c r="G38" s="27">
        <v>4.1000000000000002E-2</v>
      </c>
      <c r="H38" s="15">
        <v>4.2999999999999997E-2</v>
      </c>
      <c r="I38" s="15">
        <v>4.2999999999999997E-2</v>
      </c>
      <c r="J38" s="8">
        <v>5.1999999999999998E-2</v>
      </c>
      <c r="K38" s="7">
        <v>4.9000000000000002E-2</v>
      </c>
      <c r="L38" s="7">
        <v>0.05</v>
      </c>
      <c r="M38" s="7">
        <v>4.8000000000000001E-2</v>
      </c>
      <c r="N38" s="27">
        <v>4.2999999999999997E-2</v>
      </c>
      <c r="O38" s="10">
        <v>540</v>
      </c>
    </row>
    <row r="39" spans="2:15" x14ac:dyDescent="0.15">
      <c r="B39" s="37"/>
      <c r="C39" s="12">
        <v>4.4999999999999998E-2</v>
      </c>
      <c r="D39" s="12">
        <v>4.3999999999999997E-2</v>
      </c>
      <c r="E39" s="21">
        <v>4.1000000000000002E-2</v>
      </c>
      <c r="F39" s="21">
        <v>4.2000000000000003E-2</v>
      </c>
      <c r="G39" s="22">
        <v>3.5999999999999997E-2</v>
      </c>
      <c r="H39" s="22">
        <v>3.6999999999999998E-2</v>
      </c>
      <c r="I39" s="22">
        <v>3.6999999999999998E-2</v>
      </c>
      <c r="J39" s="21">
        <v>4.1000000000000002E-2</v>
      </c>
      <c r="K39" s="22">
        <v>3.7999999999999999E-2</v>
      </c>
      <c r="L39" s="20">
        <v>3.7999999999999999E-2</v>
      </c>
      <c r="M39" s="11">
        <v>4.5999999999999999E-2</v>
      </c>
      <c r="N39" s="20">
        <v>0.04</v>
      </c>
      <c r="O39" s="10">
        <v>720</v>
      </c>
    </row>
    <row r="40" spans="2:15" x14ac:dyDescent="0.15">
      <c r="B40" s="36" t="s">
        <v>33</v>
      </c>
      <c r="C40" s="7">
        <v>4.9000000000000002E-2</v>
      </c>
      <c r="D40" s="18">
        <v>6.2E-2</v>
      </c>
      <c r="E40" s="16">
        <v>5.8000000000000003E-2</v>
      </c>
      <c r="F40" s="9">
        <v>5.7000000000000002E-2</v>
      </c>
      <c r="G40" s="16">
        <v>5.8000000000000003E-2</v>
      </c>
      <c r="H40" s="16">
        <v>5.8999999999999997E-2</v>
      </c>
      <c r="I40" s="16">
        <v>5.8999999999999997E-2</v>
      </c>
      <c r="J40" s="16">
        <v>5.8000000000000003E-2</v>
      </c>
      <c r="K40" s="18">
        <v>6.0999999999999999E-2</v>
      </c>
      <c r="L40" s="17">
        <v>6.4000000000000001E-2</v>
      </c>
      <c r="M40" s="28">
        <v>7.3999999999999996E-2</v>
      </c>
      <c r="N40" s="27">
        <v>4.2000000000000003E-2</v>
      </c>
      <c r="O40" s="10">
        <v>540</v>
      </c>
    </row>
    <row r="41" spans="2:15" x14ac:dyDescent="0.15">
      <c r="B41" s="37"/>
      <c r="C41" s="12">
        <v>4.4999999999999998E-2</v>
      </c>
      <c r="D41" s="11">
        <v>4.5999999999999999E-2</v>
      </c>
      <c r="E41" s="21">
        <v>4.2000000000000003E-2</v>
      </c>
      <c r="F41" s="21">
        <v>4.1000000000000002E-2</v>
      </c>
      <c r="G41" s="21">
        <v>4.2999999999999997E-2</v>
      </c>
      <c r="H41" s="21">
        <v>4.2000000000000003E-2</v>
      </c>
      <c r="I41" s="21">
        <v>4.2000000000000003E-2</v>
      </c>
      <c r="J41" s="22">
        <v>3.6999999999999998E-2</v>
      </c>
      <c r="K41" s="20">
        <v>0.04</v>
      </c>
      <c r="L41" s="21">
        <v>4.2000000000000003E-2</v>
      </c>
      <c r="M41" s="29">
        <v>6.9000000000000006E-2</v>
      </c>
      <c r="N41" s="20">
        <v>3.9E-2</v>
      </c>
      <c r="O41" s="10">
        <v>720</v>
      </c>
    </row>
  </sheetData>
  <mergeCells count="8">
    <mergeCell ref="B38:B39"/>
    <mergeCell ref="B40:B41"/>
    <mergeCell ref="B26:B27"/>
    <mergeCell ref="B28:B29"/>
    <mergeCell ref="B30:B31"/>
    <mergeCell ref="B32:B33"/>
    <mergeCell ref="B34:B35"/>
    <mergeCell ref="B36:B3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6AE3-3B61-6940-9F7C-EB9B49104A5F}">
  <dimension ref="C5:P33"/>
  <sheetViews>
    <sheetView workbookViewId="0">
      <selection activeCell="B20" sqref="B20"/>
    </sheetView>
  </sheetViews>
  <sheetFormatPr baseColWidth="10" defaultRowHeight="13" x14ac:dyDescent="0.15"/>
  <cols>
    <col min="4" max="4" width="11.6640625" bestFit="1" customWidth="1"/>
    <col min="7" max="7" width="11.6640625" bestFit="1" customWidth="1"/>
    <col min="10" max="10" width="11.6640625" bestFit="1" customWidth="1"/>
    <col min="13" max="13" width="11.6640625" bestFit="1" customWidth="1"/>
  </cols>
  <sheetData>
    <row r="5" spans="3:16" x14ac:dyDescent="0.15">
      <c r="C5" s="30"/>
      <c r="F5" s="30"/>
      <c r="I5" s="30"/>
    </row>
    <row r="6" spans="3:16" x14ac:dyDescent="0.15">
      <c r="C6" s="30" t="s">
        <v>37</v>
      </c>
      <c r="D6">
        <f>AVERAGE(C9:E9)</f>
        <v>5.6666666666666645E-3</v>
      </c>
      <c r="F6" s="30" t="s">
        <v>38</v>
      </c>
      <c r="G6">
        <f>AVERAGE(F9:H9)</f>
        <v>1.6666666666666666E-2</v>
      </c>
      <c r="I6" s="30" t="s">
        <v>39</v>
      </c>
      <c r="J6">
        <f>AVERAGE(I9:K9)</f>
        <v>2.1333333333333333E-2</v>
      </c>
      <c r="N6" s="30" t="s">
        <v>59</v>
      </c>
      <c r="O6" s="30" t="s">
        <v>60</v>
      </c>
      <c r="P6" s="30" t="s">
        <v>61</v>
      </c>
    </row>
    <row r="7" spans="3:16" x14ac:dyDescent="0.15">
      <c r="C7" s="14">
        <v>4.5999999999999999E-2</v>
      </c>
      <c r="D7" s="14">
        <v>4.7E-2</v>
      </c>
      <c r="E7" s="15">
        <v>4.2999999999999997E-2</v>
      </c>
      <c r="F7" s="16">
        <v>5.8000000000000003E-2</v>
      </c>
      <c r="G7" s="16">
        <v>5.8999999999999997E-2</v>
      </c>
      <c r="H7" s="16">
        <v>5.8000000000000003E-2</v>
      </c>
      <c r="I7" s="17">
        <v>6.3E-2</v>
      </c>
      <c r="J7" s="17">
        <v>6.3E-2</v>
      </c>
      <c r="K7" s="18">
        <v>6.2E-2</v>
      </c>
      <c r="M7" s="33" t="s">
        <v>37</v>
      </c>
      <c r="N7" s="35">
        <v>5.6666666666666645E-3</v>
      </c>
      <c r="O7">
        <f>(N7-M$30)/(J$30-M$30)*100</f>
        <v>11.320754716981137</v>
      </c>
      <c r="P7">
        <f>STDEV(C9:E9)*100</f>
        <v>5.7735026918962637E-2</v>
      </c>
    </row>
    <row r="8" spans="3:16" x14ac:dyDescent="0.15">
      <c r="C8" s="20">
        <v>0.04</v>
      </c>
      <c r="D8" s="21">
        <v>4.1000000000000002E-2</v>
      </c>
      <c r="E8" s="22">
        <v>3.7999999999999999E-2</v>
      </c>
      <c r="F8" s="21">
        <v>4.1000000000000002E-2</v>
      </c>
      <c r="G8" s="21">
        <v>4.2000000000000003E-2</v>
      </c>
      <c r="H8" s="21">
        <v>4.2000000000000003E-2</v>
      </c>
      <c r="I8" s="21">
        <v>4.2000000000000003E-2</v>
      </c>
      <c r="J8" s="21">
        <v>4.1000000000000002E-2</v>
      </c>
      <c r="K8" s="21">
        <v>4.1000000000000002E-2</v>
      </c>
      <c r="M8" s="33" t="s">
        <v>38</v>
      </c>
      <c r="N8" s="35">
        <v>1.6666666666666666E-2</v>
      </c>
      <c r="O8">
        <f t="shared" ref="O8:O26" si="0">(N8-M$30)/(J$30-M$30)*100</f>
        <v>73.584905660377359</v>
      </c>
    </row>
    <row r="9" spans="3:16" x14ac:dyDescent="0.15">
      <c r="C9" s="31">
        <f>C7-C8</f>
        <v>5.9999999999999984E-3</v>
      </c>
      <c r="D9" s="31">
        <f t="shared" ref="D9:K9" si="1">D7-D8</f>
        <v>5.9999999999999984E-3</v>
      </c>
      <c r="E9" s="31">
        <f t="shared" si="1"/>
        <v>4.9999999999999975E-3</v>
      </c>
      <c r="F9" s="31">
        <f t="shared" si="1"/>
        <v>1.7000000000000001E-2</v>
      </c>
      <c r="G9" s="31">
        <f t="shared" si="1"/>
        <v>1.6999999999999994E-2</v>
      </c>
      <c r="H9" s="31">
        <f t="shared" si="1"/>
        <v>1.6E-2</v>
      </c>
      <c r="I9" s="31">
        <f t="shared" si="1"/>
        <v>2.0999999999999998E-2</v>
      </c>
      <c r="J9" s="31">
        <f t="shared" si="1"/>
        <v>2.1999999999999999E-2</v>
      </c>
      <c r="K9" s="31">
        <f t="shared" si="1"/>
        <v>2.0999999999999998E-2</v>
      </c>
      <c r="M9" s="33" t="s">
        <v>39</v>
      </c>
      <c r="N9" s="35">
        <v>2.1333333333333333E-2</v>
      </c>
      <c r="O9">
        <f t="shared" si="0"/>
        <v>100</v>
      </c>
    </row>
    <row r="10" spans="3:16" ht="14" x14ac:dyDescent="0.15">
      <c r="C10" s="32" t="s">
        <v>40</v>
      </c>
      <c r="D10" s="32">
        <f>AVERAGE(C13:E13)</f>
        <v>2.5666666666666674E-2</v>
      </c>
      <c r="E10" s="32"/>
      <c r="F10" s="32" t="s">
        <v>41</v>
      </c>
      <c r="G10" s="32">
        <f>AVERAGE(F13:H13)</f>
        <v>1.0666666666666666E-2</v>
      </c>
      <c r="H10" s="32"/>
      <c r="I10" s="32" t="s">
        <v>42</v>
      </c>
      <c r="J10" s="32">
        <f>AVERAGE(I13:K13)</f>
        <v>1.2999999999999998E-2</v>
      </c>
      <c r="K10" s="32"/>
      <c r="M10" s="34" t="s">
        <v>40</v>
      </c>
      <c r="N10" s="34">
        <v>2.5666666666666674E-2</v>
      </c>
      <c r="O10">
        <f t="shared" si="0"/>
        <v>124.52830188679249</v>
      </c>
    </row>
    <row r="11" spans="3:16" ht="14" x14ac:dyDescent="0.15">
      <c r="C11" s="23">
        <v>6.9000000000000006E-2</v>
      </c>
      <c r="D11" s="23">
        <v>7.0000000000000007E-2</v>
      </c>
      <c r="E11" s="23">
        <v>6.9000000000000006E-2</v>
      </c>
      <c r="F11" s="7">
        <v>4.8000000000000001E-2</v>
      </c>
      <c r="G11" s="24">
        <v>5.2999999999999999E-2</v>
      </c>
      <c r="H11" s="7">
        <v>4.8000000000000001E-2</v>
      </c>
      <c r="I11" s="24">
        <v>5.5E-2</v>
      </c>
      <c r="J11" s="24">
        <v>5.3999999999999999E-2</v>
      </c>
      <c r="K11" s="9">
        <v>5.5E-2</v>
      </c>
      <c r="M11" s="34" t="s">
        <v>41</v>
      </c>
      <c r="N11" s="34">
        <v>1.0666666666666666E-2</v>
      </c>
      <c r="O11">
        <f t="shared" si="0"/>
        <v>39.622641509433969</v>
      </c>
    </row>
    <row r="12" spans="3:16" ht="14" x14ac:dyDescent="0.15">
      <c r="C12" s="12">
        <v>4.3999999999999997E-2</v>
      </c>
      <c r="D12" s="12">
        <v>4.3999999999999997E-2</v>
      </c>
      <c r="E12" s="21">
        <v>4.2999999999999997E-2</v>
      </c>
      <c r="F12" s="22">
        <v>3.7999999999999999E-2</v>
      </c>
      <c r="G12" s="21">
        <v>4.2000000000000003E-2</v>
      </c>
      <c r="H12" s="22">
        <v>3.6999999999999998E-2</v>
      </c>
      <c r="I12" s="21">
        <v>4.2000000000000003E-2</v>
      </c>
      <c r="J12" s="21">
        <v>4.2000000000000003E-2</v>
      </c>
      <c r="K12" s="21">
        <v>4.1000000000000002E-2</v>
      </c>
      <c r="M12" s="34" t="s">
        <v>42</v>
      </c>
      <c r="N12" s="34">
        <v>1.2999999999999998E-2</v>
      </c>
      <c r="O12">
        <f t="shared" si="0"/>
        <v>52.830188679245268</v>
      </c>
    </row>
    <row r="13" spans="3:16" ht="14" x14ac:dyDescent="0.15">
      <c r="C13" s="31">
        <f>C11-C12</f>
        <v>2.5000000000000008E-2</v>
      </c>
      <c r="D13" s="31">
        <f t="shared" ref="D13:K13" si="2">D11-D12</f>
        <v>2.6000000000000009E-2</v>
      </c>
      <c r="E13" s="31">
        <f t="shared" si="2"/>
        <v>2.6000000000000009E-2</v>
      </c>
      <c r="F13" s="31">
        <f t="shared" si="2"/>
        <v>1.0000000000000002E-2</v>
      </c>
      <c r="G13" s="31">
        <f t="shared" si="2"/>
        <v>1.0999999999999996E-2</v>
      </c>
      <c r="H13" s="31">
        <f t="shared" si="2"/>
        <v>1.1000000000000003E-2</v>
      </c>
      <c r="I13" s="31">
        <f t="shared" si="2"/>
        <v>1.2999999999999998E-2</v>
      </c>
      <c r="J13" s="31">
        <f t="shared" si="2"/>
        <v>1.1999999999999997E-2</v>
      </c>
      <c r="K13" s="31">
        <f t="shared" si="2"/>
        <v>1.3999999999999999E-2</v>
      </c>
      <c r="M13" s="34" t="s">
        <v>43</v>
      </c>
      <c r="N13" s="34">
        <v>1.6666666666666666E-2</v>
      </c>
      <c r="O13">
        <f t="shared" si="0"/>
        <v>73.584905660377359</v>
      </c>
    </row>
    <row r="14" spans="3:16" ht="14" x14ac:dyDescent="0.15">
      <c r="C14" s="32" t="s">
        <v>43</v>
      </c>
      <c r="D14" s="32">
        <f>AVERAGE(C17:E17)</f>
        <v>1.6666666666666666E-2</v>
      </c>
      <c r="E14" s="32"/>
      <c r="F14" s="32" t="s">
        <v>44</v>
      </c>
      <c r="G14" s="32">
        <f>AVERAGE(F17:H17)</f>
        <v>1.6666666666666666E-2</v>
      </c>
      <c r="H14" s="32"/>
      <c r="I14" s="32" t="s">
        <v>45</v>
      </c>
      <c r="J14" s="32">
        <f>AVERAGE(I17:K17)</f>
        <v>5.9999999999999984E-3</v>
      </c>
      <c r="K14" s="32"/>
      <c r="M14" s="34" t="s">
        <v>44</v>
      </c>
      <c r="N14" s="34">
        <v>1.6666666666666666E-2</v>
      </c>
      <c r="O14">
        <f t="shared" si="0"/>
        <v>73.584905660377359</v>
      </c>
    </row>
    <row r="15" spans="3:16" ht="14" x14ac:dyDescent="0.15">
      <c r="C15" s="17">
        <v>6.3E-2</v>
      </c>
      <c r="D15" s="18">
        <v>6.2E-2</v>
      </c>
      <c r="E15" s="17">
        <v>6.3E-2</v>
      </c>
      <c r="F15" s="18">
        <v>6.0999999999999999E-2</v>
      </c>
      <c r="G15" s="25">
        <v>6.6000000000000003E-2</v>
      </c>
      <c r="H15" s="17">
        <v>6.4000000000000001E-2</v>
      </c>
      <c r="I15" s="15">
        <v>4.4999999999999998E-2</v>
      </c>
      <c r="J15" s="15">
        <v>4.3999999999999997E-2</v>
      </c>
      <c r="K15" s="14">
        <v>4.5999999999999999E-2</v>
      </c>
      <c r="M15" s="34" t="s">
        <v>45</v>
      </c>
      <c r="N15" s="34">
        <v>5.9999999999999984E-3</v>
      </c>
      <c r="O15">
        <f t="shared" si="0"/>
        <v>13.207547169811329</v>
      </c>
    </row>
    <row r="16" spans="3:16" ht="14" x14ac:dyDescent="0.15">
      <c r="C16" s="11">
        <v>4.5999999999999999E-2</v>
      </c>
      <c r="D16" s="11">
        <v>4.5999999999999999E-2</v>
      </c>
      <c r="E16" s="11">
        <v>4.5999999999999999E-2</v>
      </c>
      <c r="F16" s="11">
        <v>4.5999999999999999E-2</v>
      </c>
      <c r="G16" s="26">
        <v>4.9000000000000002E-2</v>
      </c>
      <c r="H16" s="11">
        <v>4.5999999999999999E-2</v>
      </c>
      <c r="I16" s="20">
        <v>3.9E-2</v>
      </c>
      <c r="J16" s="20">
        <v>3.7999999999999999E-2</v>
      </c>
      <c r="K16" s="20">
        <v>0.04</v>
      </c>
      <c r="M16" s="34" t="s">
        <v>46</v>
      </c>
      <c r="N16" s="34">
        <v>1.5333333333333336E-2</v>
      </c>
      <c r="O16">
        <f t="shared" si="0"/>
        <v>66.037735849056617</v>
      </c>
    </row>
    <row r="17" spans="3:15" ht="14" x14ac:dyDescent="0.15">
      <c r="C17" s="31">
        <f>C15-C16</f>
        <v>1.7000000000000001E-2</v>
      </c>
      <c r="D17" s="31">
        <f t="shared" ref="D17:K17" si="3">D15-D16</f>
        <v>1.6E-2</v>
      </c>
      <c r="E17" s="31">
        <f t="shared" si="3"/>
        <v>1.7000000000000001E-2</v>
      </c>
      <c r="F17" s="31">
        <f t="shared" si="3"/>
        <v>1.4999999999999999E-2</v>
      </c>
      <c r="G17" s="31">
        <f t="shared" si="3"/>
        <v>1.7000000000000001E-2</v>
      </c>
      <c r="H17" s="31">
        <f t="shared" si="3"/>
        <v>1.8000000000000002E-2</v>
      </c>
      <c r="I17" s="31">
        <f t="shared" si="3"/>
        <v>5.9999999999999984E-3</v>
      </c>
      <c r="J17" s="31">
        <f t="shared" si="3"/>
        <v>5.9999999999999984E-3</v>
      </c>
      <c r="K17" s="31">
        <f t="shared" si="3"/>
        <v>5.9999999999999984E-3</v>
      </c>
      <c r="M17" s="34" t="s">
        <v>47</v>
      </c>
      <c r="N17" s="34">
        <v>1.9333333333333334E-2</v>
      </c>
      <c r="O17">
        <f t="shared" si="0"/>
        <v>88.679245283018886</v>
      </c>
    </row>
    <row r="18" spans="3:15" ht="14" x14ac:dyDescent="0.15">
      <c r="C18" s="32" t="s">
        <v>46</v>
      </c>
      <c r="D18" s="32">
        <f>AVERAGE(C21:E21)</f>
        <v>1.5333333333333336E-2</v>
      </c>
      <c r="E18" s="32"/>
      <c r="F18" s="32" t="s">
        <v>47</v>
      </c>
      <c r="G18" s="32">
        <f>AVERAGE(F21:H21)</f>
        <v>1.9333333333333334E-2</v>
      </c>
      <c r="H18" s="32"/>
      <c r="I18" s="32" t="s">
        <v>48</v>
      </c>
      <c r="J18" s="32">
        <f>AVERAGE(I21:K21)</f>
        <v>1.9999999999999997E-2</v>
      </c>
      <c r="K18" s="32"/>
      <c r="M18" s="34" t="s">
        <v>48</v>
      </c>
      <c r="N18" s="34">
        <v>1.9999999999999997E-2</v>
      </c>
      <c r="O18">
        <f t="shared" si="0"/>
        <v>92.452830188679229</v>
      </c>
    </row>
    <row r="19" spans="3:15" ht="14" x14ac:dyDescent="0.15">
      <c r="C19" s="16">
        <v>5.8000000000000003E-2</v>
      </c>
      <c r="D19" s="17">
        <v>6.4000000000000001E-2</v>
      </c>
      <c r="E19" s="9">
        <v>5.7000000000000002E-2</v>
      </c>
      <c r="F19" s="16">
        <v>0.06</v>
      </c>
      <c r="G19" s="25">
        <v>6.5000000000000002E-2</v>
      </c>
      <c r="H19" s="16">
        <v>5.8000000000000003E-2</v>
      </c>
      <c r="I19" s="16">
        <v>5.8999999999999997E-2</v>
      </c>
      <c r="J19" s="17">
        <v>6.3E-2</v>
      </c>
      <c r="K19" s="17">
        <v>6.3E-2</v>
      </c>
      <c r="M19" s="34" t="s">
        <v>49</v>
      </c>
      <c r="N19" s="34">
        <v>3.0000000000000005E-3</v>
      </c>
      <c r="O19">
        <f t="shared" si="0"/>
        <v>-3.7735849056603534</v>
      </c>
    </row>
    <row r="20" spans="3:15" ht="14" x14ac:dyDescent="0.15">
      <c r="C20" s="12">
        <v>4.2999999999999997E-2</v>
      </c>
      <c r="D20" s="11">
        <v>4.8000000000000001E-2</v>
      </c>
      <c r="E20" s="21">
        <v>4.2000000000000003E-2</v>
      </c>
      <c r="F20" s="21">
        <v>4.1000000000000002E-2</v>
      </c>
      <c r="G20" s="12">
        <v>4.4999999999999998E-2</v>
      </c>
      <c r="H20" s="20">
        <v>3.9E-2</v>
      </c>
      <c r="I20" s="20">
        <v>4.1000000000000002E-2</v>
      </c>
      <c r="J20" s="21">
        <v>4.2000000000000003E-2</v>
      </c>
      <c r="K20" s="21">
        <v>4.2000000000000003E-2</v>
      </c>
      <c r="M20" s="34" t="s">
        <v>50</v>
      </c>
      <c r="N20" s="34">
        <v>1.5333333333333332E-2</v>
      </c>
      <c r="O20">
        <f t="shared" si="0"/>
        <v>66.037735849056602</v>
      </c>
    </row>
    <row r="21" spans="3:15" ht="14" x14ac:dyDescent="0.15">
      <c r="C21" s="31">
        <f>C19-C20</f>
        <v>1.5000000000000006E-2</v>
      </c>
      <c r="D21" s="31">
        <f t="shared" ref="D21:K21" si="4">D19-D20</f>
        <v>1.6E-2</v>
      </c>
      <c r="E21" s="31">
        <f t="shared" si="4"/>
        <v>1.4999999999999999E-2</v>
      </c>
      <c r="F21" s="31">
        <f t="shared" si="4"/>
        <v>1.8999999999999996E-2</v>
      </c>
      <c r="G21" s="31">
        <f t="shared" si="4"/>
        <v>2.0000000000000004E-2</v>
      </c>
      <c r="H21" s="31">
        <f t="shared" si="4"/>
        <v>1.9000000000000003E-2</v>
      </c>
      <c r="I21" s="31">
        <f t="shared" si="4"/>
        <v>1.7999999999999995E-2</v>
      </c>
      <c r="J21" s="31">
        <f t="shared" si="4"/>
        <v>2.0999999999999998E-2</v>
      </c>
      <c r="K21" s="31">
        <f t="shared" si="4"/>
        <v>2.0999999999999998E-2</v>
      </c>
      <c r="M21" s="34" t="s">
        <v>51</v>
      </c>
      <c r="N21" s="34">
        <v>1.7999999999999999E-2</v>
      </c>
      <c r="O21">
        <f t="shared" si="0"/>
        <v>81.132075471698101</v>
      </c>
    </row>
    <row r="22" spans="3:15" ht="14" x14ac:dyDescent="0.15">
      <c r="C22" s="32" t="s">
        <v>49</v>
      </c>
      <c r="D22" s="32">
        <f>AVERAGE(C25:E25)</f>
        <v>3.0000000000000005E-3</v>
      </c>
      <c r="E22" s="32"/>
      <c r="F22" s="32" t="s">
        <v>50</v>
      </c>
      <c r="G22" s="32">
        <f>AVERAGE(F25:H25)</f>
        <v>1.5333333333333332E-2</v>
      </c>
      <c r="H22" s="32"/>
      <c r="I22" s="32" t="s">
        <v>51</v>
      </c>
      <c r="J22" s="32">
        <f>AVERAGE(I25:K25)</f>
        <v>1.7999999999999999E-2</v>
      </c>
      <c r="K22" s="32"/>
      <c r="M22" s="34" t="s">
        <v>52</v>
      </c>
      <c r="N22" s="34">
        <v>1.9E-2</v>
      </c>
      <c r="O22">
        <f t="shared" si="0"/>
        <v>86.792452830188665</v>
      </c>
    </row>
    <row r="23" spans="3:15" ht="14" x14ac:dyDescent="0.15">
      <c r="C23" s="27">
        <v>0.04</v>
      </c>
      <c r="D23" s="14">
        <v>4.5999999999999999E-2</v>
      </c>
      <c r="E23" s="27">
        <v>4.2000000000000003E-2</v>
      </c>
      <c r="F23" s="24">
        <v>5.2999999999999999E-2</v>
      </c>
      <c r="G23" s="16">
        <v>5.8999999999999997E-2</v>
      </c>
      <c r="H23" s="9">
        <v>5.6000000000000001E-2</v>
      </c>
      <c r="I23" s="9">
        <v>5.6000000000000001E-2</v>
      </c>
      <c r="J23" s="18">
        <v>6.2E-2</v>
      </c>
      <c r="K23" s="18">
        <v>6.0999999999999999E-2</v>
      </c>
      <c r="M23" s="34" t="s">
        <v>53</v>
      </c>
      <c r="N23" s="34">
        <v>5.6666666666666671E-3</v>
      </c>
      <c r="O23">
        <f t="shared" si="0"/>
        <v>11.320754716981153</v>
      </c>
    </row>
    <row r="24" spans="3:15" ht="14" x14ac:dyDescent="0.15">
      <c r="C24" s="22">
        <v>3.7999999999999999E-2</v>
      </c>
      <c r="D24" s="21">
        <v>4.2000000000000003E-2</v>
      </c>
      <c r="E24" s="20">
        <v>3.9E-2</v>
      </c>
      <c r="F24" s="20">
        <v>0.04</v>
      </c>
      <c r="G24" s="12">
        <v>4.2999999999999997E-2</v>
      </c>
      <c r="H24" s="20">
        <v>3.9E-2</v>
      </c>
      <c r="I24" s="20">
        <v>0.04</v>
      </c>
      <c r="J24" s="12">
        <v>4.2999999999999997E-2</v>
      </c>
      <c r="K24" s="21">
        <v>4.2000000000000003E-2</v>
      </c>
      <c r="M24" s="34" t="s">
        <v>54</v>
      </c>
      <c r="N24" s="34">
        <v>1.1333333333333334E-2</v>
      </c>
      <c r="O24">
        <f t="shared" si="0"/>
        <v>43.396226415094354</v>
      </c>
    </row>
    <row r="25" spans="3:15" ht="14" x14ac:dyDescent="0.15">
      <c r="C25" s="31">
        <f>C23-C24</f>
        <v>2.0000000000000018E-3</v>
      </c>
      <c r="D25" s="31">
        <f t="shared" ref="D25:K25" si="5">D23-D24</f>
        <v>3.9999999999999966E-3</v>
      </c>
      <c r="E25" s="31">
        <f t="shared" si="5"/>
        <v>3.0000000000000027E-3</v>
      </c>
      <c r="F25" s="31">
        <f t="shared" si="5"/>
        <v>1.2999999999999998E-2</v>
      </c>
      <c r="G25" s="31">
        <f t="shared" si="5"/>
        <v>1.6E-2</v>
      </c>
      <c r="H25" s="31">
        <f t="shared" si="5"/>
        <v>1.7000000000000001E-2</v>
      </c>
      <c r="I25" s="31">
        <f t="shared" si="5"/>
        <v>1.6E-2</v>
      </c>
      <c r="J25" s="31">
        <f t="shared" si="5"/>
        <v>1.9000000000000003E-2</v>
      </c>
      <c r="K25" s="31">
        <f t="shared" si="5"/>
        <v>1.8999999999999996E-2</v>
      </c>
      <c r="M25" s="34" t="s">
        <v>55</v>
      </c>
      <c r="N25" s="34">
        <v>1.6E-2</v>
      </c>
      <c r="O25">
        <f t="shared" si="0"/>
        <v>69.811320754716988</v>
      </c>
    </row>
    <row r="26" spans="3:15" ht="14" x14ac:dyDescent="0.15">
      <c r="C26" s="32" t="s">
        <v>52</v>
      </c>
      <c r="D26" s="32">
        <f>AVERAGE(C29:E29)</f>
        <v>1.9E-2</v>
      </c>
      <c r="E26" s="32"/>
      <c r="F26" s="32" t="s">
        <v>53</v>
      </c>
      <c r="G26" s="32">
        <f>AVERAGE(F29:H29)</f>
        <v>5.6666666666666671E-3</v>
      </c>
      <c r="H26" s="32"/>
      <c r="I26" s="32" t="s">
        <v>54</v>
      </c>
      <c r="J26" s="32">
        <f>AVERAGE(I29:K29)</f>
        <v>1.1333333333333334E-2</v>
      </c>
      <c r="K26" s="32"/>
      <c r="M26" s="34" t="s">
        <v>56</v>
      </c>
      <c r="N26" s="34">
        <v>1.6333333333333332E-2</v>
      </c>
      <c r="O26">
        <f t="shared" si="0"/>
        <v>71.698113207547166</v>
      </c>
    </row>
    <row r="27" spans="3:15" x14ac:dyDescent="0.15">
      <c r="C27" s="18">
        <v>6.2E-2</v>
      </c>
      <c r="D27" s="18">
        <v>0.06</v>
      </c>
      <c r="E27" s="18">
        <v>6.2E-2</v>
      </c>
      <c r="F27" s="27">
        <v>4.1000000000000002E-2</v>
      </c>
      <c r="G27" s="15">
        <v>4.2999999999999997E-2</v>
      </c>
      <c r="H27" s="15">
        <v>4.2999999999999997E-2</v>
      </c>
      <c r="I27" s="8">
        <v>5.1999999999999998E-2</v>
      </c>
      <c r="J27" s="7">
        <v>4.9000000000000002E-2</v>
      </c>
      <c r="K27" s="7">
        <v>0.05</v>
      </c>
    </row>
    <row r="28" spans="3:15" x14ac:dyDescent="0.15">
      <c r="C28" s="12">
        <v>4.3999999999999997E-2</v>
      </c>
      <c r="D28" s="21">
        <v>4.1000000000000002E-2</v>
      </c>
      <c r="E28" s="21">
        <v>4.2000000000000003E-2</v>
      </c>
      <c r="F28" s="22">
        <v>3.5999999999999997E-2</v>
      </c>
      <c r="G28" s="22">
        <v>3.6999999999999998E-2</v>
      </c>
      <c r="H28" s="22">
        <v>3.6999999999999998E-2</v>
      </c>
      <c r="I28" s="21">
        <v>4.1000000000000002E-2</v>
      </c>
      <c r="J28" s="22">
        <v>3.7999999999999999E-2</v>
      </c>
      <c r="K28" s="20">
        <v>3.7999999999999999E-2</v>
      </c>
    </row>
    <row r="29" spans="3:15" x14ac:dyDescent="0.15">
      <c r="C29" s="31">
        <f>C27-C28</f>
        <v>1.8000000000000002E-2</v>
      </c>
      <c r="D29" s="31">
        <f t="shared" ref="D29:K29" si="6">D27-D28</f>
        <v>1.8999999999999996E-2</v>
      </c>
      <c r="E29" s="31">
        <f t="shared" si="6"/>
        <v>1.9999999999999997E-2</v>
      </c>
      <c r="F29" s="31">
        <f t="shared" si="6"/>
        <v>5.0000000000000044E-3</v>
      </c>
      <c r="G29" s="31">
        <f t="shared" si="6"/>
        <v>5.9999999999999984E-3</v>
      </c>
      <c r="H29" s="31">
        <f t="shared" si="6"/>
        <v>5.9999999999999984E-3</v>
      </c>
      <c r="I29" s="31">
        <f t="shared" si="6"/>
        <v>1.0999999999999996E-2</v>
      </c>
      <c r="J29" s="31">
        <f t="shared" si="6"/>
        <v>1.1000000000000003E-2</v>
      </c>
      <c r="K29" s="31">
        <f t="shared" si="6"/>
        <v>1.2000000000000004E-2</v>
      </c>
      <c r="L29" s="31"/>
      <c r="M29" s="31"/>
    </row>
    <row r="30" spans="3:15" ht="14" x14ac:dyDescent="0.15">
      <c r="C30" s="32" t="s">
        <v>55</v>
      </c>
      <c r="D30" s="32">
        <f>AVERAGE(C33:E33)</f>
        <v>1.6E-2</v>
      </c>
      <c r="E30" s="32"/>
      <c r="F30" s="32" t="s">
        <v>56</v>
      </c>
      <c r="G30" s="32">
        <f>AVERAGE(F33:H33)</f>
        <v>1.6333333333333332E-2</v>
      </c>
      <c r="H30" s="32"/>
      <c r="I30" s="32" t="s">
        <v>57</v>
      </c>
      <c r="J30" s="32">
        <f>AVERAGE(I33:K33)</f>
        <v>2.1333333333333333E-2</v>
      </c>
      <c r="K30" s="32"/>
      <c r="L30" s="32" t="s">
        <v>58</v>
      </c>
      <c r="M30" s="32">
        <f>AVERAGE(L33:N33)</f>
        <v>3.6666666666666631E-3</v>
      </c>
    </row>
    <row r="31" spans="3:15" x14ac:dyDescent="0.15">
      <c r="C31" s="18">
        <v>6.2E-2</v>
      </c>
      <c r="D31" s="16">
        <v>5.8000000000000003E-2</v>
      </c>
      <c r="E31" s="9">
        <v>5.7000000000000002E-2</v>
      </c>
      <c r="F31" s="16">
        <v>5.8000000000000003E-2</v>
      </c>
      <c r="G31" s="16">
        <v>5.8999999999999997E-2</v>
      </c>
      <c r="H31" s="16">
        <v>5.8999999999999997E-2</v>
      </c>
      <c r="I31" s="16">
        <v>5.8000000000000003E-2</v>
      </c>
      <c r="J31" s="18">
        <v>6.0999999999999999E-2</v>
      </c>
      <c r="K31" s="17">
        <v>6.4000000000000001E-2</v>
      </c>
      <c r="L31" s="28">
        <v>7.3999999999999996E-2</v>
      </c>
      <c r="M31" s="27">
        <v>4.2000000000000003E-2</v>
      </c>
      <c r="N31" s="27">
        <v>4.2999999999999997E-2</v>
      </c>
    </row>
    <row r="32" spans="3:15" x14ac:dyDescent="0.15">
      <c r="C32" s="11">
        <v>4.5999999999999999E-2</v>
      </c>
      <c r="D32" s="21">
        <v>4.2000000000000003E-2</v>
      </c>
      <c r="E32" s="21">
        <v>4.1000000000000002E-2</v>
      </c>
      <c r="F32" s="21">
        <v>4.2999999999999997E-2</v>
      </c>
      <c r="G32" s="21">
        <v>4.2000000000000003E-2</v>
      </c>
      <c r="H32" s="21">
        <v>4.2000000000000003E-2</v>
      </c>
      <c r="I32" s="22">
        <v>3.6999999999999998E-2</v>
      </c>
      <c r="J32" s="20">
        <v>0.04</v>
      </c>
      <c r="K32" s="21">
        <v>4.2000000000000003E-2</v>
      </c>
      <c r="L32" s="29">
        <v>6.9000000000000006E-2</v>
      </c>
      <c r="M32" s="20">
        <v>3.9E-2</v>
      </c>
      <c r="N32" s="20">
        <v>0.04</v>
      </c>
    </row>
    <row r="33" spans="3:14" x14ac:dyDescent="0.15">
      <c r="C33">
        <f>C31-C32</f>
        <v>1.6E-2</v>
      </c>
      <c r="D33">
        <f t="shared" ref="D33:N33" si="7">D31-D32</f>
        <v>1.6E-2</v>
      </c>
      <c r="E33">
        <f t="shared" si="7"/>
        <v>1.6E-2</v>
      </c>
      <c r="F33">
        <f t="shared" si="7"/>
        <v>1.5000000000000006E-2</v>
      </c>
      <c r="G33">
        <f t="shared" si="7"/>
        <v>1.6999999999999994E-2</v>
      </c>
      <c r="H33">
        <f t="shared" si="7"/>
        <v>1.6999999999999994E-2</v>
      </c>
      <c r="I33">
        <f t="shared" si="7"/>
        <v>2.1000000000000005E-2</v>
      </c>
      <c r="J33">
        <f t="shared" si="7"/>
        <v>2.0999999999999998E-2</v>
      </c>
      <c r="K33">
        <f t="shared" si="7"/>
        <v>2.1999999999999999E-2</v>
      </c>
      <c r="L33">
        <f t="shared" si="7"/>
        <v>4.9999999999999906E-3</v>
      </c>
      <c r="M33">
        <f t="shared" si="7"/>
        <v>3.0000000000000027E-3</v>
      </c>
      <c r="N33">
        <f t="shared" si="7"/>
        <v>2.9999999999999957E-3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1D3F-DDD3-8E4C-9937-294DB1CDBD74}">
  <dimension ref="C6:S33"/>
  <sheetViews>
    <sheetView topLeftCell="G3" workbookViewId="0">
      <selection activeCell="M7" sqref="M7:M26"/>
    </sheetView>
  </sheetViews>
  <sheetFormatPr baseColWidth="10" defaultRowHeight="13" x14ac:dyDescent="0.15"/>
  <cols>
    <col min="14" max="14" width="12.1640625" bestFit="1" customWidth="1"/>
  </cols>
  <sheetData>
    <row r="6" spans="3:19" x14ac:dyDescent="0.15">
      <c r="C6" s="30" t="s">
        <v>37</v>
      </c>
      <c r="D6">
        <f>AVERAGE(C9:E9)</f>
        <v>5.6666666666666645E-3</v>
      </c>
      <c r="F6" s="30" t="s">
        <v>38</v>
      </c>
      <c r="G6">
        <f>AVERAGE(F9:H9)</f>
        <v>1.6666666666666666E-2</v>
      </c>
      <c r="I6" s="30" t="s">
        <v>39</v>
      </c>
      <c r="J6">
        <f>AVERAGE(I9:K9)</f>
        <v>2.1333333333333333E-2</v>
      </c>
      <c r="N6" s="30" t="s">
        <v>62</v>
      </c>
      <c r="O6" s="30" t="s">
        <v>63</v>
      </c>
      <c r="P6" s="30" t="s">
        <v>64</v>
      </c>
      <c r="R6" s="30" t="s">
        <v>65</v>
      </c>
      <c r="S6" s="30" t="s">
        <v>66</v>
      </c>
    </row>
    <row r="7" spans="3:19" x14ac:dyDescent="0.15">
      <c r="C7" s="14">
        <v>4.5999999999999999E-2</v>
      </c>
      <c r="D7" s="14">
        <v>4.7E-2</v>
      </c>
      <c r="E7" s="15">
        <v>4.2999999999999997E-2</v>
      </c>
      <c r="F7" s="16">
        <v>5.8000000000000003E-2</v>
      </c>
      <c r="G7" s="16">
        <v>5.8999999999999997E-2</v>
      </c>
      <c r="H7" s="16">
        <v>5.8000000000000003E-2</v>
      </c>
      <c r="I7" s="17">
        <v>6.3E-2</v>
      </c>
      <c r="J7" s="17">
        <v>6.3E-2</v>
      </c>
      <c r="K7" s="18">
        <v>6.2E-2</v>
      </c>
      <c r="M7" s="33" t="s">
        <v>37</v>
      </c>
      <c r="N7" s="35">
        <f>(C9-$M$30)/($J$30-$M$30)*100</f>
        <v>13.207547169811329</v>
      </c>
      <c r="O7" s="35">
        <f t="shared" ref="O7" si="0">(D9-$M$30)/($J$30-$M$30)*100</f>
        <v>13.207547169811329</v>
      </c>
      <c r="P7" s="35">
        <f>(E9-$M$30)/($J$30-$M$30)*100</f>
        <v>7.5471698113207584</v>
      </c>
      <c r="R7">
        <f>AVERAGE(N7:P7)</f>
        <v>11.32075471698114</v>
      </c>
      <c r="S7">
        <f>STDEV(N7:P7)</f>
        <v>3.2680203916393937</v>
      </c>
    </row>
    <row r="8" spans="3:19" x14ac:dyDescent="0.15">
      <c r="C8" s="20">
        <v>0.04</v>
      </c>
      <c r="D8" s="21">
        <v>4.1000000000000002E-2</v>
      </c>
      <c r="E8" s="22">
        <v>3.7999999999999999E-2</v>
      </c>
      <c r="F8" s="21">
        <v>4.1000000000000002E-2</v>
      </c>
      <c r="G8" s="21">
        <v>4.2000000000000003E-2</v>
      </c>
      <c r="H8" s="21">
        <v>4.2000000000000003E-2</v>
      </c>
      <c r="I8" s="21">
        <v>4.2000000000000003E-2</v>
      </c>
      <c r="J8" s="21">
        <v>4.1000000000000002E-2</v>
      </c>
      <c r="K8" s="21">
        <v>4.1000000000000002E-2</v>
      </c>
      <c r="M8" s="33" t="s">
        <v>38</v>
      </c>
      <c r="N8" s="35">
        <f>(F9-$M$30)/($J$30-$M$30)*100</f>
        <v>75.471698113207552</v>
      </c>
      <c r="O8" s="35">
        <f t="shared" ref="O8:P8" si="1">(G9-$M$30)/($J$30-$M$30)*100</f>
        <v>75.471698113207523</v>
      </c>
      <c r="P8" s="35">
        <f t="shared" si="1"/>
        <v>69.811320754716988</v>
      </c>
      <c r="R8">
        <f t="shared" ref="R8:R26" si="2">AVERAGE(N8:P8)</f>
        <v>73.584905660377345</v>
      </c>
      <c r="S8">
        <f t="shared" ref="S8:S26" si="3">STDEV(N8:P8)</f>
        <v>3.2680203916393817</v>
      </c>
    </row>
    <row r="9" spans="3:19" x14ac:dyDescent="0.15">
      <c r="C9" s="31">
        <f>C7-C8</f>
        <v>5.9999999999999984E-3</v>
      </c>
      <c r="D9" s="31">
        <f t="shared" ref="D9:K9" si="4">D7-D8</f>
        <v>5.9999999999999984E-3</v>
      </c>
      <c r="E9" s="31">
        <f t="shared" si="4"/>
        <v>4.9999999999999975E-3</v>
      </c>
      <c r="F9" s="31">
        <f t="shared" si="4"/>
        <v>1.7000000000000001E-2</v>
      </c>
      <c r="G9" s="31">
        <f t="shared" si="4"/>
        <v>1.6999999999999994E-2</v>
      </c>
      <c r="H9" s="31">
        <f t="shared" si="4"/>
        <v>1.6E-2</v>
      </c>
      <c r="I9" s="31">
        <f t="shared" si="4"/>
        <v>2.0999999999999998E-2</v>
      </c>
      <c r="J9" s="31">
        <f t="shared" si="4"/>
        <v>2.1999999999999999E-2</v>
      </c>
      <c r="K9" s="31">
        <f t="shared" si="4"/>
        <v>2.0999999999999998E-2</v>
      </c>
      <c r="M9" s="33" t="s">
        <v>39</v>
      </c>
      <c r="N9" s="35">
        <f>(I9-$M$30)/($J$30-$M$30)*100</f>
        <v>98.113207547169807</v>
      </c>
      <c r="O9" s="35">
        <f t="shared" ref="O9:P9" si="5">(J9-$M$30)/($J$30-$M$30)*100</f>
        <v>103.77358490566037</v>
      </c>
      <c r="P9" s="35">
        <f t="shared" si="5"/>
        <v>98.113207547169807</v>
      </c>
      <c r="R9">
        <f t="shared" si="2"/>
        <v>100</v>
      </c>
      <c r="S9">
        <f t="shared" si="3"/>
        <v>3.2680203916393897</v>
      </c>
    </row>
    <row r="10" spans="3:19" ht="14" x14ac:dyDescent="0.15">
      <c r="C10" s="32" t="s">
        <v>40</v>
      </c>
      <c r="D10" s="32">
        <f>AVERAGE(C13:E13)</f>
        <v>2.5666666666666674E-2</v>
      </c>
      <c r="E10" s="32"/>
      <c r="F10" s="32" t="s">
        <v>41</v>
      </c>
      <c r="G10" s="32">
        <f>AVERAGE(F13:H13)</f>
        <v>1.0666666666666666E-2</v>
      </c>
      <c r="H10" s="32"/>
      <c r="I10" s="32" t="s">
        <v>42</v>
      </c>
      <c r="J10" s="32">
        <f>AVERAGE(I13:K13)</f>
        <v>1.2999999999999998E-2</v>
      </c>
      <c r="K10" s="32"/>
      <c r="M10" s="34" t="s">
        <v>40</v>
      </c>
      <c r="N10" s="34">
        <f>(C13-$M$30)/($J$30-$M$30)*100</f>
        <v>120.75471698113212</v>
      </c>
      <c r="O10" s="34">
        <f t="shared" ref="O10:P10" si="6">(D13-$M$30)/($J$30-$M$30)*100</f>
        <v>126.4150943396227</v>
      </c>
      <c r="P10" s="34">
        <f t="shared" si="6"/>
        <v>126.4150943396227</v>
      </c>
      <c r="R10">
        <f t="shared" si="2"/>
        <v>124.52830188679252</v>
      </c>
      <c r="S10">
        <f t="shared" si="3"/>
        <v>3.2680203916393982</v>
      </c>
    </row>
    <row r="11" spans="3:19" ht="14" x14ac:dyDescent="0.15">
      <c r="C11" s="23">
        <v>6.9000000000000006E-2</v>
      </c>
      <c r="D11" s="23">
        <v>7.0000000000000007E-2</v>
      </c>
      <c r="E11" s="23">
        <v>6.9000000000000006E-2</v>
      </c>
      <c r="F11" s="7">
        <v>4.8000000000000001E-2</v>
      </c>
      <c r="G11" s="24">
        <v>5.2999999999999999E-2</v>
      </c>
      <c r="H11" s="7">
        <v>4.8000000000000001E-2</v>
      </c>
      <c r="I11" s="24">
        <v>5.5E-2</v>
      </c>
      <c r="J11" s="24">
        <v>5.3999999999999999E-2</v>
      </c>
      <c r="K11" s="9">
        <v>5.5E-2</v>
      </c>
      <c r="M11" s="34" t="s">
        <v>41</v>
      </c>
      <c r="N11" s="34">
        <f>(F13-$M$30)/($J$30-$M$30)*100</f>
        <v>35.849056603773604</v>
      </c>
      <c r="O11" s="34">
        <f t="shared" ref="O11:P11" si="7">(G13-$M$30)/($J$30-$M$30)*100</f>
        <v>41.509433962264133</v>
      </c>
      <c r="P11" s="34">
        <f t="shared" si="7"/>
        <v>41.509433962264175</v>
      </c>
      <c r="R11">
        <f t="shared" si="2"/>
        <v>39.622641509433976</v>
      </c>
      <c r="S11">
        <f t="shared" si="3"/>
        <v>3.2680203916393817</v>
      </c>
    </row>
    <row r="12" spans="3:19" ht="14" x14ac:dyDescent="0.15">
      <c r="C12" s="12">
        <v>4.3999999999999997E-2</v>
      </c>
      <c r="D12" s="12">
        <v>4.3999999999999997E-2</v>
      </c>
      <c r="E12" s="21">
        <v>4.2999999999999997E-2</v>
      </c>
      <c r="F12" s="22">
        <v>3.7999999999999999E-2</v>
      </c>
      <c r="G12" s="21">
        <v>4.2000000000000003E-2</v>
      </c>
      <c r="H12" s="22">
        <v>3.6999999999999998E-2</v>
      </c>
      <c r="I12" s="21">
        <v>4.2000000000000003E-2</v>
      </c>
      <c r="J12" s="21">
        <v>4.2000000000000003E-2</v>
      </c>
      <c r="K12" s="21">
        <v>4.1000000000000002E-2</v>
      </c>
      <c r="M12" s="34" t="s">
        <v>42</v>
      </c>
      <c r="N12" s="34">
        <f>(I13-$M$30)/($J$30-$M$30)*100</f>
        <v>52.830188679245268</v>
      </c>
      <c r="O12" s="34">
        <f t="shared" ref="O12:P12" si="8">(J13-$M$30)/($J$30-$M$30)*100</f>
        <v>47.169811320754704</v>
      </c>
      <c r="P12" s="34">
        <f t="shared" si="8"/>
        <v>58.490566037735846</v>
      </c>
      <c r="R12">
        <f t="shared" si="2"/>
        <v>52.830188679245275</v>
      </c>
      <c r="S12">
        <f t="shared" si="3"/>
        <v>5.660377358490571</v>
      </c>
    </row>
    <row r="13" spans="3:19" ht="14" x14ac:dyDescent="0.15">
      <c r="C13" s="31">
        <f>C11-C12</f>
        <v>2.5000000000000008E-2</v>
      </c>
      <c r="D13" s="31">
        <f t="shared" ref="D13:K13" si="9">D11-D12</f>
        <v>2.6000000000000009E-2</v>
      </c>
      <c r="E13" s="31">
        <f t="shared" si="9"/>
        <v>2.6000000000000009E-2</v>
      </c>
      <c r="F13" s="31">
        <f t="shared" si="9"/>
        <v>1.0000000000000002E-2</v>
      </c>
      <c r="G13" s="31">
        <f t="shared" si="9"/>
        <v>1.0999999999999996E-2</v>
      </c>
      <c r="H13" s="31">
        <f t="shared" si="9"/>
        <v>1.1000000000000003E-2</v>
      </c>
      <c r="I13" s="31">
        <f t="shared" si="9"/>
        <v>1.2999999999999998E-2</v>
      </c>
      <c r="J13" s="31">
        <f t="shared" si="9"/>
        <v>1.1999999999999997E-2</v>
      </c>
      <c r="K13" s="31">
        <f t="shared" si="9"/>
        <v>1.3999999999999999E-2</v>
      </c>
      <c r="M13" s="34" t="s">
        <v>43</v>
      </c>
      <c r="N13" s="34">
        <f>(C17-$M$30)/($J$30-$M$30)*100</f>
        <v>75.471698113207552</v>
      </c>
      <c r="O13" s="34">
        <f t="shared" ref="O13:P13" si="10">(D17-$M$30)/($J$30-$M$30)*100</f>
        <v>69.811320754716988</v>
      </c>
      <c r="P13" s="34">
        <f t="shared" si="10"/>
        <v>75.471698113207552</v>
      </c>
      <c r="R13">
        <f t="shared" si="2"/>
        <v>73.584905660377373</v>
      </c>
      <c r="S13">
        <f t="shared" si="3"/>
        <v>3.2680203916393897</v>
      </c>
    </row>
    <row r="14" spans="3:19" ht="14" x14ac:dyDescent="0.15">
      <c r="C14" s="32" t="s">
        <v>43</v>
      </c>
      <c r="D14" s="32">
        <f>AVERAGE(C17:E17)</f>
        <v>1.6666666666666666E-2</v>
      </c>
      <c r="E14" s="32"/>
      <c r="F14" s="32" t="s">
        <v>44</v>
      </c>
      <c r="G14" s="32">
        <f>AVERAGE(F17:H17)</f>
        <v>1.6666666666666666E-2</v>
      </c>
      <c r="H14" s="32"/>
      <c r="I14" s="32" t="s">
        <v>45</v>
      </c>
      <c r="J14" s="32">
        <f>AVERAGE(I17:K17)</f>
        <v>5.9999999999999984E-3</v>
      </c>
      <c r="K14" s="32"/>
      <c r="M14" s="34" t="s">
        <v>44</v>
      </c>
      <c r="N14" s="34">
        <f>(F17-$M$30)/($J$30-$M$30)*100</f>
        <v>64.15094339622641</v>
      </c>
      <c r="O14" s="34">
        <f t="shared" ref="O14:P14" si="11">(G17-$M$30)/($J$30-$M$30)*100</f>
        <v>75.471698113207552</v>
      </c>
      <c r="P14" s="34">
        <f t="shared" si="11"/>
        <v>81.13207547169813</v>
      </c>
      <c r="R14">
        <f t="shared" si="2"/>
        <v>73.584905660377359</v>
      </c>
      <c r="S14">
        <f t="shared" si="3"/>
        <v>8.6463692357657465</v>
      </c>
    </row>
    <row r="15" spans="3:19" ht="14" x14ac:dyDescent="0.15">
      <c r="C15" s="17">
        <v>6.3E-2</v>
      </c>
      <c r="D15" s="18">
        <v>6.2E-2</v>
      </c>
      <c r="E15" s="17">
        <v>6.3E-2</v>
      </c>
      <c r="F15" s="18">
        <v>6.0999999999999999E-2</v>
      </c>
      <c r="G15" s="25">
        <v>6.6000000000000003E-2</v>
      </c>
      <c r="H15" s="17">
        <v>6.4000000000000001E-2</v>
      </c>
      <c r="I15" s="15">
        <v>4.4999999999999998E-2</v>
      </c>
      <c r="J15" s="15">
        <v>4.3999999999999997E-2</v>
      </c>
      <c r="K15" s="14">
        <v>4.5999999999999999E-2</v>
      </c>
      <c r="M15" s="34" t="s">
        <v>45</v>
      </c>
      <c r="N15" s="34">
        <f>(I17-$M$30)/($J$30-$M$30)*100</f>
        <v>13.207547169811329</v>
      </c>
      <c r="O15" s="34">
        <f t="shared" ref="O15:P15" si="12">(J17-$M$30)/($J$30-$M$30)*100</f>
        <v>13.207547169811329</v>
      </c>
      <c r="P15" s="34">
        <f t="shared" si="12"/>
        <v>13.207547169811329</v>
      </c>
      <c r="R15">
        <f t="shared" si="2"/>
        <v>13.207547169811329</v>
      </c>
      <c r="S15">
        <f t="shared" si="3"/>
        <v>0</v>
      </c>
    </row>
    <row r="16" spans="3:19" ht="14" x14ac:dyDescent="0.15">
      <c r="C16" s="11">
        <v>4.5999999999999999E-2</v>
      </c>
      <c r="D16" s="11">
        <v>4.5999999999999999E-2</v>
      </c>
      <c r="E16" s="11">
        <v>4.5999999999999999E-2</v>
      </c>
      <c r="F16" s="11">
        <v>4.5999999999999999E-2</v>
      </c>
      <c r="G16" s="26">
        <v>4.9000000000000002E-2</v>
      </c>
      <c r="H16" s="11">
        <v>4.5999999999999999E-2</v>
      </c>
      <c r="I16" s="20">
        <v>3.9E-2</v>
      </c>
      <c r="J16" s="20">
        <v>3.7999999999999999E-2</v>
      </c>
      <c r="K16" s="20">
        <v>0.04</v>
      </c>
      <c r="M16" s="34" t="s">
        <v>46</v>
      </c>
      <c r="N16" s="34">
        <f>(C21-$M$30)/($J$30-$M$30)*100</f>
        <v>64.150943396226452</v>
      </c>
      <c r="O16" s="34">
        <f t="shared" ref="O16:P16" si="13">(D21-$M$30)/($J$30-$M$30)*100</f>
        <v>69.811320754716988</v>
      </c>
      <c r="P16" s="34">
        <f t="shared" si="13"/>
        <v>64.15094339622641</v>
      </c>
      <c r="R16">
        <f t="shared" si="2"/>
        <v>66.037735849056617</v>
      </c>
      <c r="S16">
        <f t="shared" si="3"/>
        <v>3.2680203916393857</v>
      </c>
    </row>
    <row r="17" spans="3:19" ht="14" x14ac:dyDescent="0.15">
      <c r="C17" s="31">
        <f>C15-C16</f>
        <v>1.7000000000000001E-2</v>
      </c>
      <c r="D17" s="31">
        <f t="shared" ref="D17:K17" si="14">D15-D16</f>
        <v>1.6E-2</v>
      </c>
      <c r="E17" s="31">
        <f t="shared" si="14"/>
        <v>1.7000000000000001E-2</v>
      </c>
      <c r="F17" s="31">
        <f t="shared" si="14"/>
        <v>1.4999999999999999E-2</v>
      </c>
      <c r="G17" s="31">
        <f t="shared" si="14"/>
        <v>1.7000000000000001E-2</v>
      </c>
      <c r="H17" s="31">
        <f t="shared" si="14"/>
        <v>1.8000000000000002E-2</v>
      </c>
      <c r="I17" s="31">
        <f t="shared" si="14"/>
        <v>5.9999999999999984E-3</v>
      </c>
      <c r="J17" s="31">
        <f t="shared" si="14"/>
        <v>5.9999999999999984E-3</v>
      </c>
      <c r="K17" s="31">
        <f t="shared" si="14"/>
        <v>5.9999999999999984E-3</v>
      </c>
      <c r="M17" s="34" t="s">
        <v>47</v>
      </c>
      <c r="N17" s="34">
        <f>(F21-$M$30)/($J$30-$M$30)*100</f>
        <v>86.792452830188651</v>
      </c>
      <c r="O17" s="34">
        <f t="shared" ref="O17:P17" si="15">(G21-$M$30)/($J$30-$M$30)*100</f>
        <v>92.452830188679272</v>
      </c>
      <c r="P17" s="34">
        <f t="shared" si="15"/>
        <v>86.792452830188694</v>
      </c>
      <c r="R17">
        <f t="shared" si="2"/>
        <v>88.679245283018872</v>
      </c>
      <c r="S17">
        <f t="shared" si="3"/>
        <v>3.2680203916394106</v>
      </c>
    </row>
    <row r="18" spans="3:19" ht="14" x14ac:dyDescent="0.15">
      <c r="C18" s="32" t="s">
        <v>46</v>
      </c>
      <c r="D18" s="32">
        <f>AVERAGE(C21:E21)</f>
        <v>1.5333333333333336E-2</v>
      </c>
      <c r="E18" s="32"/>
      <c r="F18" s="32" t="s">
        <v>47</v>
      </c>
      <c r="G18" s="32">
        <f>AVERAGE(F21:H21)</f>
        <v>1.9333333333333334E-2</v>
      </c>
      <c r="H18" s="32"/>
      <c r="I18" s="32" t="s">
        <v>48</v>
      </c>
      <c r="J18" s="32">
        <f>AVERAGE(I21:K21)</f>
        <v>1.9999999999999997E-2</v>
      </c>
      <c r="K18" s="32"/>
      <c r="M18" s="34" t="s">
        <v>48</v>
      </c>
      <c r="N18" s="34">
        <f>(I21-$M$30)/($J$30-$M$30)*100</f>
        <v>81.132075471698087</v>
      </c>
      <c r="O18" s="34">
        <f>(J21-$M$30)/($J$30-$M$30)*100</f>
        <v>98.113207547169807</v>
      </c>
      <c r="P18" s="34">
        <f>(K21-$M$30)/($J$30-$M$30)*100</f>
        <v>98.113207547169807</v>
      </c>
      <c r="R18">
        <f t="shared" si="2"/>
        <v>92.452830188679229</v>
      </c>
      <c r="S18">
        <f t="shared" si="3"/>
        <v>9.8040611749181856</v>
      </c>
    </row>
    <row r="19" spans="3:19" ht="14" x14ac:dyDescent="0.15">
      <c r="C19" s="16">
        <v>5.8000000000000003E-2</v>
      </c>
      <c r="D19" s="17">
        <v>6.4000000000000001E-2</v>
      </c>
      <c r="E19" s="9">
        <v>5.7000000000000002E-2</v>
      </c>
      <c r="F19" s="16">
        <v>0.06</v>
      </c>
      <c r="G19" s="25">
        <v>6.5000000000000002E-2</v>
      </c>
      <c r="H19" s="16">
        <v>5.8000000000000003E-2</v>
      </c>
      <c r="I19" s="16">
        <v>5.8999999999999997E-2</v>
      </c>
      <c r="J19" s="17">
        <v>6.3E-2</v>
      </c>
      <c r="K19" s="17">
        <v>6.3E-2</v>
      </c>
      <c r="M19" s="34" t="s">
        <v>49</v>
      </c>
      <c r="N19" s="34">
        <f>(C25-$M$30)/($J$30-$M$30)*100</f>
        <v>-9.4339622641509102</v>
      </c>
      <c r="O19" s="34">
        <f t="shared" ref="O19:P19" si="16">(D25-$M$30)/($J$30-$M$30)*100</f>
        <v>1.8867924528301889</v>
      </c>
      <c r="P19" s="34">
        <f t="shared" si="16"/>
        <v>-3.773584905660341</v>
      </c>
      <c r="R19">
        <v>0</v>
      </c>
      <c r="S19">
        <f t="shared" si="3"/>
        <v>5.6603773584905488</v>
      </c>
    </row>
    <row r="20" spans="3:19" ht="14" x14ac:dyDescent="0.15">
      <c r="C20" s="12">
        <v>4.2999999999999997E-2</v>
      </c>
      <c r="D20" s="11">
        <v>4.8000000000000001E-2</v>
      </c>
      <c r="E20" s="21">
        <v>4.2000000000000003E-2</v>
      </c>
      <c r="F20" s="21">
        <v>4.1000000000000002E-2</v>
      </c>
      <c r="G20" s="12">
        <v>4.4999999999999998E-2</v>
      </c>
      <c r="H20" s="20">
        <v>3.9E-2</v>
      </c>
      <c r="I20" s="20">
        <v>4.1000000000000002E-2</v>
      </c>
      <c r="J20" s="21">
        <v>4.2000000000000003E-2</v>
      </c>
      <c r="K20" s="21">
        <v>4.2000000000000003E-2</v>
      </c>
      <c r="M20" s="34" t="s">
        <v>50</v>
      </c>
      <c r="N20" s="34">
        <f>(F25-$M$30)/($J$30-$M$30)*100</f>
        <v>52.830188679245268</v>
      </c>
      <c r="O20" s="34">
        <f t="shared" ref="O20:P20" si="17">(G25-$M$30)/($J$30-$M$30)*100</f>
        <v>69.811320754716988</v>
      </c>
      <c r="P20" s="34">
        <f t="shared" si="17"/>
        <v>75.471698113207552</v>
      </c>
      <c r="R20">
        <f t="shared" si="2"/>
        <v>66.037735849056602</v>
      </c>
      <c r="S20">
        <f t="shared" si="3"/>
        <v>11.783015091317781</v>
      </c>
    </row>
    <row r="21" spans="3:19" ht="14" x14ac:dyDescent="0.15">
      <c r="C21" s="31">
        <f>C19-C20</f>
        <v>1.5000000000000006E-2</v>
      </c>
      <c r="D21" s="31">
        <f t="shared" ref="D21:K21" si="18">D19-D20</f>
        <v>1.6E-2</v>
      </c>
      <c r="E21" s="31">
        <f t="shared" si="18"/>
        <v>1.4999999999999999E-2</v>
      </c>
      <c r="F21" s="31">
        <f t="shared" si="18"/>
        <v>1.8999999999999996E-2</v>
      </c>
      <c r="G21" s="31">
        <f t="shared" si="18"/>
        <v>2.0000000000000004E-2</v>
      </c>
      <c r="H21" s="31">
        <f t="shared" si="18"/>
        <v>1.9000000000000003E-2</v>
      </c>
      <c r="I21" s="31">
        <f t="shared" si="18"/>
        <v>1.7999999999999995E-2</v>
      </c>
      <c r="J21" s="31">
        <f t="shared" si="18"/>
        <v>2.0999999999999998E-2</v>
      </c>
      <c r="K21" s="31">
        <f t="shared" si="18"/>
        <v>2.0999999999999998E-2</v>
      </c>
      <c r="M21" s="34" t="s">
        <v>51</v>
      </c>
      <c r="N21" s="34">
        <f>(I25-$M$30)/($J$30-$M$30)*100</f>
        <v>69.811320754716988</v>
      </c>
      <c r="O21" s="34">
        <f t="shared" ref="O21:P21" si="19">(J25-$M$30)/($J$30-$M$30)*100</f>
        <v>86.792452830188694</v>
      </c>
      <c r="P21" s="34">
        <f t="shared" si="19"/>
        <v>86.792452830188651</v>
      </c>
      <c r="R21">
        <f t="shared" si="2"/>
        <v>81.132075471698116</v>
      </c>
      <c r="S21">
        <f t="shared" si="3"/>
        <v>9.8040611749181643</v>
      </c>
    </row>
    <row r="22" spans="3:19" ht="14" x14ac:dyDescent="0.15">
      <c r="C22" s="32" t="s">
        <v>49</v>
      </c>
      <c r="D22" s="32">
        <f>AVERAGE(C25:E25)</f>
        <v>3.0000000000000005E-3</v>
      </c>
      <c r="E22" s="32"/>
      <c r="F22" s="32" t="s">
        <v>50</v>
      </c>
      <c r="G22" s="32">
        <f>AVERAGE(F25:H25)</f>
        <v>1.5333333333333332E-2</v>
      </c>
      <c r="H22" s="32"/>
      <c r="I22" s="32" t="s">
        <v>51</v>
      </c>
      <c r="J22" s="32">
        <f>AVERAGE(I25:K25)</f>
        <v>1.7999999999999999E-2</v>
      </c>
      <c r="K22" s="32"/>
      <c r="M22" s="34" t="s">
        <v>52</v>
      </c>
      <c r="N22" s="34">
        <f>(C29-$M$30)/($J$30-$M$30)*100</f>
        <v>81.13207547169813</v>
      </c>
      <c r="O22" s="34">
        <f t="shared" ref="O22:P22" si="20">(D29-$M$30)/($J$30-$M$30)*100</f>
        <v>86.792452830188651</v>
      </c>
      <c r="P22" s="34">
        <f t="shared" si="20"/>
        <v>92.452830188679229</v>
      </c>
      <c r="R22">
        <f t="shared" si="2"/>
        <v>86.792452830188665</v>
      </c>
      <c r="S22">
        <f t="shared" si="3"/>
        <v>5.6603773584905488</v>
      </c>
    </row>
    <row r="23" spans="3:19" ht="14" x14ac:dyDescent="0.15">
      <c r="C23" s="27">
        <v>0.04</v>
      </c>
      <c r="D23" s="14">
        <v>4.5999999999999999E-2</v>
      </c>
      <c r="E23" s="27">
        <v>4.2000000000000003E-2</v>
      </c>
      <c r="F23" s="24">
        <v>5.2999999999999999E-2</v>
      </c>
      <c r="G23" s="16">
        <v>5.8999999999999997E-2</v>
      </c>
      <c r="H23" s="9">
        <v>5.6000000000000001E-2</v>
      </c>
      <c r="I23" s="9">
        <v>5.6000000000000001E-2</v>
      </c>
      <c r="J23" s="18">
        <v>6.2E-2</v>
      </c>
      <c r="K23" s="18">
        <v>6.0999999999999999E-2</v>
      </c>
      <c r="M23" s="34" t="s">
        <v>53</v>
      </c>
      <c r="N23" s="34">
        <f>(F29-$M$30)/($J$30-$M$30)*100</f>
        <v>7.5471698113207975</v>
      </c>
      <c r="O23" s="34">
        <f t="shared" ref="O23:P23" si="21">(G29-$M$30)/($J$30-$M$30)*100</f>
        <v>13.207547169811329</v>
      </c>
      <c r="P23" s="34">
        <f t="shared" si="21"/>
        <v>13.207547169811329</v>
      </c>
      <c r="R23">
        <f t="shared" si="2"/>
        <v>11.320754716981151</v>
      </c>
      <c r="S23">
        <f t="shared" si="3"/>
        <v>3.268020391639372</v>
      </c>
    </row>
    <row r="24" spans="3:19" ht="14" x14ac:dyDescent="0.15">
      <c r="C24" s="22">
        <v>3.7999999999999999E-2</v>
      </c>
      <c r="D24" s="21">
        <v>4.2000000000000003E-2</v>
      </c>
      <c r="E24" s="20">
        <v>3.9E-2</v>
      </c>
      <c r="F24" s="20">
        <v>0.04</v>
      </c>
      <c r="G24" s="12">
        <v>4.2999999999999997E-2</v>
      </c>
      <c r="H24" s="20">
        <v>3.9E-2</v>
      </c>
      <c r="I24" s="20">
        <v>0.04</v>
      </c>
      <c r="J24" s="12">
        <v>4.2999999999999997E-2</v>
      </c>
      <c r="K24" s="21">
        <v>4.2000000000000003E-2</v>
      </c>
      <c r="M24" s="34" t="s">
        <v>54</v>
      </c>
      <c r="N24" s="34">
        <f>(I29-$M$30)/($J$30-$M$30)*100</f>
        <v>41.509433962264133</v>
      </c>
      <c r="O24" s="34">
        <f t="shared" ref="O24:P24" si="22">(J29-$M$30)/($J$30-$M$30)*100</f>
        <v>41.509433962264175</v>
      </c>
      <c r="P24" s="34">
        <f t="shared" si="22"/>
        <v>47.169811320754746</v>
      </c>
      <c r="R24">
        <f t="shared" si="2"/>
        <v>43.396226415094354</v>
      </c>
      <c r="S24">
        <f t="shared" si="3"/>
        <v>3.2680203916394062</v>
      </c>
    </row>
    <row r="25" spans="3:19" ht="14" x14ac:dyDescent="0.15">
      <c r="C25" s="31">
        <f>C23-C24</f>
        <v>2.0000000000000018E-3</v>
      </c>
      <c r="D25" s="31">
        <f t="shared" ref="D25:K25" si="23">D23-D24</f>
        <v>3.9999999999999966E-3</v>
      </c>
      <c r="E25" s="31">
        <f t="shared" si="23"/>
        <v>3.0000000000000027E-3</v>
      </c>
      <c r="F25" s="31">
        <f t="shared" si="23"/>
        <v>1.2999999999999998E-2</v>
      </c>
      <c r="G25" s="31">
        <f t="shared" si="23"/>
        <v>1.6E-2</v>
      </c>
      <c r="H25" s="31">
        <f t="shared" si="23"/>
        <v>1.7000000000000001E-2</v>
      </c>
      <c r="I25" s="31">
        <f t="shared" si="23"/>
        <v>1.6E-2</v>
      </c>
      <c r="J25" s="31">
        <f t="shared" si="23"/>
        <v>1.9000000000000003E-2</v>
      </c>
      <c r="K25" s="31">
        <f t="shared" si="23"/>
        <v>1.8999999999999996E-2</v>
      </c>
      <c r="M25" s="34" t="s">
        <v>55</v>
      </c>
      <c r="N25" s="34">
        <f>(C33-$M$30)/($J$30-$M$30)*100</f>
        <v>69.811320754716988</v>
      </c>
      <c r="O25" s="34">
        <f t="shared" ref="O25:P25" si="24">(D33-$M$30)/($J$30-$M$30)*100</f>
        <v>69.811320754716988</v>
      </c>
      <c r="P25" s="34">
        <f t="shared" si="24"/>
        <v>69.811320754716988</v>
      </c>
      <c r="R25">
        <f t="shared" si="2"/>
        <v>69.811320754716988</v>
      </c>
      <c r="S25">
        <f t="shared" si="3"/>
        <v>0</v>
      </c>
    </row>
    <row r="26" spans="3:19" ht="14" x14ac:dyDescent="0.15">
      <c r="C26" s="32" t="s">
        <v>52</v>
      </c>
      <c r="D26" s="32">
        <f>AVERAGE(C29:E29)</f>
        <v>1.9E-2</v>
      </c>
      <c r="E26" s="32"/>
      <c r="F26" s="32" t="s">
        <v>53</v>
      </c>
      <c r="G26" s="32">
        <f>AVERAGE(F29:H29)</f>
        <v>5.6666666666666671E-3</v>
      </c>
      <c r="H26" s="32"/>
      <c r="I26" s="32" t="s">
        <v>54</v>
      </c>
      <c r="J26" s="32">
        <f>AVERAGE(I29:K29)</f>
        <v>1.1333333333333334E-2</v>
      </c>
      <c r="K26" s="32"/>
      <c r="M26" s="34" t="s">
        <v>56</v>
      </c>
      <c r="N26" s="34">
        <f>(F33-$M$30)/($J$30-$M$30)*100</f>
        <v>64.150943396226452</v>
      </c>
      <c r="O26" s="34">
        <f t="shared" ref="O26:P26" si="25">(G33-$M$30)/($J$30-$M$30)*100</f>
        <v>75.471698113207523</v>
      </c>
      <c r="P26" s="34">
        <f t="shared" si="25"/>
        <v>75.471698113207523</v>
      </c>
      <c r="R26">
        <f t="shared" si="2"/>
        <v>71.698113207547166</v>
      </c>
      <c r="S26">
        <f t="shared" si="3"/>
        <v>6.5360407832787466</v>
      </c>
    </row>
    <row r="27" spans="3:19" x14ac:dyDescent="0.15">
      <c r="C27" s="18">
        <v>6.2E-2</v>
      </c>
      <c r="D27" s="18">
        <v>0.06</v>
      </c>
      <c r="E27" s="18">
        <v>6.2E-2</v>
      </c>
      <c r="F27" s="27">
        <v>4.1000000000000002E-2</v>
      </c>
      <c r="G27" s="15">
        <v>4.2999999999999997E-2</v>
      </c>
      <c r="H27" s="15">
        <v>4.2999999999999997E-2</v>
      </c>
      <c r="I27" s="8">
        <v>5.1999999999999998E-2</v>
      </c>
      <c r="J27" s="7">
        <v>4.9000000000000002E-2</v>
      </c>
      <c r="K27" s="7">
        <v>0.05</v>
      </c>
    </row>
    <row r="28" spans="3:19" x14ac:dyDescent="0.15">
      <c r="C28" s="12">
        <v>4.3999999999999997E-2</v>
      </c>
      <c r="D28" s="21">
        <v>4.1000000000000002E-2</v>
      </c>
      <c r="E28" s="21">
        <v>4.2000000000000003E-2</v>
      </c>
      <c r="F28" s="22">
        <v>3.5999999999999997E-2</v>
      </c>
      <c r="G28" s="22">
        <v>3.6999999999999998E-2</v>
      </c>
      <c r="H28" s="22">
        <v>3.6999999999999998E-2</v>
      </c>
      <c r="I28" s="21">
        <v>4.1000000000000002E-2</v>
      </c>
      <c r="J28" s="22">
        <v>3.7999999999999999E-2</v>
      </c>
      <c r="K28" s="20">
        <v>3.7999999999999999E-2</v>
      </c>
    </row>
    <row r="29" spans="3:19" x14ac:dyDescent="0.15">
      <c r="C29" s="31">
        <f>C27-C28</f>
        <v>1.8000000000000002E-2</v>
      </c>
      <c r="D29" s="31">
        <f t="shared" ref="D29:K29" si="26">D27-D28</f>
        <v>1.8999999999999996E-2</v>
      </c>
      <c r="E29" s="31">
        <f t="shared" si="26"/>
        <v>1.9999999999999997E-2</v>
      </c>
      <c r="F29" s="31">
        <f t="shared" si="26"/>
        <v>5.0000000000000044E-3</v>
      </c>
      <c r="G29" s="31">
        <f t="shared" si="26"/>
        <v>5.9999999999999984E-3</v>
      </c>
      <c r="H29" s="31">
        <f t="shared" si="26"/>
        <v>5.9999999999999984E-3</v>
      </c>
      <c r="I29" s="31">
        <f t="shared" si="26"/>
        <v>1.0999999999999996E-2</v>
      </c>
      <c r="J29" s="31">
        <f t="shared" si="26"/>
        <v>1.1000000000000003E-2</v>
      </c>
      <c r="K29" s="31">
        <f t="shared" si="26"/>
        <v>1.2000000000000004E-2</v>
      </c>
      <c r="L29" s="31"/>
      <c r="M29" s="31"/>
    </row>
    <row r="30" spans="3:19" ht="14" x14ac:dyDescent="0.15">
      <c r="C30" s="32" t="s">
        <v>55</v>
      </c>
      <c r="D30" s="32">
        <f>AVERAGE(C33:E33)</f>
        <v>1.6E-2</v>
      </c>
      <c r="E30" s="32"/>
      <c r="F30" s="32" t="s">
        <v>56</v>
      </c>
      <c r="G30" s="32">
        <f>AVERAGE(F33:H33)</f>
        <v>1.6333333333333332E-2</v>
      </c>
      <c r="H30" s="32"/>
      <c r="I30" s="32" t="s">
        <v>57</v>
      </c>
      <c r="J30" s="32">
        <f>AVERAGE(I33:K33)</f>
        <v>2.1333333333333333E-2</v>
      </c>
      <c r="K30" s="32"/>
      <c r="L30" s="32" t="s">
        <v>58</v>
      </c>
      <c r="M30" s="32">
        <f>AVERAGE(L33:N33)</f>
        <v>3.6666666666666631E-3</v>
      </c>
    </row>
    <row r="31" spans="3:19" x14ac:dyDescent="0.15">
      <c r="C31" s="18">
        <v>6.2E-2</v>
      </c>
      <c r="D31" s="16">
        <v>5.8000000000000003E-2</v>
      </c>
      <c r="E31" s="9">
        <v>5.7000000000000002E-2</v>
      </c>
      <c r="F31" s="16">
        <v>5.8000000000000003E-2</v>
      </c>
      <c r="G31" s="16">
        <v>5.8999999999999997E-2</v>
      </c>
      <c r="H31" s="16">
        <v>5.8999999999999997E-2</v>
      </c>
      <c r="I31" s="16">
        <v>5.8000000000000003E-2</v>
      </c>
      <c r="J31" s="18">
        <v>6.0999999999999999E-2</v>
      </c>
      <c r="K31" s="17">
        <v>6.4000000000000001E-2</v>
      </c>
      <c r="L31" s="28">
        <v>7.3999999999999996E-2</v>
      </c>
      <c r="M31" s="27">
        <v>4.2000000000000003E-2</v>
      </c>
      <c r="N31" s="27">
        <v>4.2999999999999997E-2</v>
      </c>
    </row>
    <row r="32" spans="3:19" x14ac:dyDescent="0.15">
      <c r="C32" s="11">
        <v>4.5999999999999999E-2</v>
      </c>
      <c r="D32" s="21">
        <v>4.2000000000000003E-2</v>
      </c>
      <c r="E32" s="21">
        <v>4.1000000000000002E-2</v>
      </c>
      <c r="F32" s="21">
        <v>4.2999999999999997E-2</v>
      </c>
      <c r="G32" s="21">
        <v>4.2000000000000003E-2</v>
      </c>
      <c r="H32" s="21">
        <v>4.2000000000000003E-2</v>
      </c>
      <c r="I32" s="22">
        <v>3.6999999999999998E-2</v>
      </c>
      <c r="J32" s="20">
        <v>0.04</v>
      </c>
      <c r="K32" s="21">
        <v>4.2000000000000003E-2</v>
      </c>
      <c r="L32" s="29">
        <v>6.9000000000000006E-2</v>
      </c>
      <c r="M32" s="20">
        <v>3.9E-2</v>
      </c>
      <c r="N32" s="20">
        <v>0.04</v>
      </c>
    </row>
    <row r="33" spans="3:14" x14ac:dyDescent="0.15">
      <c r="C33">
        <f>C31-C32</f>
        <v>1.6E-2</v>
      </c>
      <c r="D33">
        <f t="shared" ref="D33:N33" si="27">D31-D32</f>
        <v>1.6E-2</v>
      </c>
      <c r="E33">
        <f t="shared" si="27"/>
        <v>1.6E-2</v>
      </c>
      <c r="F33">
        <f t="shared" si="27"/>
        <v>1.5000000000000006E-2</v>
      </c>
      <c r="G33">
        <f t="shared" si="27"/>
        <v>1.6999999999999994E-2</v>
      </c>
      <c r="H33">
        <f t="shared" si="27"/>
        <v>1.6999999999999994E-2</v>
      </c>
      <c r="I33">
        <f t="shared" si="27"/>
        <v>2.1000000000000005E-2</v>
      </c>
      <c r="J33">
        <f t="shared" si="27"/>
        <v>2.0999999999999998E-2</v>
      </c>
      <c r="K33">
        <f t="shared" si="27"/>
        <v>2.1999999999999999E-2</v>
      </c>
      <c r="L33">
        <f t="shared" si="27"/>
        <v>4.9999999999999906E-3</v>
      </c>
      <c r="M33">
        <f t="shared" si="27"/>
        <v>3.0000000000000027E-3</v>
      </c>
      <c r="N33">
        <f t="shared" si="27"/>
        <v>2.9999999999999957E-3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C112-2DF1-814B-81E8-A1E4708D59BA}">
  <dimension ref="A1:D21"/>
  <sheetViews>
    <sheetView tabSelected="1" workbookViewId="0">
      <selection activeCell="E15" sqref="E15"/>
    </sheetView>
  </sheetViews>
  <sheetFormatPr baseColWidth="10" defaultRowHeight="13" x14ac:dyDescent="0.15"/>
  <sheetData>
    <row r="1" spans="1:4" x14ac:dyDescent="0.15">
      <c r="A1" s="30" t="s">
        <v>67</v>
      </c>
      <c r="B1" s="30" t="s">
        <v>69</v>
      </c>
      <c r="C1" s="30" t="s">
        <v>68</v>
      </c>
      <c r="D1" s="30" t="s">
        <v>66</v>
      </c>
    </row>
    <row r="2" spans="1:4" x14ac:dyDescent="0.15">
      <c r="A2" s="33" t="s">
        <v>34</v>
      </c>
      <c r="B2" s="33">
        <v>1</v>
      </c>
      <c r="C2">
        <v>11.32075471698114</v>
      </c>
      <c r="D2">
        <v>3.2680203916393937</v>
      </c>
    </row>
    <row r="3" spans="1:4" x14ac:dyDescent="0.15">
      <c r="A3" s="33" t="s">
        <v>34</v>
      </c>
      <c r="B3" s="33">
        <v>5</v>
      </c>
      <c r="C3">
        <v>73.584905660377345</v>
      </c>
      <c r="D3">
        <v>3.2680203916393817</v>
      </c>
    </row>
    <row r="4" spans="1:4" x14ac:dyDescent="0.15">
      <c r="A4" s="33" t="s">
        <v>34</v>
      </c>
      <c r="B4" s="33">
        <v>7.5</v>
      </c>
      <c r="C4">
        <v>100</v>
      </c>
      <c r="D4">
        <v>3.2680203916393897</v>
      </c>
    </row>
    <row r="5" spans="1:4" x14ac:dyDescent="0.15">
      <c r="A5" s="33" t="s">
        <v>34</v>
      </c>
      <c r="B5" s="34">
        <v>10</v>
      </c>
      <c r="C5">
        <v>124.52830188679252</v>
      </c>
      <c r="D5">
        <v>3.2680203916393982</v>
      </c>
    </row>
    <row r="6" spans="1:4" ht="14" x14ac:dyDescent="0.15">
      <c r="A6" s="34" t="s">
        <v>35</v>
      </c>
      <c r="B6" s="34">
        <v>1</v>
      </c>
      <c r="C6">
        <v>39.622641509433976</v>
      </c>
      <c r="D6">
        <v>3.2680203916393817</v>
      </c>
    </row>
    <row r="7" spans="1:4" ht="14" x14ac:dyDescent="0.15">
      <c r="A7" s="34" t="s">
        <v>35</v>
      </c>
      <c r="B7" s="34">
        <v>5</v>
      </c>
      <c r="C7">
        <v>52.830188679245275</v>
      </c>
      <c r="D7">
        <v>5.660377358490571</v>
      </c>
    </row>
    <row r="8" spans="1:4" ht="14" x14ac:dyDescent="0.15">
      <c r="A8" s="34" t="s">
        <v>35</v>
      </c>
      <c r="B8" s="34">
        <v>7.5</v>
      </c>
      <c r="C8">
        <v>73.584905660377373</v>
      </c>
      <c r="D8">
        <v>3.2680203916393897</v>
      </c>
    </row>
    <row r="9" spans="1:4" ht="14" x14ac:dyDescent="0.15">
      <c r="A9" s="34" t="s">
        <v>35</v>
      </c>
      <c r="B9" s="34">
        <v>10</v>
      </c>
      <c r="C9">
        <v>73.584905660377359</v>
      </c>
      <c r="D9">
        <v>8.6463692357657465</v>
      </c>
    </row>
    <row r="10" spans="1:4" ht="14" x14ac:dyDescent="0.15">
      <c r="A10" s="34" t="s">
        <v>36</v>
      </c>
      <c r="B10" s="34">
        <v>1</v>
      </c>
      <c r="C10">
        <v>13.207547169811329</v>
      </c>
      <c r="D10">
        <v>0</v>
      </c>
    </row>
    <row r="11" spans="1:4" ht="14" x14ac:dyDescent="0.15">
      <c r="A11" s="34" t="s">
        <v>36</v>
      </c>
      <c r="B11" s="34">
        <v>5</v>
      </c>
      <c r="C11">
        <v>66.037735849056617</v>
      </c>
      <c r="D11">
        <v>3.2680203916393857</v>
      </c>
    </row>
    <row r="12" spans="1:4" ht="14" x14ac:dyDescent="0.15">
      <c r="A12" s="34" t="s">
        <v>36</v>
      </c>
      <c r="B12" s="34">
        <v>7.5</v>
      </c>
      <c r="C12">
        <v>88.679245283018872</v>
      </c>
      <c r="D12">
        <v>3.2680203916394106</v>
      </c>
    </row>
    <row r="13" spans="1:4" ht="14" x14ac:dyDescent="0.15">
      <c r="A13" s="34" t="s">
        <v>36</v>
      </c>
      <c r="B13" s="34">
        <v>10</v>
      </c>
      <c r="C13">
        <v>92.452830188679229</v>
      </c>
      <c r="D13">
        <v>9.8040611749181856</v>
      </c>
    </row>
    <row r="14" spans="1:4" ht="14" x14ac:dyDescent="0.15">
      <c r="A14" s="34" t="s">
        <v>70</v>
      </c>
      <c r="B14" s="34">
        <v>1</v>
      </c>
      <c r="C14">
        <v>0</v>
      </c>
      <c r="D14">
        <v>0</v>
      </c>
    </row>
    <row r="15" spans="1:4" ht="14" x14ac:dyDescent="0.15">
      <c r="A15" s="34" t="s">
        <v>70</v>
      </c>
      <c r="B15" s="34">
        <v>5</v>
      </c>
      <c r="C15">
        <v>66.037735849056602</v>
      </c>
      <c r="D15">
        <v>11.783015091317781</v>
      </c>
    </row>
    <row r="16" spans="1:4" ht="14" x14ac:dyDescent="0.15">
      <c r="A16" s="34" t="s">
        <v>70</v>
      </c>
      <c r="B16" s="34">
        <v>7.5</v>
      </c>
      <c r="C16">
        <v>81.132075471698116</v>
      </c>
      <c r="D16">
        <v>9.8040611749181643</v>
      </c>
    </row>
    <row r="17" spans="1:4" ht="14" x14ac:dyDescent="0.15">
      <c r="A17" s="34" t="s">
        <v>70</v>
      </c>
      <c r="B17" s="34">
        <v>10</v>
      </c>
      <c r="C17">
        <v>86.792452830188665</v>
      </c>
      <c r="D17">
        <v>5.6603773584905488</v>
      </c>
    </row>
    <row r="18" spans="1:4" ht="14" x14ac:dyDescent="0.15">
      <c r="A18" s="34" t="s">
        <v>71</v>
      </c>
      <c r="B18" s="34">
        <v>1</v>
      </c>
      <c r="C18">
        <v>11.320754716981151</v>
      </c>
      <c r="D18">
        <v>3.268020391639372</v>
      </c>
    </row>
    <row r="19" spans="1:4" ht="14" x14ac:dyDescent="0.15">
      <c r="A19" s="34" t="s">
        <v>71</v>
      </c>
      <c r="B19" s="34">
        <v>5</v>
      </c>
      <c r="C19">
        <v>43.396226415094354</v>
      </c>
      <c r="D19">
        <v>3.2680203916394062</v>
      </c>
    </row>
    <row r="20" spans="1:4" ht="14" x14ac:dyDescent="0.15">
      <c r="A20" s="34" t="s">
        <v>71</v>
      </c>
      <c r="B20" s="34">
        <v>7.5</v>
      </c>
      <c r="C20">
        <v>69.811320754716988</v>
      </c>
      <c r="D20">
        <v>0</v>
      </c>
    </row>
    <row r="21" spans="1:4" ht="14" x14ac:dyDescent="0.15">
      <c r="A21" s="34" t="s">
        <v>71</v>
      </c>
      <c r="B21" s="34">
        <v>10</v>
      </c>
      <c r="C21">
        <v>71.698113207547166</v>
      </c>
      <c r="D21">
        <v>6.5360407832787466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Sodia</dc:creator>
  <cp:lastModifiedBy>Aryelle Wright</cp:lastModifiedBy>
  <dcterms:created xsi:type="dcterms:W3CDTF">2011-01-18T20:51:17Z</dcterms:created>
  <dcterms:modified xsi:type="dcterms:W3CDTF">2023-12-12T03:34:04Z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