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"/>
    </mc:Choice>
  </mc:AlternateContent>
  <xr:revisionPtr revIDLastSave="0" documentId="13_ncr:1_{FFEF262D-C782-1545-A6D2-A3528806535E}" xr6:coauthVersionLast="47" xr6:coauthVersionMax="47" xr10:uidLastSave="{00000000-0000-0000-0000-000000000000}"/>
  <bookViews>
    <workbookView xWindow="480" yWindow="1160" windowWidth="25040" windowHeight="14820" xr2:uid="{D304810E-0891-1A42-BB93-BBDA92C599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</calcChain>
</file>

<file path=xl/sharedStrings.xml><?xml version="1.0" encoding="utf-8"?>
<sst xmlns="http://schemas.openxmlformats.org/spreadsheetml/2006/main" count="29" uniqueCount="14">
  <si>
    <t>Polymer</t>
  </si>
  <si>
    <t>S</t>
  </si>
  <si>
    <t>B</t>
  </si>
  <si>
    <t>G1</t>
  </si>
  <si>
    <t>G2</t>
  </si>
  <si>
    <t>G3</t>
  </si>
  <si>
    <t>N/P ratio</t>
  </si>
  <si>
    <t>Avg. %</t>
  </si>
  <si>
    <t>pDNA+H₂O</t>
  </si>
  <si>
    <t>Zeta Potential</t>
  </si>
  <si>
    <t>Hydrodynamic Radius</t>
  </si>
  <si>
    <t>DLS-stdev</t>
  </si>
  <si>
    <t>Zeta-stdev</t>
  </si>
  <si>
    <t>Pico-stdev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</si>
</sst>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DAFB-AA50-3843-8C91-0B081DE62A8C}">
  <dimension ref="A1:H22"/>
  <sheetViews>
    <sheetView tabSelected="1" workbookViewId="0">
      <selection activeCell="D8" sqref="D8"/>
    </sheetView>
  </sheetViews>
  <sheetFormatPr baseColWidth="10" defaultRowHeight="16" x14ac:dyDescent="0.2"/>
  <sheetData>
    <row r="1" spans="1:8" x14ac:dyDescent="0.2">
      <c r="A1" s="1" t="s">
        <v>0</v>
      </c>
      <c r="B1" s="1" t="s">
        <v>6</v>
      </c>
      <c r="C1" s="5" t="s">
        <v>10</v>
      </c>
      <c r="D1" s="5" t="s">
        <v>11</v>
      </c>
      <c r="E1" t="s">
        <v>9</v>
      </c>
      <c r="F1" t="s">
        <v>12</v>
      </c>
      <c r="G1" s="1" t="s">
        <v>7</v>
      </c>
      <c r="H1" s="1" t="s">
        <v>13</v>
      </c>
    </row>
    <row r="2" spans="1:8" x14ac:dyDescent="0.2">
      <c r="A2" s="2" t="s">
        <v>8</v>
      </c>
      <c r="B2" s="3">
        <v>0</v>
      </c>
      <c r="C2">
        <v>0</v>
      </c>
      <c r="D2">
        <v>0</v>
      </c>
      <c r="E2">
        <v>-45</v>
      </c>
      <c r="F2">
        <v>4</v>
      </c>
      <c r="G2">
        <v>100</v>
      </c>
      <c r="H2">
        <v>2.9818756163413593</v>
      </c>
    </row>
    <row r="3" spans="1:8" x14ac:dyDescent="0.2">
      <c r="A3" s="1" t="s">
        <v>1</v>
      </c>
      <c r="B3" s="3">
        <v>1</v>
      </c>
      <c r="C3">
        <f>97.05/2</f>
        <v>48.524999999999999</v>
      </c>
      <c r="D3">
        <f>2.12210979923283/2</f>
        <v>1.0610548996164151</v>
      </c>
      <c r="E3">
        <v>-3.2433333333333336</v>
      </c>
      <c r="F3">
        <v>1.1335195925376254</v>
      </c>
      <c r="G3">
        <v>17.169717961405244</v>
      </c>
      <c r="H3">
        <v>1.6633845113967525</v>
      </c>
    </row>
    <row r="4" spans="1:8" x14ac:dyDescent="0.2">
      <c r="A4" s="1" t="s">
        <v>1</v>
      </c>
      <c r="B4" s="3">
        <v>5</v>
      </c>
      <c r="C4">
        <f>102.16/2</f>
        <v>51.08</v>
      </c>
      <c r="D4">
        <f>4.84136860815204/2</f>
        <v>2.42068430407602</v>
      </c>
      <c r="E4">
        <v>51.436666666666667</v>
      </c>
      <c r="F4">
        <v>4.3244787739872947</v>
      </c>
      <c r="G4">
        <v>8.9771683042341124</v>
      </c>
      <c r="H4">
        <v>0.461688662500231</v>
      </c>
    </row>
    <row r="5" spans="1:8" x14ac:dyDescent="0.2">
      <c r="A5" s="1" t="s">
        <v>1</v>
      </c>
      <c r="B5" s="3">
        <v>7.5</v>
      </c>
      <c r="C5">
        <f>108.553333333333/2</f>
        <v>54.2766666666665</v>
      </c>
      <c r="D5">
        <f>0.331762967593828/2</f>
        <v>0.165881483796914</v>
      </c>
      <c r="E5">
        <v>50.373333333333335</v>
      </c>
      <c r="F5">
        <v>3.0368926004497867</v>
      </c>
      <c r="G5">
        <v>5.3014773450201451</v>
      </c>
      <c r="H5">
        <v>0.50172760088106449</v>
      </c>
    </row>
    <row r="6" spans="1:8" x14ac:dyDescent="0.2">
      <c r="A6" s="1" t="s">
        <v>1</v>
      </c>
      <c r="B6" s="4">
        <v>10</v>
      </c>
      <c r="C6">
        <f xml:space="preserve"> 95.3666666666667/2</f>
        <v>47.683333333333351</v>
      </c>
      <c r="D6">
        <f>0.790010548/2</f>
        <v>0.39500527400000002</v>
      </c>
      <c r="E6">
        <v>41.723333333333336</v>
      </c>
      <c r="F6">
        <v>3.6901242074849812</v>
      </c>
      <c r="G6">
        <v>2.198345939068354</v>
      </c>
      <c r="H6">
        <v>0.25011390364387243</v>
      </c>
    </row>
    <row r="7" spans="1:8" x14ac:dyDescent="0.2">
      <c r="A7" s="1" t="s">
        <v>2</v>
      </c>
      <c r="B7" s="4">
        <v>1</v>
      </c>
      <c r="C7">
        <f>117.166666666667/2</f>
        <v>58.583333333333499</v>
      </c>
      <c r="D7">
        <f>3.932838246/2</f>
        <v>1.9664191230000001</v>
      </c>
      <c r="E7">
        <v>-44.103333333333332</v>
      </c>
      <c r="F7">
        <v>1.3688377064746085</v>
      </c>
      <c r="G7">
        <v>17.360571145825968</v>
      </c>
      <c r="H7">
        <v>0.36747887381191652</v>
      </c>
    </row>
    <row r="8" spans="1:8" x14ac:dyDescent="0.2">
      <c r="A8" s="1" t="s">
        <v>2</v>
      </c>
      <c r="B8" s="4">
        <v>5</v>
      </c>
      <c r="C8">
        <f>99.8633333333333/2</f>
        <v>49.931666666666651</v>
      </c>
      <c r="D8">
        <f>2.35355405/2</f>
        <v>1.176777025</v>
      </c>
      <c r="E8">
        <v>51.386666666666663</v>
      </c>
      <c r="F8">
        <v>4.1288638469519272</v>
      </c>
      <c r="G8">
        <v>4.3472114229165193</v>
      </c>
      <c r="H8">
        <v>0.35337180049566769</v>
      </c>
    </row>
    <row r="9" spans="1:8" x14ac:dyDescent="0.2">
      <c r="A9" s="1" t="s">
        <v>2</v>
      </c>
      <c r="B9" s="4">
        <v>7.5</v>
      </c>
      <c r="C9">
        <f>110.633333333333/2</f>
        <v>55.316666666666499</v>
      </c>
      <c r="D9">
        <f>3.316755443/2</f>
        <v>1.6583777215</v>
      </c>
      <c r="E9">
        <v>58.98</v>
      </c>
      <c r="F9">
        <v>3.5426896561793297</v>
      </c>
      <c r="G9">
        <v>0.84116773874319628</v>
      </c>
      <c r="H9">
        <v>0.42940414186886827</v>
      </c>
    </row>
    <row r="10" spans="1:8" x14ac:dyDescent="0.2">
      <c r="A10" s="1" t="s">
        <v>2</v>
      </c>
      <c r="B10" s="4">
        <v>10</v>
      </c>
      <c r="C10">
        <f>111.223333333333/2</f>
        <v>55.611666666666501</v>
      </c>
      <c r="D10">
        <f>8.363732221/2</f>
        <v>4.1818661104999997</v>
      </c>
      <c r="E10">
        <v>55.830000000000005</v>
      </c>
      <c r="F10">
        <v>7.4108332864799467</v>
      </c>
      <c r="G10">
        <v>0.21912773026083271</v>
      </c>
      <c r="H10">
        <v>7.4615891833654607E-2</v>
      </c>
    </row>
    <row r="11" spans="1:8" x14ac:dyDescent="0.2">
      <c r="A11" s="1" t="s">
        <v>3</v>
      </c>
      <c r="B11" s="4">
        <v>1</v>
      </c>
      <c r="C11">
        <f>102.156666666667/2</f>
        <v>51.078333333333497</v>
      </c>
      <c r="D11">
        <f>0.542509601/2</f>
        <v>0.2712548005</v>
      </c>
      <c r="E11">
        <v>-28.913333333333338</v>
      </c>
      <c r="F11">
        <v>1.4365641881470752</v>
      </c>
      <c r="G11">
        <v>29.794302679013217</v>
      </c>
      <c r="H11">
        <v>1.3569479437220104</v>
      </c>
    </row>
    <row r="12" spans="1:8" x14ac:dyDescent="0.2">
      <c r="A12" s="1" t="s">
        <v>3</v>
      </c>
      <c r="B12" s="4">
        <v>5</v>
      </c>
      <c r="C12">
        <f>99.5406666666667/2</f>
        <v>49.770333333333348</v>
      </c>
      <c r="D12">
        <f>3.197908796/1</f>
        <v>3.1979087960000001</v>
      </c>
      <c r="E12">
        <v>46.396666666666668</v>
      </c>
      <c r="F12">
        <v>3.7150594432211528</v>
      </c>
      <c r="G12">
        <v>8.0299710185905138</v>
      </c>
      <c r="H12">
        <v>0.21214479107439627</v>
      </c>
    </row>
    <row r="13" spans="1:8" x14ac:dyDescent="0.2">
      <c r="A13" s="1" t="s">
        <v>3</v>
      </c>
      <c r="B13" s="4">
        <v>7.5</v>
      </c>
      <c r="C13">
        <f>103/2</f>
        <v>51.5</v>
      </c>
      <c r="D13">
        <f>1.678436773/2</f>
        <v>0.83921838650000002</v>
      </c>
      <c r="E13">
        <v>44.160000000000004</v>
      </c>
      <c r="F13">
        <v>0.99365486966048844</v>
      </c>
      <c r="G13">
        <v>4.7006432459178615</v>
      </c>
      <c r="H13">
        <v>0.45292279136222596</v>
      </c>
    </row>
    <row r="14" spans="1:8" x14ac:dyDescent="0.2">
      <c r="A14" s="1" t="s">
        <v>3</v>
      </c>
      <c r="B14" s="4">
        <v>10</v>
      </c>
      <c r="C14">
        <f>100.923333333333/2</f>
        <v>50.461666666666503</v>
      </c>
      <c r="D14">
        <f>1.639303714/2</f>
        <v>0.81965185699999998</v>
      </c>
      <c r="E14">
        <v>41.386666666666663</v>
      </c>
      <c r="F14">
        <v>10.850903956199549</v>
      </c>
      <c r="G14">
        <v>3.9655050540750683</v>
      </c>
      <c r="H14">
        <v>1.098324141344571</v>
      </c>
    </row>
    <row r="15" spans="1:8" x14ac:dyDescent="0.2">
      <c r="A15" s="1" t="s">
        <v>4</v>
      </c>
      <c r="B15" s="4">
        <v>1</v>
      </c>
      <c r="C15" s="5">
        <f>122.843333/2</f>
        <v>61.421666500000001</v>
      </c>
      <c r="D15" s="5">
        <f>1.05963044/2</f>
        <v>0.52981522000000003</v>
      </c>
      <c r="E15">
        <v>-34.213333333333331</v>
      </c>
      <c r="F15">
        <v>1.2779345314477824</v>
      </c>
      <c r="G15">
        <v>15.466176574538771</v>
      </c>
      <c r="H15">
        <v>0.47456580172106422</v>
      </c>
    </row>
    <row r="16" spans="1:8" x14ac:dyDescent="0.2">
      <c r="A16" s="1" t="s">
        <v>4</v>
      </c>
      <c r="B16" s="4">
        <v>5</v>
      </c>
      <c r="C16">
        <f>103.07/2</f>
        <v>51.534999999999997</v>
      </c>
      <c r="D16">
        <f>2.432971434/2</f>
        <v>1.2164857170000001</v>
      </c>
      <c r="E16">
        <v>39.49</v>
      </c>
      <c r="F16">
        <v>7.9914422978583586</v>
      </c>
      <c r="G16">
        <v>5.9447232628825892</v>
      </c>
      <c r="H16">
        <v>0.52771252660578127</v>
      </c>
    </row>
    <row r="17" spans="1:8" x14ac:dyDescent="0.2">
      <c r="A17" s="1" t="s">
        <v>4</v>
      </c>
      <c r="B17" s="4">
        <v>7.5</v>
      </c>
      <c r="C17">
        <f>99.4433333333333/2</f>
        <v>49.72166666666665</v>
      </c>
      <c r="D17">
        <f>5.37974132/2</f>
        <v>2.68987066</v>
      </c>
      <c r="E17">
        <v>33.06</v>
      </c>
      <c r="F17">
        <v>0.73222264373617951</v>
      </c>
      <c r="G17">
        <v>3.8806814165547467</v>
      </c>
      <c r="H17">
        <v>0.39552773625045096</v>
      </c>
    </row>
    <row r="18" spans="1:8" x14ac:dyDescent="0.2">
      <c r="A18" s="1" t="s">
        <v>4</v>
      </c>
      <c r="B18" s="4">
        <v>10</v>
      </c>
      <c r="C18">
        <f>102.526666666667/2</f>
        <v>51.263333333333499</v>
      </c>
      <c r="D18">
        <f>7.680834373/2</f>
        <v>3.8404171864999999</v>
      </c>
      <c r="E18">
        <v>50.02</v>
      </c>
      <c r="F18">
        <v>2.5417218573242835</v>
      </c>
      <c r="G18">
        <v>2.0074927546476284</v>
      </c>
      <c r="H18">
        <v>0.2081179888261627</v>
      </c>
    </row>
    <row r="19" spans="1:8" x14ac:dyDescent="0.2">
      <c r="A19" s="1" t="s">
        <v>5</v>
      </c>
      <c r="B19" s="4">
        <v>1</v>
      </c>
      <c r="C19">
        <f>105.696666666667/2</f>
        <v>52.8483333333335</v>
      </c>
      <c r="D19">
        <f>1.47828166/2</f>
        <v>0.73914082999999997</v>
      </c>
      <c r="E19">
        <v>-28.823333333333334</v>
      </c>
      <c r="F19">
        <v>0.79781994627025044</v>
      </c>
      <c r="G19">
        <v>15.487382483918852</v>
      </c>
      <c r="H19">
        <v>1.4885681321904849</v>
      </c>
    </row>
    <row r="20" spans="1:8" x14ac:dyDescent="0.2">
      <c r="A20" s="1" t="s">
        <v>5</v>
      </c>
      <c r="B20" s="4">
        <v>5</v>
      </c>
      <c r="C20">
        <f>97.84/2</f>
        <v>48.92</v>
      </c>
      <c r="D20">
        <f>0.544288526/2</f>
        <v>0.272144263</v>
      </c>
      <c r="E20">
        <v>33.74</v>
      </c>
      <c r="F20">
        <v>6.5543764005433598</v>
      </c>
      <c r="G20">
        <v>7.3443132819679064</v>
      </c>
      <c r="H20">
        <v>1.1379611753025722</v>
      </c>
    </row>
    <row r="21" spans="1:8" x14ac:dyDescent="0.2">
      <c r="A21" s="1" t="s">
        <v>5</v>
      </c>
      <c r="B21" s="4">
        <v>7.5</v>
      </c>
      <c r="C21">
        <f>91.04/2</f>
        <v>45.52</v>
      </c>
      <c r="D21">
        <f>5.347443314/2</f>
        <v>2.6737216570000002</v>
      </c>
      <c r="E21">
        <v>51.25</v>
      </c>
      <c r="F21">
        <v>4.9953528403907566</v>
      </c>
      <c r="G21">
        <v>5.6407718951014347</v>
      </c>
      <c r="H21">
        <v>0.45652173099137383</v>
      </c>
    </row>
    <row r="22" spans="1:8" x14ac:dyDescent="0.2">
      <c r="A22" s="1" t="s">
        <v>5</v>
      </c>
      <c r="B22" s="4">
        <v>10</v>
      </c>
      <c r="C22">
        <f>98.3533333333333/2</f>
        <v>49.176666666666648</v>
      </c>
      <c r="D22">
        <f>9.018736977/2</f>
        <v>4.5093684884999998</v>
      </c>
      <c r="E22">
        <v>35.696666666666701</v>
      </c>
      <c r="F22">
        <v>3.4893074766587531</v>
      </c>
      <c r="G22">
        <v>3.7110341415141015</v>
      </c>
      <c r="H22">
        <v>0.17819934618268557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2024-03-21T20:44:21Z</dcterms:created>
  <dcterms:modified xsi:type="dcterms:W3CDTF">2024-03-21T22:21:58Z</dcterms:modified>
</cp:coreProperties>
</file>