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E282A155-076A-CE40-BD36-02BDDBA73E94}" xr6:coauthVersionLast="47" xr6:coauthVersionMax="47" xr10:uidLastSave="{00000000-0000-0000-0000-000000000000}"/>
  <bookViews>
    <workbookView xWindow="3340" yWindow="660" windowWidth="2094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-2074495488</definedName>
    <definedName name="MethodPointer2">528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P55" i="1"/>
  <c r="M58" i="1"/>
  <c r="M57" i="1"/>
  <c r="M56" i="1"/>
  <c r="M55" i="1"/>
  <c r="M54" i="1"/>
  <c r="J58" i="1"/>
  <c r="J57" i="1"/>
  <c r="J56" i="1"/>
  <c r="J55" i="1"/>
  <c r="J54" i="1"/>
  <c r="G58" i="1"/>
  <c r="G57" i="1"/>
  <c r="G56" i="1"/>
  <c r="G55" i="1"/>
  <c r="G54" i="1"/>
  <c r="D58" i="1"/>
  <c r="D57" i="1"/>
  <c r="D56" i="1"/>
  <c r="D55" i="1"/>
  <c r="D5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O55" i="1"/>
  <c r="I56" i="1"/>
  <c r="L58" i="1"/>
  <c r="L57" i="1"/>
  <c r="L56" i="1"/>
  <c r="L55" i="1"/>
  <c r="L54" i="1"/>
  <c r="I58" i="1"/>
  <c r="I57" i="1"/>
  <c r="I55" i="1"/>
  <c r="I54" i="1"/>
  <c r="F58" i="1"/>
  <c r="F57" i="1"/>
  <c r="F56" i="1"/>
  <c r="F55" i="1"/>
  <c r="F54" i="1"/>
  <c r="C58" i="1"/>
  <c r="C57" i="1"/>
  <c r="C56" i="1"/>
  <c r="C55" i="1"/>
  <c r="C54" i="1"/>
</calcChain>
</file>

<file path=xl/sharedStrings.xml><?xml version="1.0" encoding="utf-8"?>
<sst xmlns="http://schemas.openxmlformats.org/spreadsheetml/2006/main" count="250" uniqueCount="173">
  <si>
    <t>Software Version</t>
  </si>
  <si>
    <t>3.11.19</t>
  </si>
  <si>
    <t>Experiment File Path:</t>
  </si>
  <si>
    <t>C:\Users\Public\Documents\Experiments\Kumar Lab\Aryelle\20240317_PicoGreen_water.xpt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</si>
  <si>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</si>
  <si>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</si>
  <si>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</si>
  <si>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</si>
  <si>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</si>
  <si>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</si>
  <si>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</si>
  <si>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</si>
  <si>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</si>
  <si>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</si>
  <si>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</si>
  <si>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</si>
  <si>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</si>
  <si>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</si>
  <si>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</si>
  <si>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</si>
  <si>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</si>
  <si>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</si>
  <si>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</si>
  <si>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</si>
  <si>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</si>
  <si>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</si>
  <si>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</si>
  <si>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</si>
  <si>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</si>
  <si>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</si>
  <si>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</si>
  <si>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</si>
  <si>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</si>
  <si>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</si>
  <si>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</si>
  <si>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</si>
  <si>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</si>
  <si>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</si>
  <si>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</si>
  <si>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</si>
  <si>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</si>
  <si>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</si>
  <si>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</si>
  <si>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</si>
  <si>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</si>
  <si>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</si>
  <si>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</si>
  <si>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</si>
  <si>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</si>
  <si>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</si>
  <si>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</si>
  <si>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</si>
  <si>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</si>
  <si>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</si>
  <si>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</si>
  <si>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</si>
  <si>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</si>
  <si>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</si>
  <si>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</si>
  <si>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</si>
  <si>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</si>
  <si>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</si>
  <si>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</si>
  <si>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</si>
  <si>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</si>
  <si>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</si>
  <si>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</si>
  <si>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</si>
  <si>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</si>
  <si>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</si>
  <si>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</si>
  <si>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</si>
  <si>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</si>
  <si>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</si>
  <si>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</si>
  <si>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</si>
  <si>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</si>
  <si>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</si>
  <si>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</si>
  <si>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</si>
  <si>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</si>
  <si>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</si>
  <si>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</si>
  <si>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</si>
  <si>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</si>
  <si>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</si>
  <si>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</si>
  <si>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</si>
  <si>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</si>
  <si>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</si>
  <si>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</si>
  <si>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</si>
  <si>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</si>
  <si>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</si>
  <si>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</si>
  <si>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</si>
  <si>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</si>
  <si>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</si>
  <si>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</si>
  <si>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</si>
  <si>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</si>
  <si>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</si>
  <si>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</si>
  <si>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</si>
  <si>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</si>
  <si>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</si>
  <si>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</si>
  <si>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</si>
  <si>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</si>
  <si>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</si>
  <si>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</si>
  <si>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</si>
  <si>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</si>
  <si>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</si>
  <si>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</si>
  <si>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</si>
  <si>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</si>
  <si>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</si>
  <si>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</si>
  <si>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</si>
  <si>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</si>
  <si>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</si>
  <si>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</si>
  <si>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</si>
  <si>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</si>
  <si>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</si>
  <si>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</si>
  <si>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</si>
  <si>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</si>
  <si>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</si>
  <si>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</si>
  <si>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</si>
  <si>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</si>
  <si>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</si>
  <si>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</si>
  <si>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</si>
  <si>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</si>
  <si>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</si>
  <si>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</si>
  <si>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</si>
  <si>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</si>
  <si>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S1</t>
  </si>
  <si>
    <t>B1</t>
  </si>
  <si>
    <t>G1</t>
  </si>
  <si>
    <t>G2</t>
  </si>
  <si>
    <t>G3-1</t>
  </si>
  <si>
    <t>G2-1</t>
  </si>
  <si>
    <t>G1-1</t>
  </si>
  <si>
    <t>S5</t>
  </si>
  <si>
    <t>B5</t>
  </si>
  <si>
    <t>G1-5</t>
  </si>
  <si>
    <t>G2-5</t>
  </si>
  <si>
    <t>GG3-5</t>
  </si>
  <si>
    <t>S7.5</t>
  </si>
  <si>
    <t>B7.5</t>
  </si>
  <si>
    <t>G1-7.5</t>
  </si>
  <si>
    <t>G2-7.5</t>
  </si>
  <si>
    <t>G3-7.5</t>
  </si>
  <si>
    <t>S10</t>
  </si>
  <si>
    <t>B10</t>
  </si>
  <si>
    <t>G1-10</t>
  </si>
  <si>
    <t>G2-10</t>
  </si>
  <si>
    <t>G3-10</t>
  </si>
  <si>
    <t>pDNA</t>
  </si>
  <si>
    <t>Polymer</t>
  </si>
  <si>
    <t>N/P ratio</t>
  </si>
  <si>
    <t>Avg. %</t>
  </si>
  <si>
    <t>Final std</t>
  </si>
  <si>
    <t>pDNA+
H₂O</t>
  </si>
  <si>
    <t>S</t>
  </si>
  <si>
    <t>G3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</si>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</sst>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8"/>
  <sheetViews>
    <sheetView topLeftCell="A27" workbookViewId="0">
      <selection activeCell="B54" sqref="B54:P5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45368</v>
      </c>
    </row>
    <row r="8" spans="1:2" x14ac:dyDescent="0.15">
      <c r="A8" t="s">
        <v>9</v>
      </c>
      <c r="B8" s="2">
        <v>0.52142361111111113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15" x14ac:dyDescent="0.15">
      <c r="A17" t="s">
        <v>21</v>
      </c>
      <c r="B17" t="s">
        <v>22</v>
      </c>
    </row>
    <row r="18" spans="1:15" x14ac:dyDescent="0.15">
      <c r="B18" t="s">
        <v>23</v>
      </c>
    </row>
    <row r="19" spans="1:15" x14ac:dyDescent="0.15">
      <c r="A19" t="s">
        <v>24</v>
      </c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B22" t="s">
        <v>28</v>
      </c>
    </row>
    <row r="23" spans="1:15" x14ac:dyDescent="0.15">
      <c r="B23" t="s">
        <v>29</v>
      </c>
    </row>
    <row r="24" spans="1:15" x14ac:dyDescent="0.15">
      <c r="B24" t="s">
        <v>30</v>
      </c>
    </row>
    <row r="25" spans="1:15" x14ac:dyDescent="0.15">
      <c r="B25" t="s">
        <v>31</v>
      </c>
    </row>
    <row r="26" spans="1:15" x14ac:dyDescent="0.15">
      <c r="B26" t="s">
        <v>32</v>
      </c>
    </row>
    <row r="28" spans="1:15" ht="14" x14ac:dyDescent="0.15">
      <c r="A28" s="3" t="s">
        <v>33</v>
      </c>
      <c r="B28" s="4"/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34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ht="14" x14ac:dyDescent="0.15">
      <c r="B32" s="6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8" t="s">
        <v>47</v>
      </c>
    </row>
    <row r="33" spans="1:15" ht="14" x14ac:dyDescent="0.15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8" t="s">
        <v>47</v>
      </c>
    </row>
    <row r="34" spans="1:15" ht="14" x14ac:dyDescent="0.15">
      <c r="B34" s="6" t="s">
        <v>74</v>
      </c>
      <c r="C34" s="7" t="s">
        <v>75</v>
      </c>
      <c r="D34" s="7" t="s">
        <v>76</v>
      </c>
      <c r="E34" s="7" t="s">
        <v>77</v>
      </c>
      <c r="F34" s="7" t="s">
        <v>78</v>
      </c>
      <c r="G34" s="7" t="s">
        <v>79</v>
      </c>
      <c r="H34" s="7" t="s">
        <v>80</v>
      </c>
      <c r="I34" s="7" t="s">
        <v>81</v>
      </c>
      <c r="J34" s="7" t="s">
        <v>82</v>
      </c>
      <c r="K34" s="7" t="s">
        <v>83</v>
      </c>
      <c r="L34" s="7" t="s">
        <v>84</v>
      </c>
      <c r="M34" s="7" t="s">
        <v>85</v>
      </c>
      <c r="N34" s="7" t="s">
        <v>86</v>
      </c>
      <c r="O34" s="8" t="s">
        <v>47</v>
      </c>
    </row>
    <row r="35" spans="1:15" ht="14" x14ac:dyDescent="0.15">
      <c r="B35" s="6" t="s">
        <v>87</v>
      </c>
      <c r="C35" s="7" t="s">
        <v>88</v>
      </c>
      <c r="D35" s="7" t="s">
        <v>89</v>
      </c>
      <c r="E35" s="7" t="s">
        <v>90</v>
      </c>
      <c r="F35" s="7" t="s">
        <v>91</v>
      </c>
      <c r="G35" s="7" t="s">
        <v>92</v>
      </c>
      <c r="H35" s="7" t="s">
        <v>93</v>
      </c>
      <c r="I35" s="7" t="s">
        <v>94</v>
      </c>
      <c r="J35" s="7" t="s">
        <v>95</v>
      </c>
      <c r="K35" s="7" t="s">
        <v>96</v>
      </c>
      <c r="L35" s="7" t="s">
        <v>97</v>
      </c>
      <c r="M35" s="7" t="s">
        <v>98</v>
      </c>
      <c r="N35" s="7" t="s">
        <v>99</v>
      </c>
      <c r="O35" s="8" t="s">
        <v>47</v>
      </c>
    </row>
    <row r="36" spans="1:15" ht="14" x14ac:dyDescent="0.15">
      <c r="B36" s="6" t="s">
        <v>100</v>
      </c>
      <c r="C36" s="7" t="s">
        <v>101</v>
      </c>
      <c r="D36" s="7" t="s">
        <v>102</v>
      </c>
      <c r="E36" s="7" t="s">
        <v>103</v>
      </c>
      <c r="F36" s="7" t="s">
        <v>104</v>
      </c>
      <c r="G36" s="7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  <c r="M36" s="7" t="s">
        <v>111</v>
      </c>
      <c r="N36" s="7" t="s">
        <v>112</v>
      </c>
      <c r="O36" s="8" t="s">
        <v>47</v>
      </c>
    </row>
    <row r="37" spans="1:15" ht="14" x14ac:dyDescent="0.15">
      <c r="B37" s="6" t="s">
        <v>113</v>
      </c>
      <c r="C37" s="7" t="s">
        <v>114</v>
      </c>
      <c r="D37" s="7" t="s">
        <v>115</v>
      </c>
      <c r="E37" s="7" t="s">
        <v>116</v>
      </c>
      <c r="F37" s="7" t="s">
        <v>117</v>
      </c>
      <c r="G37" s="7" t="s">
        <v>118</v>
      </c>
      <c r="H37" s="7" t="s">
        <v>119</v>
      </c>
      <c r="I37" s="7" t="s">
        <v>120</v>
      </c>
      <c r="J37" s="7" t="s">
        <v>121</v>
      </c>
      <c r="K37" s="7" t="s">
        <v>122</v>
      </c>
      <c r="L37" s="7" t="s">
        <v>123</v>
      </c>
      <c r="M37" s="7" t="s">
        <v>124</v>
      </c>
      <c r="N37" s="7" t="s">
        <v>125</v>
      </c>
      <c r="O37" s="8" t="s">
        <v>47</v>
      </c>
    </row>
    <row r="38" spans="1:15" ht="14" x14ac:dyDescent="0.15">
      <c r="B38" s="6" t="s">
        <v>126</v>
      </c>
      <c r="C38" s="7" t="s">
        <v>127</v>
      </c>
      <c r="D38" s="7" t="s">
        <v>128</v>
      </c>
      <c r="E38" s="7" t="s">
        <v>129</v>
      </c>
      <c r="F38" s="7" t="s">
        <v>130</v>
      </c>
      <c r="G38" s="7" t="s">
        <v>131</v>
      </c>
      <c r="H38" s="7" t="s">
        <v>132</v>
      </c>
      <c r="I38" s="7" t="s">
        <v>133</v>
      </c>
      <c r="J38" s="7" t="s">
        <v>134</v>
      </c>
      <c r="K38" s="7" t="s">
        <v>135</v>
      </c>
      <c r="L38" s="7" t="s">
        <v>136</v>
      </c>
      <c r="M38" s="7" t="s">
        <v>137</v>
      </c>
      <c r="N38" s="7" t="s">
        <v>138</v>
      </c>
      <c r="O38" s="8" t="s">
        <v>47</v>
      </c>
    </row>
    <row r="40" spans="1:15" ht="14" x14ac:dyDescent="0.15">
      <c r="A40" s="3" t="s">
        <v>139</v>
      </c>
      <c r="B40" s="4"/>
    </row>
    <row r="41" spans="1:15" x14ac:dyDescent="0.15">
      <c r="A41" t="s">
        <v>140</v>
      </c>
      <c r="B41">
        <v>23.4</v>
      </c>
    </row>
    <row r="43" spans="1:15" x14ac:dyDescent="0.15">
      <c r="B43" s="5"/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</row>
    <row r="44" spans="1:15" ht="14" x14ac:dyDescent="0.15">
      <c r="B44" s="6" t="s">
        <v>34</v>
      </c>
      <c r="C44" s="9">
        <v>747</v>
      </c>
      <c r="D44" s="9">
        <v>787</v>
      </c>
      <c r="E44" s="9">
        <v>895</v>
      </c>
      <c r="F44" s="9">
        <v>820</v>
      </c>
      <c r="G44" s="9">
        <v>819</v>
      </c>
      <c r="H44" s="9">
        <v>817</v>
      </c>
      <c r="I44" s="10">
        <v>1342</v>
      </c>
      <c r="J44" s="11">
        <v>1421</v>
      </c>
      <c r="K44" s="11">
        <v>1452</v>
      </c>
      <c r="L44" s="9">
        <v>735</v>
      </c>
      <c r="M44" s="9">
        <v>742</v>
      </c>
      <c r="N44" s="9">
        <v>711</v>
      </c>
      <c r="O44" s="12">
        <v>485528</v>
      </c>
    </row>
    <row r="45" spans="1:15" ht="14" x14ac:dyDescent="0.15">
      <c r="B45" s="6" t="s">
        <v>48</v>
      </c>
      <c r="C45" s="9">
        <v>698</v>
      </c>
      <c r="D45" s="9">
        <v>809</v>
      </c>
      <c r="E45" s="13">
        <v>684</v>
      </c>
      <c r="F45" s="14">
        <v>0</v>
      </c>
      <c r="G45" s="14">
        <v>0</v>
      </c>
      <c r="H45" s="14">
        <v>0</v>
      </c>
      <c r="I45" s="13">
        <v>419</v>
      </c>
      <c r="J45" s="13">
        <v>406</v>
      </c>
      <c r="K45" s="13">
        <v>445</v>
      </c>
      <c r="L45" s="14">
        <v>223</v>
      </c>
      <c r="M45" s="14">
        <v>192</v>
      </c>
      <c r="N45" s="14">
        <v>200</v>
      </c>
      <c r="O45" s="12">
        <v>485528</v>
      </c>
    </row>
    <row r="46" spans="1:15" ht="14" x14ac:dyDescent="0.15">
      <c r="B46" s="6" t="s">
        <v>61</v>
      </c>
      <c r="C46" s="13">
        <v>385</v>
      </c>
      <c r="D46" s="13">
        <v>378</v>
      </c>
      <c r="E46" s="13">
        <v>373</v>
      </c>
      <c r="F46" s="14">
        <v>277</v>
      </c>
      <c r="G46" s="14">
        <v>306</v>
      </c>
      <c r="H46" s="14">
        <v>258</v>
      </c>
      <c r="I46" s="14">
        <v>304</v>
      </c>
      <c r="J46" s="14">
        <v>329</v>
      </c>
      <c r="K46" s="13">
        <v>406</v>
      </c>
      <c r="L46" s="14">
        <v>7</v>
      </c>
      <c r="M46" s="14">
        <v>5</v>
      </c>
      <c r="N46" s="14">
        <v>14</v>
      </c>
      <c r="O46" s="12">
        <v>485528</v>
      </c>
    </row>
    <row r="47" spans="1:15" ht="14" x14ac:dyDescent="0.15">
      <c r="B47" s="6" t="s">
        <v>74</v>
      </c>
      <c r="C47" s="14">
        <v>242</v>
      </c>
      <c r="D47" s="14">
        <v>276</v>
      </c>
      <c r="E47" s="14">
        <v>232</v>
      </c>
      <c r="F47" s="14">
        <v>63</v>
      </c>
      <c r="G47" s="14">
        <v>27</v>
      </c>
      <c r="H47" s="14">
        <v>29</v>
      </c>
      <c r="I47" s="14">
        <v>199</v>
      </c>
      <c r="J47" s="14">
        <v>226</v>
      </c>
      <c r="K47" s="14">
        <v>240</v>
      </c>
      <c r="L47" s="14">
        <v>162</v>
      </c>
      <c r="M47" s="14">
        <v>192</v>
      </c>
      <c r="N47" s="14">
        <v>195</v>
      </c>
      <c r="O47" s="12">
        <v>485528</v>
      </c>
    </row>
    <row r="48" spans="1:15" ht="14" x14ac:dyDescent="0.15">
      <c r="B48" s="6" t="s">
        <v>87</v>
      </c>
      <c r="C48" s="14">
        <v>254</v>
      </c>
      <c r="D48" s="14">
        <v>290</v>
      </c>
      <c r="E48" s="14">
        <v>254</v>
      </c>
      <c r="F48" s="14">
        <v>0</v>
      </c>
      <c r="G48" s="14">
        <v>0</v>
      </c>
      <c r="H48" s="14">
        <v>23</v>
      </c>
      <c r="I48" s="14">
        <v>116</v>
      </c>
      <c r="J48" s="14">
        <v>102</v>
      </c>
      <c r="K48" s="14">
        <v>93</v>
      </c>
      <c r="L48" s="14">
        <v>7</v>
      </c>
      <c r="M48" s="14">
        <v>14</v>
      </c>
      <c r="N48" s="14">
        <v>10</v>
      </c>
      <c r="O48" s="12">
        <v>485528</v>
      </c>
    </row>
    <row r="49" spans="2:16" ht="14" x14ac:dyDescent="0.15">
      <c r="B49" s="6" t="s">
        <v>100</v>
      </c>
      <c r="C49" s="14">
        <v>146</v>
      </c>
      <c r="D49" s="14">
        <v>245</v>
      </c>
      <c r="E49" s="14">
        <v>170</v>
      </c>
      <c r="F49" s="14">
        <v>105</v>
      </c>
      <c r="G49" s="14">
        <v>93</v>
      </c>
      <c r="H49" s="14">
        <v>86</v>
      </c>
      <c r="I49" s="14">
        <v>182</v>
      </c>
      <c r="J49" s="14">
        <v>176</v>
      </c>
      <c r="K49" s="14">
        <v>167</v>
      </c>
      <c r="L49" s="14">
        <v>6</v>
      </c>
      <c r="M49" s="14">
        <v>4</v>
      </c>
      <c r="N49" s="14">
        <v>0</v>
      </c>
      <c r="O49" s="12">
        <v>485528</v>
      </c>
    </row>
    <row r="50" spans="2:16" ht="14" x14ac:dyDescent="0.15">
      <c r="B50" s="6" t="s">
        <v>113</v>
      </c>
      <c r="C50" s="14">
        <v>14</v>
      </c>
      <c r="D50" s="14">
        <v>2</v>
      </c>
      <c r="E50" s="14">
        <v>2</v>
      </c>
      <c r="F50" s="14">
        <v>20</v>
      </c>
      <c r="G50" s="14">
        <v>7</v>
      </c>
      <c r="H50" s="14">
        <v>4</v>
      </c>
      <c r="I50" s="14">
        <v>0</v>
      </c>
      <c r="J50" s="14">
        <v>0</v>
      </c>
      <c r="K50" s="14">
        <v>3</v>
      </c>
      <c r="L50" s="14">
        <v>0</v>
      </c>
      <c r="M50" s="14">
        <v>6</v>
      </c>
      <c r="N50" s="14">
        <v>0</v>
      </c>
      <c r="O50" s="12">
        <v>485528</v>
      </c>
    </row>
    <row r="51" spans="2:16" ht="14" x14ac:dyDescent="0.15">
      <c r="B51" s="6" t="s">
        <v>126</v>
      </c>
      <c r="C51" s="15">
        <v>4625</v>
      </c>
      <c r="D51" s="15">
        <v>4822</v>
      </c>
      <c r="E51" s="15">
        <v>4700</v>
      </c>
      <c r="F51" s="14">
        <v>16</v>
      </c>
      <c r="G51" s="14">
        <v>0</v>
      </c>
      <c r="H51" s="14">
        <v>0</v>
      </c>
      <c r="I51" s="14">
        <v>2</v>
      </c>
      <c r="J51" s="14">
        <v>0</v>
      </c>
      <c r="K51" s="14">
        <v>0</v>
      </c>
      <c r="L51" s="14">
        <v>3</v>
      </c>
      <c r="M51" s="14">
        <v>0</v>
      </c>
      <c r="N51" s="14">
        <v>20</v>
      </c>
      <c r="O51" s="12">
        <v>485528</v>
      </c>
    </row>
    <row r="54" spans="2:16" ht="14" x14ac:dyDescent="0.15">
      <c r="B54" s="17" t="s">
        <v>141</v>
      </c>
      <c r="C54">
        <f>AVERAGE(C44:E44)</f>
        <v>809.66666666666663</v>
      </c>
      <c r="D54">
        <f>STDEV(C44:E44)</f>
        <v>76.559345173096503</v>
      </c>
      <c r="E54" s="16" t="s">
        <v>148</v>
      </c>
      <c r="F54">
        <f>AVERAGE(I45:K45)</f>
        <v>423.33333333333331</v>
      </c>
      <c r="G54">
        <f>STDEV(I45:K45)</f>
        <v>19.857828011475306</v>
      </c>
      <c r="H54" s="16" t="s">
        <v>153</v>
      </c>
      <c r="I54">
        <f>AVERAGE(C47:E47)</f>
        <v>250</v>
      </c>
      <c r="J54">
        <f>STDEV(C47:E47)</f>
        <v>23.065125189341593</v>
      </c>
      <c r="K54" s="16" t="s">
        <v>158</v>
      </c>
      <c r="L54">
        <f>AVERAGE(I48:K48)</f>
        <v>103.66666666666667</v>
      </c>
      <c r="M54">
        <f>STDEV(I48:K48)</f>
        <v>11.590225767142474</v>
      </c>
    </row>
    <row r="55" spans="2:16" ht="14" x14ac:dyDescent="0.15">
      <c r="B55" s="17" t="s">
        <v>142</v>
      </c>
      <c r="C55">
        <f>AVERAGE(F44:H44)</f>
        <v>818.66666666666663</v>
      </c>
      <c r="D55">
        <f>STDEV(F44:H44)</f>
        <v>1.5275252316519468</v>
      </c>
      <c r="E55" s="16" t="s">
        <v>149</v>
      </c>
      <c r="F55">
        <f>AVERAGE(L45:N45)</f>
        <v>205</v>
      </c>
      <c r="G55">
        <f>STDEV(L45:N45)</f>
        <v>16.093476939431081</v>
      </c>
      <c r="H55" s="16" t="s">
        <v>154</v>
      </c>
      <c r="I55">
        <f>AVERAGE(F47:H47)</f>
        <v>39.666666666666664</v>
      </c>
      <c r="J55">
        <f>STDEV(F47:H47)</f>
        <v>20.231987873991361</v>
      </c>
      <c r="K55" s="16" t="s">
        <v>159</v>
      </c>
      <c r="L55">
        <f>AVERAGE(L48:N48)</f>
        <v>10.333333333333334</v>
      </c>
      <c r="M55">
        <f>STDEV(L48:N48)</f>
        <v>3.5118845842842474</v>
      </c>
      <c r="N55" s="16" t="s">
        <v>163</v>
      </c>
      <c r="O55">
        <f>AVERAGE(C51:E51)</f>
        <v>4715.666666666667</v>
      </c>
      <c r="P55">
        <f>STDEV(C51:E51)</f>
        <v>99.430042408385461</v>
      </c>
    </row>
    <row r="56" spans="2:16" ht="14" x14ac:dyDescent="0.15">
      <c r="B56" s="17" t="s">
        <v>147</v>
      </c>
      <c r="C56">
        <f>AVERAGE(I44:K44)</f>
        <v>1405</v>
      </c>
      <c r="D56">
        <f>STDEV(I44:K44)</f>
        <v>56.718603649948932</v>
      </c>
      <c r="E56" s="16" t="s">
        <v>150</v>
      </c>
      <c r="F56">
        <f>AVERAGE(C46:E46)</f>
        <v>378.66666666666669</v>
      </c>
      <c r="G56">
        <f>STDEV(C46:E46)</f>
        <v>6.0277137733417083</v>
      </c>
      <c r="H56" s="16" t="s">
        <v>155</v>
      </c>
      <c r="I56">
        <f>AVERAGE(I47:K47)</f>
        <v>221.66666666666666</v>
      </c>
      <c r="J56">
        <f>STDEV(I47:K47)</f>
        <v>20.840665376454115</v>
      </c>
      <c r="K56" s="16" t="s">
        <v>160</v>
      </c>
      <c r="L56">
        <f>AVERAGE(C49:E49)</f>
        <v>187</v>
      </c>
      <c r="M56">
        <f>STDEV(C49:E49)</f>
        <v>51.643005334701428</v>
      </c>
    </row>
    <row r="57" spans="2:16" ht="14" x14ac:dyDescent="0.15">
      <c r="B57" s="17" t="s">
        <v>146</v>
      </c>
      <c r="C57">
        <f>AVERAGE(L44:N44)</f>
        <v>729.33333333333337</v>
      </c>
      <c r="D57">
        <f>STDEV(L44:N44)</f>
        <v>16.258331197676267</v>
      </c>
      <c r="E57" s="16" t="s">
        <v>151</v>
      </c>
      <c r="F57">
        <f>AVERAGE(F46:H46)</f>
        <v>280.33333333333331</v>
      </c>
      <c r="G57">
        <f>STDEV(F46:H46)</f>
        <v>24.172987679087857</v>
      </c>
      <c r="H57" s="16" t="s">
        <v>156</v>
      </c>
      <c r="I57">
        <f>AVERAGE(L47:N47)</f>
        <v>183</v>
      </c>
      <c r="J57">
        <f>STDEV(L47:N47)</f>
        <v>18.248287590894659</v>
      </c>
      <c r="K57" s="16" t="s">
        <v>161</v>
      </c>
      <c r="L57">
        <f>AVERAGE(F49:H49)</f>
        <v>94.666666666666671</v>
      </c>
      <c r="M57">
        <f>STDEV(F49:H49)</f>
        <v>9.6090235369330497</v>
      </c>
    </row>
    <row r="58" spans="2:16" ht="14" x14ac:dyDescent="0.15">
      <c r="B58" s="17" t="s">
        <v>145</v>
      </c>
      <c r="C58">
        <f>AVERAGE(C45:E45)</f>
        <v>730.33333333333337</v>
      </c>
      <c r="D58">
        <f>STDEV(C45:E45)</f>
        <v>68.486008303399714</v>
      </c>
      <c r="E58" s="16" t="s">
        <v>152</v>
      </c>
      <c r="F58">
        <f>AVERAGE(I46:K46)</f>
        <v>346.33333333333331</v>
      </c>
      <c r="G58">
        <f>STDEV(I46:K46)</f>
        <v>53.163270528940778</v>
      </c>
      <c r="H58" s="16" t="s">
        <v>157</v>
      </c>
      <c r="I58">
        <f>AVERAGE(C48:E48)</f>
        <v>266</v>
      </c>
      <c r="J58">
        <f>STDEV(C48:E48)</f>
        <v>20.784609690826528</v>
      </c>
      <c r="K58" s="16" t="s">
        <v>162</v>
      </c>
      <c r="L58">
        <f>AVERAGE(I49:K49)</f>
        <v>175</v>
      </c>
      <c r="M58">
        <f>STDEV(I49:K49)</f>
        <v>7.5498344352707498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6660-BFCA-4F4B-8B1A-9FD9EA196D1A}">
  <dimension ref="A1:P31"/>
  <sheetViews>
    <sheetView workbookViewId="0">
      <selection activeCell="H46" sqref="H46"/>
    </sheetView>
  </sheetViews>
  <sheetFormatPr baseColWidth="10" defaultRowHeight="13" x14ac:dyDescent="0.15"/>
  <sheetData>
    <row r="1" spans="1:6" x14ac:dyDescent="0.15">
      <c r="A1" s="16" t="s">
        <v>164</v>
      </c>
      <c r="B1" s="16" t="s">
        <v>165</v>
      </c>
      <c r="C1" s="16" t="s">
        <v>171</v>
      </c>
      <c r="D1" s="16" t="s">
        <v>172</v>
      </c>
      <c r="E1" s="16" t="s">
        <v>166</v>
      </c>
      <c r="F1" s="16" t="s">
        <v>167</v>
      </c>
    </row>
    <row r="2" spans="1:6" ht="28" x14ac:dyDescent="0.15">
      <c r="A2" s="18" t="s">
        <v>168</v>
      </c>
      <c r="B2" s="19">
        <v>0</v>
      </c>
      <c r="C2">
        <v>4715.666666666667</v>
      </c>
      <c r="D2">
        <v>99.430042408385461</v>
      </c>
      <c r="E2">
        <f>C2/C$2*100</f>
        <v>100</v>
      </c>
      <c r="F2">
        <f>E2*SQRT((D2/C2)^2+(D$2/C$2)^2)</f>
        <v>2.9818756163413593</v>
      </c>
    </row>
    <row r="3" spans="1:6" x14ac:dyDescent="0.15">
      <c r="A3" s="16" t="s">
        <v>169</v>
      </c>
      <c r="B3" s="19">
        <v>1</v>
      </c>
      <c r="C3">
        <v>809.66666666666663</v>
      </c>
      <c r="D3">
        <v>76.559345173096503</v>
      </c>
      <c r="E3">
        <f t="shared" ref="E3:E22" si="0">C3/C$2*100</f>
        <v>17.169717961405244</v>
      </c>
      <c r="F3">
        <f t="shared" ref="F3:F22" si="1">E3*SQRT((D3/C3)^2+(D$2/C$2)^2)</f>
        <v>1.6633845113967525</v>
      </c>
    </row>
    <row r="4" spans="1:6" x14ac:dyDescent="0.15">
      <c r="A4" s="16" t="s">
        <v>169</v>
      </c>
      <c r="B4" s="19">
        <v>5</v>
      </c>
      <c r="C4">
        <v>423.33333333333331</v>
      </c>
      <c r="D4">
        <v>19.857828011475306</v>
      </c>
      <c r="E4">
        <f t="shared" si="0"/>
        <v>8.9771683042341124</v>
      </c>
      <c r="F4">
        <f t="shared" si="1"/>
        <v>0.461688662500231</v>
      </c>
    </row>
    <row r="5" spans="1:6" x14ac:dyDescent="0.15">
      <c r="A5" s="16" t="s">
        <v>169</v>
      </c>
      <c r="B5" s="19">
        <v>7.5</v>
      </c>
      <c r="C5">
        <v>250</v>
      </c>
      <c r="D5">
        <v>23.065125189341593</v>
      </c>
      <c r="E5">
        <f t="shared" si="0"/>
        <v>5.3014773450201451</v>
      </c>
      <c r="F5">
        <f t="shared" si="1"/>
        <v>0.50172760088106449</v>
      </c>
    </row>
    <row r="6" spans="1:6" x14ac:dyDescent="0.15">
      <c r="A6" s="16" t="s">
        <v>169</v>
      </c>
      <c r="B6" s="20">
        <v>10</v>
      </c>
      <c r="C6">
        <v>103.66666666666667</v>
      </c>
      <c r="D6">
        <v>11.590225767142474</v>
      </c>
      <c r="E6">
        <f t="shared" si="0"/>
        <v>2.198345939068354</v>
      </c>
      <c r="F6">
        <f t="shared" si="1"/>
        <v>0.25011390364387243</v>
      </c>
    </row>
    <row r="7" spans="1:6" x14ac:dyDescent="0.15">
      <c r="A7" s="16" t="s">
        <v>48</v>
      </c>
      <c r="B7" s="20">
        <v>1</v>
      </c>
      <c r="C7">
        <v>818.66666666666663</v>
      </c>
      <c r="D7">
        <v>1.5275252316519468</v>
      </c>
      <c r="E7">
        <f t="shared" si="0"/>
        <v>17.360571145825968</v>
      </c>
      <c r="F7">
        <f t="shared" si="1"/>
        <v>0.36747887381191652</v>
      </c>
    </row>
    <row r="8" spans="1:6" x14ac:dyDescent="0.15">
      <c r="A8" s="16" t="s">
        <v>48</v>
      </c>
      <c r="B8" s="20">
        <v>5</v>
      </c>
      <c r="C8">
        <v>205</v>
      </c>
      <c r="D8">
        <v>16.093476939431081</v>
      </c>
      <c r="E8">
        <f t="shared" si="0"/>
        <v>4.3472114229165193</v>
      </c>
      <c r="F8">
        <f t="shared" si="1"/>
        <v>0.35337180049566769</v>
      </c>
    </row>
    <row r="9" spans="1:6" x14ac:dyDescent="0.15">
      <c r="A9" s="16" t="s">
        <v>48</v>
      </c>
      <c r="B9" s="20">
        <v>7.5</v>
      </c>
      <c r="C9">
        <v>39.666666666666664</v>
      </c>
      <c r="D9">
        <v>20.231987873991361</v>
      </c>
      <c r="E9">
        <f t="shared" si="0"/>
        <v>0.84116773874319628</v>
      </c>
      <c r="F9">
        <f t="shared" si="1"/>
        <v>0.42940414186886827</v>
      </c>
    </row>
    <row r="10" spans="1:6" x14ac:dyDescent="0.15">
      <c r="A10" s="16" t="s">
        <v>48</v>
      </c>
      <c r="B10" s="20">
        <v>10</v>
      </c>
      <c r="C10">
        <v>10.333333333333334</v>
      </c>
      <c r="D10">
        <v>3.5118845842842474</v>
      </c>
      <c r="E10">
        <f t="shared" si="0"/>
        <v>0.21912773026083271</v>
      </c>
      <c r="F10">
        <f t="shared" si="1"/>
        <v>7.4615891833654607E-2</v>
      </c>
    </row>
    <row r="11" spans="1:6" x14ac:dyDescent="0.15">
      <c r="A11" s="16" t="s">
        <v>143</v>
      </c>
      <c r="B11" s="20">
        <v>1</v>
      </c>
      <c r="C11">
        <v>1405</v>
      </c>
      <c r="D11">
        <v>56.718603649948932</v>
      </c>
      <c r="E11">
        <f t="shared" si="0"/>
        <v>29.794302679013217</v>
      </c>
      <c r="F11">
        <f t="shared" si="1"/>
        <v>1.3569479437220104</v>
      </c>
    </row>
    <row r="12" spans="1:6" x14ac:dyDescent="0.15">
      <c r="A12" s="16" t="s">
        <v>143</v>
      </c>
      <c r="B12" s="20">
        <v>5</v>
      </c>
      <c r="C12">
        <v>378.66666666666669</v>
      </c>
      <c r="D12">
        <v>6.0277137733417083</v>
      </c>
      <c r="E12">
        <f t="shared" si="0"/>
        <v>8.0299710185905138</v>
      </c>
      <c r="F12">
        <f t="shared" si="1"/>
        <v>0.21214479107439627</v>
      </c>
    </row>
    <row r="13" spans="1:6" x14ac:dyDescent="0.15">
      <c r="A13" s="16" t="s">
        <v>143</v>
      </c>
      <c r="B13" s="20">
        <v>7.5</v>
      </c>
      <c r="C13">
        <v>221.66666666666666</v>
      </c>
      <c r="D13">
        <v>20.840665376454115</v>
      </c>
      <c r="E13">
        <f t="shared" si="0"/>
        <v>4.7006432459178615</v>
      </c>
      <c r="F13">
        <f t="shared" si="1"/>
        <v>0.45292279136222596</v>
      </c>
    </row>
    <row r="14" spans="1:6" x14ac:dyDescent="0.15">
      <c r="A14" s="16" t="s">
        <v>143</v>
      </c>
      <c r="B14" s="20">
        <v>10</v>
      </c>
      <c r="C14">
        <v>187</v>
      </c>
      <c r="D14">
        <v>51.643005334701428</v>
      </c>
      <c r="E14">
        <f t="shared" si="0"/>
        <v>3.9655050540750683</v>
      </c>
      <c r="F14">
        <f t="shared" si="1"/>
        <v>1.098324141344571</v>
      </c>
    </row>
    <row r="15" spans="1:6" x14ac:dyDescent="0.15">
      <c r="A15" s="16" t="s">
        <v>144</v>
      </c>
      <c r="B15" s="20">
        <v>1</v>
      </c>
      <c r="C15">
        <v>729.33333333333337</v>
      </c>
      <c r="D15">
        <v>16.258331197676267</v>
      </c>
      <c r="E15">
        <f t="shared" si="0"/>
        <v>15.466176574538771</v>
      </c>
      <c r="F15">
        <f t="shared" si="1"/>
        <v>0.47456580172106422</v>
      </c>
    </row>
    <row r="16" spans="1:6" x14ac:dyDescent="0.15">
      <c r="A16" s="16" t="s">
        <v>144</v>
      </c>
      <c r="B16" s="20">
        <v>5</v>
      </c>
      <c r="C16">
        <v>280.33333333333331</v>
      </c>
      <c r="D16">
        <v>24.172987679087857</v>
      </c>
      <c r="E16">
        <f t="shared" si="0"/>
        <v>5.9447232628825892</v>
      </c>
      <c r="F16">
        <f t="shared" si="1"/>
        <v>0.52771252660578127</v>
      </c>
    </row>
    <row r="17" spans="1:16" x14ac:dyDescent="0.15">
      <c r="A17" s="16" t="s">
        <v>144</v>
      </c>
      <c r="B17" s="20">
        <v>7.5</v>
      </c>
      <c r="C17">
        <v>183</v>
      </c>
      <c r="D17">
        <v>18.248287590894659</v>
      </c>
      <c r="E17">
        <f t="shared" si="0"/>
        <v>3.8806814165547467</v>
      </c>
      <c r="F17">
        <f t="shared" si="1"/>
        <v>0.39552773625045096</v>
      </c>
    </row>
    <row r="18" spans="1:16" x14ac:dyDescent="0.15">
      <c r="A18" s="16" t="s">
        <v>144</v>
      </c>
      <c r="B18" s="20">
        <v>10</v>
      </c>
      <c r="C18">
        <v>94.666666666666671</v>
      </c>
      <c r="D18">
        <v>9.6090235369330497</v>
      </c>
      <c r="E18">
        <f t="shared" si="0"/>
        <v>2.0074927546476284</v>
      </c>
      <c r="F18">
        <f t="shared" si="1"/>
        <v>0.2081179888261627</v>
      </c>
    </row>
    <row r="19" spans="1:16" x14ac:dyDescent="0.15">
      <c r="A19" s="16" t="s">
        <v>170</v>
      </c>
      <c r="B19" s="20">
        <v>1</v>
      </c>
      <c r="C19">
        <v>730.33333333333337</v>
      </c>
      <c r="D19">
        <v>68.486008303399714</v>
      </c>
      <c r="E19">
        <f t="shared" si="0"/>
        <v>15.487382483918852</v>
      </c>
      <c r="F19">
        <f t="shared" si="1"/>
        <v>1.4885681321904849</v>
      </c>
    </row>
    <row r="20" spans="1:16" x14ac:dyDescent="0.15">
      <c r="A20" s="16" t="s">
        <v>170</v>
      </c>
      <c r="B20" s="20">
        <v>5</v>
      </c>
      <c r="C20">
        <v>346.33333333333331</v>
      </c>
      <c r="D20">
        <v>53.163270528940778</v>
      </c>
      <c r="E20">
        <f t="shared" si="0"/>
        <v>7.3443132819679064</v>
      </c>
      <c r="F20">
        <f t="shared" si="1"/>
        <v>1.1379611753025722</v>
      </c>
    </row>
    <row r="21" spans="1:16" x14ac:dyDescent="0.15">
      <c r="A21" s="16" t="s">
        <v>170</v>
      </c>
      <c r="B21" s="20">
        <v>7.5</v>
      </c>
      <c r="C21">
        <v>266</v>
      </c>
      <c r="D21">
        <v>20.784609690826528</v>
      </c>
      <c r="E21">
        <f t="shared" si="0"/>
        <v>5.6407718951014347</v>
      </c>
      <c r="F21">
        <f t="shared" si="1"/>
        <v>0.45652173099137383</v>
      </c>
    </row>
    <row r="22" spans="1:16" x14ac:dyDescent="0.15">
      <c r="A22" s="16" t="s">
        <v>170</v>
      </c>
      <c r="B22" s="20">
        <v>10</v>
      </c>
      <c r="C22">
        <v>175</v>
      </c>
      <c r="D22">
        <v>7.5498344352707498</v>
      </c>
      <c r="E22">
        <f t="shared" si="0"/>
        <v>3.7110341415141015</v>
      </c>
      <c r="F22">
        <f t="shared" si="1"/>
        <v>0.17819934618268557</v>
      </c>
    </row>
    <row r="27" spans="1:16" ht="14" x14ac:dyDescent="0.15">
      <c r="B27" s="17" t="s">
        <v>141</v>
      </c>
      <c r="C27">
        <v>809.66666666666663</v>
      </c>
      <c r="D27">
        <v>76.559345173096503</v>
      </c>
      <c r="E27" s="16" t="s">
        <v>148</v>
      </c>
      <c r="F27">
        <v>423.33333333333331</v>
      </c>
      <c r="G27">
        <v>19.857828011475306</v>
      </c>
      <c r="H27" s="16" t="s">
        <v>153</v>
      </c>
      <c r="I27">
        <v>250</v>
      </c>
      <c r="J27">
        <v>23.065125189341593</v>
      </c>
      <c r="K27" s="16" t="s">
        <v>158</v>
      </c>
      <c r="L27">
        <v>103.66666666666667</v>
      </c>
      <c r="M27">
        <v>11.590225767142474</v>
      </c>
    </row>
    <row r="28" spans="1:16" ht="14" x14ac:dyDescent="0.15">
      <c r="B28" s="17" t="s">
        <v>142</v>
      </c>
      <c r="C28">
        <v>818.66666666666663</v>
      </c>
      <c r="D28">
        <v>1.5275252316519468</v>
      </c>
      <c r="E28" s="16" t="s">
        <v>149</v>
      </c>
      <c r="F28">
        <v>205</v>
      </c>
      <c r="G28">
        <v>16.093476939431081</v>
      </c>
      <c r="H28" s="16" t="s">
        <v>154</v>
      </c>
      <c r="I28">
        <v>39.666666666666664</v>
      </c>
      <c r="J28">
        <v>20.231987873991361</v>
      </c>
      <c r="K28" s="16" t="s">
        <v>159</v>
      </c>
      <c r="L28">
        <v>10.333333333333334</v>
      </c>
      <c r="M28">
        <v>3.5118845842842474</v>
      </c>
      <c r="N28" s="16" t="s">
        <v>163</v>
      </c>
      <c r="O28">
        <v>4715.666666666667</v>
      </c>
      <c r="P28">
        <v>99.430042408385461</v>
      </c>
    </row>
    <row r="29" spans="1:16" ht="14" x14ac:dyDescent="0.15">
      <c r="B29" s="17" t="s">
        <v>147</v>
      </c>
      <c r="C29">
        <v>1405</v>
      </c>
      <c r="D29">
        <v>56.718603649948932</v>
      </c>
      <c r="E29" s="16" t="s">
        <v>150</v>
      </c>
      <c r="F29">
        <v>378.66666666666669</v>
      </c>
      <c r="G29">
        <v>6.0277137733417083</v>
      </c>
      <c r="H29" s="16" t="s">
        <v>155</v>
      </c>
      <c r="I29">
        <v>221.66666666666666</v>
      </c>
      <c r="J29">
        <v>20.840665376454115</v>
      </c>
      <c r="K29" s="16" t="s">
        <v>160</v>
      </c>
      <c r="L29">
        <v>187</v>
      </c>
      <c r="M29">
        <v>51.643005334701428</v>
      </c>
    </row>
    <row r="30" spans="1:16" ht="14" x14ac:dyDescent="0.15">
      <c r="B30" s="17" t="s">
        <v>146</v>
      </c>
      <c r="C30">
        <v>729.33333333333337</v>
      </c>
      <c r="D30">
        <v>16.258331197676267</v>
      </c>
      <c r="E30" s="16" t="s">
        <v>151</v>
      </c>
      <c r="F30">
        <v>280.33333333333331</v>
      </c>
      <c r="G30">
        <v>24.172987679087857</v>
      </c>
      <c r="H30" s="16" t="s">
        <v>156</v>
      </c>
      <c r="I30">
        <v>183</v>
      </c>
      <c r="J30">
        <v>18.248287590894659</v>
      </c>
      <c r="K30" s="16" t="s">
        <v>161</v>
      </c>
      <c r="L30">
        <v>94.666666666666671</v>
      </c>
      <c r="M30">
        <v>9.6090235369330497</v>
      </c>
    </row>
    <row r="31" spans="1:16" ht="14" x14ac:dyDescent="0.15">
      <c r="B31" s="17" t="s">
        <v>145</v>
      </c>
      <c r="C31">
        <v>730.33333333333337</v>
      </c>
      <c r="D31">
        <v>68.486008303399714</v>
      </c>
      <c r="E31" s="16" t="s">
        <v>152</v>
      </c>
      <c r="F31">
        <v>346.33333333333331</v>
      </c>
      <c r="G31">
        <v>53.163270528940778</v>
      </c>
      <c r="H31" s="16" t="s">
        <v>157</v>
      </c>
      <c r="I31">
        <v>266</v>
      </c>
      <c r="J31">
        <v>20.784609690826528</v>
      </c>
      <c r="K31" s="16" t="s">
        <v>162</v>
      </c>
      <c r="L31">
        <v>175</v>
      </c>
      <c r="M31">
        <v>7.5498344352707498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2F21-628C-F549-BC91-51053017DEA1}">
  <dimension ref="A1:F22"/>
  <sheetViews>
    <sheetView tabSelected="1" workbookViewId="0">
      <selection activeCell="C4" sqref="C4"/>
    </sheetView>
  </sheetViews>
  <sheetFormatPr baseColWidth="10" defaultRowHeight="13" x14ac:dyDescent="0.15"/>
  <sheetData>
    <row r="1" spans="1:6" x14ac:dyDescent="0.15">
      <c r="A1" s="16" t="s">
        <v>164</v>
      </c>
      <c r="B1" s="16" t="s">
        <v>165</v>
      </c>
      <c r="C1" s="16" t="s">
        <v>166</v>
      </c>
      <c r="D1" s="16" t="s">
        <v>167</v>
      </c>
      <c r="E1" s="16"/>
      <c r="F1" s="16"/>
    </row>
    <row r="2" spans="1:6" ht="28" x14ac:dyDescent="0.15">
      <c r="A2" s="21" t="s">
        <v>168</v>
      </c>
      <c r="B2" s="19">
        <v>0</v>
      </c>
      <c r="C2">
        <v>100</v>
      </c>
      <c r="D2">
        <v>2.9818756163413593</v>
      </c>
    </row>
    <row r="3" spans="1:6" x14ac:dyDescent="0.15">
      <c r="A3" s="16" t="s">
        <v>169</v>
      </c>
      <c r="B3" s="19">
        <v>1</v>
      </c>
      <c r="C3">
        <v>17.169717961405244</v>
      </c>
      <c r="D3">
        <v>1.6633845113967525</v>
      </c>
    </row>
    <row r="4" spans="1:6" x14ac:dyDescent="0.15">
      <c r="A4" s="16" t="s">
        <v>169</v>
      </c>
      <c r="B4" s="19">
        <v>5</v>
      </c>
      <c r="C4">
        <v>8.9771683042341124</v>
      </c>
      <c r="D4">
        <v>0.461688662500231</v>
      </c>
    </row>
    <row r="5" spans="1:6" x14ac:dyDescent="0.15">
      <c r="A5" s="16" t="s">
        <v>169</v>
      </c>
      <c r="B5" s="19">
        <v>7.5</v>
      </c>
      <c r="C5">
        <v>5.3014773450201451</v>
      </c>
      <c r="D5">
        <v>0.50172760088106449</v>
      </c>
    </row>
    <row r="6" spans="1:6" x14ac:dyDescent="0.15">
      <c r="A6" s="16" t="s">
        <v>169</v>
      </c>
      <c r="B6" s="20">
        <v>10</v>
      </c>
      <c r="C6">
        <v>2.198345939068354</v>
      </c>
      <c r="D6">
        <v>0.25011390364387243</v>
      </c>
    </row>
    <row r="7" spans="1:6" x14ac:dyDescent="0.15">
      <c r="A7" s="16" t="s">
        <v>48</v>
      </c>
      <c r="B7" s="20">
        <v>1</v>
      </c>
      <c r="C7">
        <v>17.360571145825968</v>
      </c>
      <c r="D7">
        <v>0.36747887381191652</v>
      </c>
    </row>
    <row r="8" spans="1:6" x14ac:dyDescent="0.15">
      <c r="A8" s="16" t="s">
        <v>48</v>
      </c>
      <c r="B8" s="20">
        <v>5</v>
      </c>
      <c r="C8">
        <v>4.3472114229165193</v>
      </c>
      <c r="D8">
        <v>0.35337180049566769</v>
      </c>
    </row>
    <row r="9" spans="1:6" x14ac:dyDescent="0.15">
      <c r="A9" s="16" t="s">
        <v>48</v>
      </c>
      <c r="B9" s="20">
        <v>7.5</v>
      </c>
      <c r="C9">
        <v>0.84116773874319628</v>
      </c>
      <c r="D9">
        <v>0.42940414186886827</v>
      </c>
    </row>
    <row r="10" spans="1:6" x14ac:dyDescent="0.15">
      <c r="A10" s="16" t="s">
        <v>48</v>
      </c>
      <c r="B10" s="20">
        <v>10</v>
      </c>
      <c r="C10">
        <v>0.21912773026083271</v>
      </c>
      <c r="D10">
        <v>7.4615891833654607E-2</v>
      </c>
    </row>
    <row r="11" spans="1:6" x14ac:dyDescent="0.15">
      <c r="A11" s="16" t="s">
        <v>143</v>
      </c>
      <c r="B11" s="20">
        <v>1</v>
      </c>
      <c r="C11">
        <v>29.794302679013217</v>
      </c>
      <c r="D11">
        <v>1.3569479437220104</v>
      </c>
    </row>
    <row r="12" spans="1:6" x14ac:dyDescent="0.15">
      <c r="A12" s="16" t="s">
        <v>143</v>
      </c>
      <c r="B12" s="20">
        <v>5</v>
      </c>
      <c r="C12">
        <v>8.0299710185905138</v>
      </c>
      <c r="D12">
        <v>0.21214479107439627</v>
      </c>
    </row>
    <row r="13" spans="1:6" x14ac:dyDescent="0.15">
      <c r="A13" s="16" t="s">
        <v>143</v>
      </c>
      <c r="B13" s="20">
        <v>7.5</v>
      </c>
      <c r="C13">
        <v>4.7006432459178615</v>
      </c>
      <c r="D13">
        <v>0.45292279136222596</v>
      </c>
    </row>
    <row r="14" spans="1:6" x14ac:dyDescent="0.15">
      <c r="A14" s="16" t="s">
        <v>143</v>
      </c>
      <c r="B14" s="20">
        <v>10</v>
      </c>
      <c r="C14">
        <v>3.9655050540750683</v>
      </c>
      <c r="D14">
        <v>1.098324141344571</v>
      </c>
    </row>
    <row r="15" spans="1:6" x14ac:dyDescent="0.15">
      <c r="A15" s="16" t="s">
        <v>144</v>
      </c>
      <c r="B15" s="20">
        <v>1</v>
      </c>
      <c r="C15">
        <v>15.466176574538771</v>
      </c>
      <c r="D15">
        <v>0.47456580172106422</v>
      </c>
    </row>
    <row r="16" spans="1:6" x14ac:dyDescent="0.15">
      <c r="A16" s="16" t="s">
        <v>144</v>
      </c>
      <c r="B16" s="20">
        <v>5</v>
      </c>
      <c r="C16">
        <v>5.9447232628825892</v>
      </c>
      <c r="D16">
        <v>0.52771252660578127</v>
      </c>
    </row>
    <row r="17" spans="1:4" x14ac:dyDescent="0.15">
      <c r="A17" s="16" t="s">
        <v>144</v>
      </c>
      <c r="B17" s="20">
        <v>7.5</v>
      </c>
      <c r="C17">
        <v>3.8806814165547467</v>
      </c>
      <c r="D17">
        <v>0.39552773625045096</v>
      </c>
    </row>
    <row r="18" spans="1:4" x14ac:dyDescent="0.15">
      <c r="A18" s="16" t="s">
        <v>144</v>
      </c>
      <c r="B18" s="20">
        <v>10</v>
      </c>
      <c r="C18">
        <v>2.0074927546476284</v>
      </c>
      <c r="D18">
        <v>0.2081179888261627</v>
      </c>
    </row>
    <row r="19" spans="1:4" x14ac:dyDescent="0.15">
      <c r="A19" s="16" t="s">
        <v>170</v>
      </c>
      <c r="B19" s="20">
        <v>1</v>
      </c>
      <c r="C19">
        <v>15.487382483918852</v>
      </c>
      <c r="D19">
        <v>1.4885681321904849</v>
      </c>
    </row>
    <row r="20" spans="1:4" x14ac:dyDescent="0.15">
      <c r="A20" s="16" t="s">
        <v>170</v>
      </c>
      <c r="B20" s="20">
        <v>5</v>
      </c>
      <c r="C20">
        <v>7.3443132819679064</v>
      </c>
      <c r="D20">
        <v>1.1379611753025722</v>
      </c>
    </row>
    <row r="21" spans="1:4" x14ac:dyDescent="0.15">
      <c r="A21" s="16" t="s">
        <v>170</v>
      </c>
      <c r="B21" s="20">
        <v>7.5</v>
      </c>
      <c r="C21">
        <v>5.6407718951014347</v>
      </c>
      <c r="D21">
        <v>0.45652173099137383</v>
      </c>
    </row>
    <row r="22" spans="1:4" x14ac:dyDescent="0.15">
      <c r="A22" s="16" t="s">
        <v>170</v>
      </c>
      <c r="B22" s="20">
        <v>10</v>
      </c>
      <c r="C22">
        <v>3.7110341415141015</v>
      </c>
      <c r="D22">
        <v>0.17819934618268557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Mendonsa</dc:creator>
  <cp:keywords/>
  <dc:description/>
  <cp:lastModifiedBy>Aryelle Wright</cp:lastModifiedBy>
  <cp:revision/>
  <dcterms:created xsi:type="dcterms:W3CDTF">2011-01-18T20:51:17Z</dcterms:created>
  <dcterms:modified xsi:type="dcterms:W3CDTF">2024-03-21T20:32:38Z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