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PicoGreen_Plots/"/>
    </mc:Choice>
  </mc:AlternateContent>
  <xr:revisionPtr revIDLastSave="0" documentId="13_ncr:1_{1C0AA904-CF29-364C-AD67-35C7570C217D}" xr6:coauthVersionLast="47" xr6:coauthVersionMax="47" xr10:uidLastSave="{00000000-0000-0000-0000-000000000000}"/>
  <bookViews>
    <workbookView xWindow="4820" yWindow="7860" windowWidth="20040" windowHeight="154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N3" i="1"/>
  <c r="C8" i="2"/>
  <c r="E8" i="2" s="1"/>
  <c r="C12" i="1"/>
  <c r="B12" i="1"/>
  <c r="C11" i="1"/>
  <c r="B11" i="1"/>
  <c r="D10" i="1"/>
  <c r="C10" i="1"/>
  <c r="B10" i="1"/>
  <c r="C9" i="1"/>
  <c r="B9" i="1"/>
  <c r="N5" i="1"/>
  <c r="M5" i="1"/>
  <c r="N4" i="1"/>
  <c r="M4" i="1"/>
  <c r="O3" i="1"/>
  <c r="M3" i="1"/>
  <c r="N2" i="1"/>
  <c r="M2" i="1"/>
  <c r="C7" i="2" l="1"/>
  <c r="E7" i="2" s="1"/>
  <c r="C6" i="2"/>
  <c r="E6" i="2" s="1"/>
  <c r="C5" i="2"/>
  <c r="E5" i="2" s="1"/>
  <c r="C4" i="2"/>
  <c r="E4" i="2" s="1"/>
  <c r="C2" i="2"/>
  <c r="E2" i="2" s="1"/>
  <c r="C3" i="2"/>
  <c r="E3" i="2" s="1"/>
  <c r="C10" i="2"/>
  <c r="E10" i="2" s="1"/>
  <c r="C9" i="2"/>
  <c r="E9" i="2" s="1"/>
</calcChain>
</file>

<file path=xl/sharedStrings.xml><?xml version="1.0" encoding="utf-8"?>
<sst xmlns="http://schemas.openxmlformats.org/spreadsheetml/2006/main" count="30" uniqueCount="19">
  <si>
    <t>Polyplex</t>
  </si>
  <si>
    <t>Avg.</t>
  </si>
  <si>
    <t>Avg. %</t>
  </si>
  <si>
    <t>Stdev</t>
  </si>
  <si>
    <t>Final std</t>
  </si>
  <si>
    <t>pDNA/serum +water</t>
  </si>
  <si>
    <t>DIPG1 NP=5</t>
  </si>
  <si>
    <t>DIPG2 NP=5</t>
  </si>
  <si>
    <t>DIPG3 NP=5</t>
  </si>
  <si>
    <t>DIPS1 NP=7.5</t>
  </si>
  <si>
    <t>DIPG1 NP=7.5</t>
  </si>
  <si>
    <t>DIPG2 NP=7.5</t>
  </si>
  <si>
    <t>DIPG3 NP=7.5</t>
  </si>
  <si>
    <t>DIPS1 NP=5</t>
  </si>
  <si>
    <t>pDNA</t>
  </si>
  <si>
    <t>DIPS1</t>
  </si>
  <si>
    <t>DIPG1</t>
  </si>
  <si>
    <t>DIPG2</t>
  </si>
  <si>
    <t>DIPG3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</si>
</sst>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zoomScale="110" workbookViewId="0">
      <selection activeCell="O15" sqref="O15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x14ac:dyDescent="0.2">
      <c r="A2" s="1"/>
      <c r="B2" s="2">
        <v>6884</v>
      </c>
      <c r="C2" s="3">
        <v>5302</v>
      </c>
      <c r="D2" s="4">
        <v>5944</v>
      </c>
      <c r="E2" s="5">
        <v>0</v>
      </c>
      <c r="F2" s="5">
        <v>8</v>
      </c>
      <c r="G2" s="5">
        <v>0</v>
      </c>
      <c r="H2" s="3">
        <v>5226</v>
      </c>
      <c r="I2" s="4">
        <v>5678</v>
      </c>
      <c r="J2" s="4">
        <v>5724</v>
      </c>
      <c r="K2" s="5">
        <v>0</v>
      </c>
      <c r="L2" s="1"/>
      <c r="M2">
        <f>AVERAGE(B2:D2)</f>
        <v>6043.333333333333</v>
      </c>
      <c r="N2">
        <f>AVERAGE(H2:J2)</f>
        <v>5542.666666666667</v>
      </c>
    </row>
    <row r="3" spans="1:15" x14ac:dyDescent="0.2">
      <c r="A3" s="1"/>
      <c r="B3" s="3">
        <v>5469</v>
      </c>
      <c r="C3" s="4">
        <v>5845</v>
      </c>
      <c r="D3" s="3">
        <v>5373</v>
      </c>
      <c r="E3" s="3">
        <v>5328</v>
      </c>
      <c r="F3" s="6">
        <v>3631</v>
      </c>
      <c r="G3" s="7">
        <v>9758</v>
      </c>
      <c r="H3" s="3">
        <v>5570</v>
      </c>
      <c r="I3" s="4">
        <v>6105</v>
      </c>
      <c r="J3" s="2">
        <v>6543</v>
      </c>
      <c r="K3" s="5">
        <v>0</v>
      </c>
      <c r="L3" s="1"/>
      <c r="M3">
        <f>AVERAGE(B3:D3)</f>
        <v>5562.333333333333</v>
      </c>
      <c r="N3">
        <f>AVERAGE(E3:G3)</f>
        <v>6239</v>
      </c>
      <c r="O3">
        <f>AVERAGE(H3:J3)</f>
        <v>6072.666666666667</v>
      </c>
    </row>
    <row r="4" spans="1:15" x14ac:dyDescent="0.2">
      <c r="A4" s="1"/>
      <c r="B4" s="2">
        <v>6487</v>
      </c>
      <c r="C4" s="2">
        <v>6349</v>
      </c>
      <c r="D4" s="8">
        <v>7239</v>
      </c>
      <c r="E4" s="5">
        <v>0</v>
      </c>
      <c r="F4" s="5">
        <v>5</v>
      </c>
      <c r="G4" s="5">
        <v>0</v>
      </c>
      <c r="H4" s="9">
        <v>7686</v>
      </c>
      <c r="I4" s="9">
        <v>7956</v>
      </c>
      <c r="J4" s="9">
        <v>8225</v>
      </c>
      <c r="K4" s="5">
        <v>3</v>
      </c>
      <c r="L4" s="1"/>
      <c r="M4">
        <f>AVERAGE(B4:D4)</f>
        <v>6691.666666666667</v>
      </c>
      <c r="N4">
        <f>AVERAGE(H4:J4)</f>
        <v>7955.666666666667</v>
      </c>
    </row>
    <row r="5" spans="1:15" x14ac:dyDescent="0.2">
      <c r="A5" s="1"/>
      <c r="B5" s="8">
        <v>7331</v>
      </c>
      <c r="C5" s="2">
        <v>6931</v>
      </c>
      <c r="D5" s="8">
        <v>7509</v>
      </c>
      <c r="E5" s="8">
        <v>7266</v>
      </c>
      <c r="F5" s="8">
        <v>7218</v>
      </c>
      <c r="G5" s="8">
        <v>7527</v>
      </c>
      <c r="H5" s="5">
        <v>0</v>
      </c>
      <c r="I5" s="5">
        <v>25</v>
      </c>
      <c r="J5" s="5">
        <v>0</v>
      </c>
      <c r="K5" s="5">
        <v>0</v>
      </c>
      <c r="L5" s="1"/>
      <c r="M5">
        <f>AVERAGE(B5:D5)</f>
        <v>7257</v>
      </c>
      <c r="N5">
        <f>AVERAGE(E5:G5)</f>
        <v>7337</v>
      </c>
    </row>
    <row r="6" spans="1:15" x14ac:dyDescent="0.2">
      <c r="A6" s="1"/>
      <c r="B6" s="5">
        <v>0</v>
      </c>
      <c r="C6" s="5">
        <v>0</v>
      </c>
      <c r="D6" s="5">
        <v>2</v>
      </c>
      <c r="E6" s="5">
        <v>5</v>
      </c>
      <c r="F6" s="5">
        <v>0</v>
      </c>
      <c r="G6" s="5">
        <v>0</v>
      </c>
      <c r="H6" s="5">
        <v>3</v>
      </c>
      <c r="I6" s="5">
        <v>7</v>
      </c>
      <c r="J6" s="5">
        <v>0</v>
      </c>
      <c r="K6" s="5">
        <v>0</v>
      </c>
      <c r="L6" s="1"/>
    </row>
    <row r="7" spans="1:15" x14ac:dyDescent="0.2">
      <c r="A7" s="1"/>
      <c r="B7" s="5">
        <v>0</v>
      </c>
      <c r="C7" s="5">
        <v>0</v>
      </c>
      <c r="D7" s="5">
        <v>5</v>
      </c>
      <c r="E7" s="5">
        <v>1</v>
      </c>
      <c r="F7" s="5">
        <v>0</v>
      </c>
      <c r="G7" s="5">
        <v>4</v>
      </c>
      <c r="H7" s="5">
        <v>7</v>
      </c>
      <c r="I7" s="5">
        <v>3</v>
      </c>
      <c r="J7" s="5">
        <v>12</v>
      </c>
      <c r="K7" s="5">
        <v>0</v>
      </c>
      <c r="L7" s="1"/>
    </row>
    <row r="8" spans="1: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5" x14ac:dyDescent="0.2">
      <c r="B9">
        <f>STDEV(B2:D2)</f>
        <v>795.6640832244068</v>
      </c>
      <c r="C9">
        <f>STDEV(H2:J2)</f>
        <v>275.20416663512441</v>
      </c>
    </row>
    <row r="10" spans="1:15" x14ac:dyDescent="0.2">
      <c r="B10">
        <f>STDEV(B3:D3)</f>
        <v>249.45807931059946</v>
      </c>
      <c r="C10">
        <f>STDEV(E3:G3)</f>
        <v>3163.4590245489194</v>
      </c>
      <c r="D10">
        <f>STDEV(H3:J3)</f>
        <v>487.30517474508036</v>
      </c>
      <c r="G10">
        <f>G3-F3</f>
        <v>6127</v>
      </c>
    </row>
    <row r="11" spans="1:15" x14ac:dyDescent="0.2">
      <c r="B11">
        <f>STDEV(B4:D4)</f>
        <v>479.0003479469857</v>
      </c>
      <c r="C11">
        <f>STDEV(H4:J4)</f>
        <v>269.50015460725308</v>
      </c>
    </row>
    <row r="12" spans="1:15" x14ac:dyDescent="0.2">
      <c r="B12">
        <f>STDEV(B5:D5)</f>
        <v>296.02026957625725</v>
      </c>
      <c r="C12">
        <f>STDEV(E5:G5)</f>
        <v>166.28589837986863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071B-4175-974F-96F7-52F4AB96AEA8}">
  <dimension ref="A1:E10"/>
  <sheetViews>
    <sheetView workbookViewId="0">
      <selection activeCell="D6" sqref="D6"/>
    </sheetView>
  </sheetViews>
  <sheetFormatPr baseColWidth="10" defaultRowHeight="15" x14ac:dyDescent="0.2"/>
  <cols>
    <col min="1" max="1" width="17.1640625" customWidth="1"/>
  </cols>
  <sheetData>
    <row r="1" spans="1:5" x14ac:dyDescent="0.2">
      <c r="A1" t="s">
        <v>0</v>
      </c>
      <c r="B1" t="s">
        <v>1</v>
      </c>
      <c r="C1" s="10" t="s">
        <v>2</v>
      </c>
      <c r="D1" s="10" t="s">
        <v>3</v>
      </c>
      <c r="E1" s="10" t="s">
        <v>4</v>
      </c>
    </row>
    <row r="2" spans="1:5" x14ac:dyDescent="0.2">
      <c r="A2" t="s">
        <v>5</v>
      </c>
      <c r="B2">
        <v>6831</v>
      </c>
      <c r="C2">
        <f>B2/B$2*100</f>
        <v>100</v>
      </c>
      <c r="D2">
        <v>487.30517474508036</v>
      </c>
      <c r="E2">
        <f>C2*SQRT((D2/B2)^2+(D$2/B$2)^2)</f>
        <v>10.088619340346709</v>
      </c>
    </row>
    <row r="3" spans="1:5" x14ac:dyDescent="0.2">
      <c r="A3" t="s">
        <v>13</v>
      </c>
      <c r="B3">
        <v>6043.333333333333</v>
      </c>
      <c r="C3">
        <f t="shared" ref="C3:C10" si="0">B3/B$2*100</f>
        <v>88.469233396769624</v>
      </c>
      <c r="D3">
        <v>795.6640832244068</v>
      </c>
      <c r="E3">
        <f t="shared" ref="E3:E10" si="1">C3*SQRT((D3/B3)^2+(D$2/B$2)^2)</f>
        <v>13.247751806148443</v>
      </c>
    </row>
    <row r="4" spans="1:5" x14ac:dyDescent="0.2">
      <c r="A4" t="s">
        <v>6</v>
      </c>
      <c r="B4">
        <v>5542.666666666667</v>
      </c>
      <c r="C4">
        <f t="shared" si="0"/>
        <v>81.139901429756506</v>
      </c>
      <c r="D4">
        <v>275.20416663512441</v>
      </c>
      <c r="E4">
        <f t="shared" si="1"/>
        <v>7.0523259615614862</v>
      </c>
    </row>
    <row r="5" spans="1:5" x14ac:dyDescent="0.2">
      <c r="A5" t="s">
        <v>7</v>
      </c>
      <c r="B5">
        <v>5562.333333333333</v>
      </c>
      <c r="C5">
        <f t="shared" si="0"/>
        <v>81.427804616210409</v>
      </c>
      <c r="D5">
        <v>249.45807931059946</v>
      </c>
      <c r="E5">
        <f t="shared" si="1"/>
        <v>6.8613890908907624</v>
      </c>
    </row>
    <row r="6" spans="1:5" x14ac:dyDescent="0.2">
      <c r="A6" t="s">
        <v>8</v>
      </c>
      <c r="B6">
        <v>6239</v>
      </c>
      <c r="C6">
        <f t="shared" si="0"/>
        <v>91.333626116234811</v>
      </c>
      <c r="D6">
        <v>3163.4590245489194</v>
      </c>
      <c r="E6">
        <f t="shared" si="1"/>
        <v>46.766428797356802</v>
      </c>
    </row>
    <row r="7" spans="1:5" x14ac:dyDescent="0.2">
      <c r="A7" t="s">
        <v>9</v>
      </c>
      <c r="B7">
        <v>6691.666666666667</v>
      </c>
      <c r="C7">
        <f t="shared" si="0"/>
        <v>97.960279119699408</v>
      </c>
      <c r="D7">
        <v>479.0003479469857</v>
      </c>
      <c r="E7">
        <f t="shared" si="1"/>
        <v>9.8997770610424496</v>
      </c>
    </row>
    <row r="8" spans="1:5" x14ac:dyDescent="0.2">
      <c r="A8" t="s">
        <v>10</v>
      </c>
      <c r="B8">
        <v>7955.666666666667</v>
      </c>
      <c r="C8">
        <f t="shared" si="0"/>
        <v>116.464158493144</v>
      </c>
      <c r="D8">
        <v>269.50015460725308</v>
      </c>
      <c r="E8">
        <f t="shared" si="1"/>
        <v>9.1973835045584469</v>
      </c>
    </row>
    <row r="9" spans="1:5" x14ac:dyDescent="0.2">
      <c r="A9" t="s">
        <v>11</v>
      </c>
      <c r="B9">
        <v>7257</v>
      </c>
      <c r="C9">
        <f t="shared" si="0"/>
        <v>106.23627580149319</v>
      </c>
      <c r="D9">
        <v>296.02026957625725</v>
      </c>
      <c r="E9">
        <f t="shared" si="1"/>
        <v>8.7300867563160267</v>
      </c>
    </row>
    <row r="10" spans="1:5" x14ac:dyDescent="0.2">
      <c r="A10" t="s">
        <v>12</v>
      </c>
      <c r="B10">
        <v>7337</v>
      </c>
      <c r="C10">
        <f t="shared" si="0"/>
        <v>107.40740740740742</v>
      </c>
      <c r="D10">
        <v>166.28589837986863</v>
      </c>
      <c r="E10">
        <f t="shared" si="1"/>
        <v>8.0395500654889211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91F5-F85F-E046-A8FB-E0D248C83E4C}">
  <dimension ref="A1:C6"/>
  <sheetViews>
    <sheetView workbookViewId="0">
      <selection activeCell="A2" sqref="A2:C2"/>
    </sheetView>
  </sheetViews>
  <sheetFormatPr baseColWidth="10" defaultRowHeight="15" x14ac:dyDescent="0.2"/>
  <cols>
    <col min="1" max="1" width="15.33203125" customWidth="1"/>
    <col min="3" max="3" width="13.5" customWidth="1"/>
  </cols>
  <sheetData>
    <row r="1" spans="1:3" x14ac:dyDescent="0.2">
      <c r="A1" t="s">
        <v>0</v>
      </c>
      <c r="B1" s="10" t="s">
        <v>2</v>
      </c>
      <c r="C1" t="s">
        <v>4</v>
      </c>
    </row>
    <row r="2" spans="1:3" x14ac:dyDescent="0.2">
      <c r="A2" t="s">
        <v>14</v>
      </c>
      <c r="B2">
        <v>100</v>
      </c>
      <c r="C2">
        <v>10.088619340346709</v>
      </c>
    </row>
    <row r="3" spans="1:3" x14ac:dyDescent="0.2">
      <c r="A3" t="s">
        <v>15</v>
      </c>
      <c r="B3">
        <v>88.469233396769624</v>
      </c>
      <c r="C3">
        <v>13.247751806148443</v>
      </c>
    </row>
    <row r="4" spans="1:3" x14ac:dyDescent="0.2">
      <c r="A4" t="s">
        <v>16</v>
      </c>
      <c r="B4">
        <v>81.139901429756506</v>
      </c>
      <c r="C4">
        <v>7.0523259615614862</v>
      </c>
    </row>
    <row r="5" spans="1:3" x14ac:dyDescent="0.2">
      <c r="A5" t="s">
        <v>17</v>
      </c>
      <c r="B5">
        <v>81.427804616210409</v>
      </c>
      <c r="C5">
        <v>6.8613890908907624</v>
      </c>
    </row>
    <row r="6" spans="1:3" x14ac:dyDescent="0.2">
      <c r="A6" t="s">
        <v>18</v>
      </c>
      <c r="B6">
        <v>91.333626116234811</v>
      </c>
      <c r="C6">
        <v>46.766428797356802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2B55-1A1A-1F44-842D-306B3CCB6216}">
  <dimension ref="A1:C6"/>
  <sheetViews>
    <sheetView tabSelected="1" workbookViewId="0">
      <selection activeCell="D2" sqref="D2:F2"/>
    </sheetView>
  </sheetViews>
  <sheetFormatPr baseColWidth="10" defaultRowHeight="15" x14ac:dyDescent="0.2"/>
  <sheetData>
    <row r="1" spans="1:3" x14ac:dyDescent="0.2">
      <c r="A1" t="s">
        <v>0</v>
      </c>
      <c r="B1" s="10" t="s">
        <v>2</v>
      </c>
      <c r="C1" t="s">
        <v>4</v>
      </c>
    </row>
    <row r="2" spans="1:3" x14ac:dyDescent="0.2">
      <c r="A2" t="s">
        <v>14</v>
      </c>
      <c r="B2">
        <v>100</v>
      </c>
      <c r="C2">
        <v>10.088619340346709</v>
      </c>
    </row>
    <row r="3" spans="1:3" x14ac:dyDescent="0.2">
      <c r="A3" t="s">
        <v>15</v>
      </c>
      <c r="B3">
        <v>97.960279119699408</v>
      </c>
      <c r="C3">
        <v>9.8997770610424496</v>
      </c>
    </row>
    <row r="4" spans="1:3" x14ac:dyDescent="0.2">
      <c r="A4" t="s">
        <v>16</v>
      </c>
      <c r="B4">
        <v>116.464158493144</v>
      </c>
      <c r="C4">
        <v>9.1973835045584469</v>
      </c>
    </row>
    <row r="5" spans="1:3" x14ac:dyDescent="0.2">
      <c r="A5" t="s">
        <v>17</v>
      </c>
      <c r="B5">
        <v>106.23627580149319</v>
      </c>
      <c r="C5">
        <v>8.7300867563160267</v>
      </c>
    </row>
    <row r="6" spans="1:3" x14ac:dyDescent="0.2">
      <c r="A6" t="s">
        <v>18</v>
      </c>
      <c r="B6">
        <v>107.40740740740742</v>
      </c>
      <c r="C6">
        <v>8.0395500654889211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2023-11-15T22:13:55Z</dcterms:created>
  <dcterms:modified xsi:type="dcterms:W3CDTF">2023-11-17T17:44:33Z</dcterms:modified>
</cp:coreProperties>
</file>