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4"/>
  <workbookPr/>
  <mc:AlternateContent xmlns:mc="http://schemas.openxmlformats.org/markup-compatibility/2006">
    <mc:Choice Requires="x15">
      <x15ac:absPath xmlns:x15ac="http://schemas.microsoft.com/office/spreadsheetml/2010/11/ac" url="/Users/aryellewright/Documents/Documents - Aryelle’s MacBook Air/Kumar-Biomaterials-Lab/PicoGreen_Plots/"/>
    </mc:Choice>
  </mc:AlternateContent>
  <xr:revisionPtr revIDLastSave="0" documentId="13_ncr:1_{BCE26086-9565-8A4B-89D1-01E83144A5BA}" xr6:coauthVersionLast="47" xr6:coauthVersionMax="47" xr10:uidLastSave="{00000000-0000-0000-0000-000000000000}"/>
  <bookViews>
    <workbookView xWindow="120" yWindow="660" windowWidth="13500" windowHeight="15280" activeTab="2" xr2:uid="{00000000-000D-0000-FFFF-FFFF00000000}"/>
  </bookViews>
  <sheets>
    <sheet name="Plate 1 - Sheet1" sheetId="1" r:id="rId1"/>
    <sheet name="Sheet1" sheetId="2" r:id="rId2"/>
    <sheet name="Sheet2" sheetId="3" r:id="rId3"/>
  </sheets>
  <definedNames>
    <definedName name="MethodPointer1">1160814096</definedName>
    <definedName name="MethodPointer2">378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2" l="1"/>
  <c r="E3" i="2"/>
  <c r="E4" i="2"/>
  <c r="E5" i="2"/>
  <c r="E6" i="2"/>
  <c r="E7" i="2"/>
  <c r="C3" i="2"/>
  <c r="C4" i="2"/>
  <c r="C5" i="2"/>
  <c r="C6" i="2"/>
  <c r="C7" i="2"/>
  <c r="C2" i="2"/>
  <c r="K40" i="1"/>
  <c r="H40" i="1"/>
  <c r="E40" i="1"/>
  <c r="K39" i="1"/>
  <c r="H39" i="1"/>
  <c r="E39" i="1"/>
  <c r="G41" i="1" l="1"/>
  <c r="D41" i="1"/>
  <c r="J40" i="1"/>
  <c r="G40" i="1"/>
  <c r="D40" i="1"/>
  <c r="J39" i="1"/>
  <c r="G39" i="1"/>
  <c r="D39" i="1"/>
</calcChain>
</file>

<file path=xl/sharedStrings.xml><?xml version="1.0" encoding="utf-8"?>
<sst xmlns="http://schemas.openxmlformats.org/spreadsheetml/2006/main" count="77" uniqueCount="56">
  <si>
    <t>Software Version</t>
  </si>
  <si>
    <t>3.11.19</t>
  </si>
  <si>
    <t>Experiment File Path:</t>
  </si>
  <si>
    <t>C:\Users\Public\Documents\Experiments\Kumar Lab\Aryelle\20231120_PicoGreen_DIP_Serum_Repeat_AW.xpt</t>
  </si>
  <si>
    <t>Protocol File Path:</t>
  </si>
  <si>
    <t>C:\Users\Public\Documents\Protocols\KumarLab_PicoGreen_Protocol.prt</t>
  </si>
  <si>
    <t>Plate Number</t>
  </si>
  <si>
    <t>Plate 1</t>
  </si>
  <si>
    <t>Date</t>
  </si>
  <si>
    <t>Time</t>
  </si>
  <si>
    <t>Reader Type:</t>
  </si>
  <si>
    <t>Synergy H1</t>
  </si>
  <si>
    <t>Reader Serial Number:</t>
  </si>
  <si>
    <t>Reading Type</t>
  </si>
  <si>
    <t>Reader</t>
  </si>
  <si>
    <t>Procedure Details</t>
  </si>
  <si>
    <t>Plate Type</t>
  </si>
  <si>
    <t>96 WELL PLATE</t>
  </si>
  <si>
    <t>Eject plate on completion</t>
  </si>
  <si>
    <t>Shake</t>
  </si>
  <si>
    <t>Linear: 0:10 (MM:SS)</t>
  </si>
  <si>
    <t>Frequency: 567 cpm (3 mm)</t>
  </si>
  <si>
    <t>Read</t>
  </si>
  <si>
    <t>Fluorescence Endpoint</t>
  </si>
  <si>
    <t>B2..G11</t>
  </si>
  <si>
    <t>Filter Set 1</t>
  </si>
  <si>
    <t xml:space="preserve">    Excitation: 485,  Emission: 528</t>
  </si>
  <si>
    <t xml:space="preserve">    Optics: Top,  Gain: 70</t>
  </si>
  <si>
    <t>Light Source: Xenon Flash,  Lamp Energy: High</t>
  </si>
  <si>
    <t>Read Speed: Normal,  Delay: 100 msec,  Measurements/Data Point: 10</t>
  </si>
  <si>
    <t>Read Height: 7 mm</t>
  </si>
  <si>
    <t>Results</t>
  </si>
  <si>
    <t>Actual Temperature:</t>
  </si>
  <si>
    <t>A</t>
  </si>
  <si>
    <t>B</t>
  </si>
  <si>
    <t>C</t>
  </si>
  <si>
    <t>D</t>
  </si>
  <si>
    <t>E</t>
  </si>
  <si>
    <t>F</t>
  </si>
  <si>
    <t>G</t>
  </si>
  <si>
    <t>H</t>
  </si>
  <si>
    <t>Polyplex</t>
  </si>
  <si>
    <t>Avg.</t>
  </si>
  <si>
    <t>Avg. %</t>
  </si>
  <si>
    <t>Stdev</t>
  </si>
  <si>
    <t>Final std</t>
  </si>
  <si>
    <t>pDNA + serum</t>
  </si>
  <si>
    <t>DIP S1</t>
  </si>
  <si>
    <t>DIP B1</t>
  </si>
  <si>
    <t>DIP G1</t>
  </si>
  <si>
    <t>DIP G2</t>
  </si>
  <si>
    <t>DIP G3</t>
  </si>
  <si>
    <t>pDNA/serum</t>
  </si>
  <si>
    <t>picogreen</t>
  </si>
  <si>
    <t>serum +pico</t>
  </si>
  <si>
    <t>pDNA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</si>
</sst>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Arial"/>
    </font>
    <font>
      <b/>
      <u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27413E"/>
      <name val="Arial"/>
      <family val="2"/>
    </font>
    <font>
      <sz val="7"/>
      <color rgb="FF000000"/>
      <name val="Arial"/>
      <family val="2"/>
    </font>
    <font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5197CC"/>
        <bgColor indexed="64"/>
      </patternFill>
    </fill>
    <fill>
      <patternFill patternType="solid">
        <fgColor rgb="FF60A0D1"/>
        <bgColor indexed="64"/>
      </patternFill>
    </fill>
    <fill>
      <patternFill patternType="solid">
        <fgColor rgb="FF428EC7"/>
        <bgColor indexed="64"/>
      </patternFill>
    </fill>
    <fill>
      <patternFill patternType="solid">
        <fgColor rgb="FF247CBD"/>
        <bgColor indexed="64"/>
      </patternFill>
    </fill>
    <fill>
      <patternFill patternType="solid">
        <fgColor rgb="FF6FA9D6"/>
        <bgColor indexed="64"/>
      </patternFill>
    </fill>
    <fill>
      <patternFill patternType="solid">
        <fgColor rgb="FFE8F3FF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14" fontId="0" fillId="0" borderId="0" xfId="0" applyNumberFormat="1"/>
    <xf numFmtId="19" fontId="0" fillId="0" borderId="0" xfId="0" applyNumberFormat="1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2" borderId="1" xfId="0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3" fontId="4" fillId="0" borderId="0" xfId="0" applyNumberFormat="1" applyFont="1" applyAlignment="1">
      <alignment horizontal="left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O41"/>
  <sheetViews>
    <sheetView topLeftCell="B15" workbookViewId="0">
      <selection activeCell="C39" sqref="C39:K41"/>
    </sheetView>
  </sheetViews>
  <sheetFormatPr baseColWidth="10" defaultColWidth="8.83203125" defaultRowHeight="13" x14ac:dyDescent="0.15"/>
  <cols>
    <col min="1" max="1" width="20.6640625" customWidth="1"/>
    <col min="2" max="2" width="12.6640625" customWidth="1"/>
  </cols>
  <sheetData>
    <row r="2" spans="1:2" x14ac:dyDescent="0.15">
      <c r="A2" t="s">
        <v>0</v>
      </c>
      <c r="B2" t="s">
        <v>1</v>
      </c>
    </row>
    <row r="4" spans="1:2" x14ac:dyDescent="0.15">
      <c r="A4" t="s">
        <v>2</v>
      </c>
      <c r="B4" t="s">
        <v>3</v>
      </c>
    </row>
    <row r="5" spans="1:2" x14ac:dyDescent="0.15">
      <c r="A5" t="s">
        <v>4</v>
      </c>
      <c r="B5" t="s">
        <v>5</v>
      </c>
    </row>
    <row r="6" spans="1:2" x14ac:dyDescent="0.15">
      <c r="A6" t="s">
        <v>6</v>
      </c>
      <c r="B6" t="s">
        <v>7</v>
      </c>
    </row>
    <row r="7" spans="1:2" x14ac:dyDescent="0.15">
      <c r="A7" t="s">
        <v>8</v>
      </c>
      <c r="B7" s="1">
        <v>45250</v>
      </c>
    </row>
    <row r="8" spans="1:2" x14ac:dyDescent="0.15">
      <c r="A8" t="s">
        <v>9</v>
      </c>
      <c r="B8" s="2">
        <v>0.54748842592592595</v>
      </c>
    </row>
    <row r="9" spans="1:2" x14ac:dyDescent="0.15">
      <c r="A9" t="s">
        <v>10</v>
      </c>
      <c r="B9" t="s">
        <v>11</v>
      </c>
    </row>
    <row r="10" spans="1:2" x14ac:dyDescent="0.15">
      <c r="A10" t="s">
        <v>12</v>
      </c>
      <c r="B10">
        <v>14092513</v>
      </c>
    </row>
    <row r="11" spans="1:2" x14ac:dyDescent="0.15">
      <c r="A11" t="s">
        <v>13</v>
      </c>
      <c r="B11" t="s">
        <v>14</v>
      </c>
    </row>
    <row r="13" spans="1:2" ht="14" x14ac:dyDescent="0.15">
      <c r="A13" s="3" t="s">
        <v>15</v>
      </c>
      <c r="B13" s="4"/>
    </row>
    <row r="14" spans="1:2" x14ac:dyDescent="0.15">
      <c r="A14" t="s">
        <v>16</v>
      </c>
      <c r="B14" t="s">
        <v>17</v>
      </c>
    </row>
    <row r="15" spans="1:2" x14ac:dyDescent="0.15">
      <c r="A15" t="s">
        <v>18</v>
      </c>
    </row>
    <row r="16" spans="1:2" x14ac:dyDescent="0.15">
      <c r="A16" t="s">
        <v>19</v>
      </c>
      <c r="B16" t="s">
        <v>20</v>
      </c>
    </row>
    <row r="17" spans="1:15" x14ac:dyDescent="0.15">
      <c r="B17" t="s">
        <v>21</v>
      </c>
    </row>
    <row r="18" spans="1:15" x14ac:dyDescent="0.15">
      <c r="A18" t="s">
        <v>22</v>
      </c>
      <c r="B18" t="s">
        <v>23</v>
      </c>
    </row>
    <row r="19" spans="1:15" x14ac:dyDescent="0.15">
      <c r="B19" t="s">
        <v>24</v>
      </c>
    </row>
    <row r="20" spans="1:15" x14ac:dyDescent="0.15">
      <c r="B20" t="s">
        <v>25</v>
      </c>
    </row>
    <row r="21" spans="1:15" x14ac:dyDescent="0.15">
      <c r="B21" t="s">
        <v>26</v>
      </c>
    </row>
    <row r="22" spans="1:15" x14ac:dyDescent="0.15">
      <c r="B22" t="s">
        <v>27</v>
      </c>
    </row>
    <row r="23" spans="1:15" x14ac:dyDescent="0.15">
      <c r="B23" t="s">
        <v>28</v>
      </c>
    </row>
    <row r="24" spans="1:15" x14ac:dyDescent="0.15">
      <c r="B24" t="s">
        <v>29</v>
      </c>
    </row>
    <row r="25" spans="1:15" x14ac:dyDescent="0.15">
      <c r="B25" t="s">
        <v>30</v>
      </c>
    </row>
    <row r="27" spans="1:15" ht="14" x14ac:dyDescent="0.15">
      <c r="A27" s="3" t="s">
        <v>31</v>
      </c>
      <c r="B27" s="4"/>
    </row>
    <row r="28" spans="1:15" x14ac:dyDescent="0.15">
      <c r="A28" t="s">
        <v>32</v>
      </c>
      <c r="B28">
        <v>43.7</v>
      </c>
    </row>
    <row r="30" spans="1:15" x14ac:dyDescent="0.15">
      <c r="B30" s="5"/>
      <c r="C30" s="6">
        <v>1</v>
      </c>
      <c r="D30" s="6">
        <v>2</v>
      </c>
      <c r="E30" s="6">
        <v>3</v>
      </c>
      <c r="F30" s="6">
        <v>4</v>
      </c>
      <c r="G30" s="6">
        <v>5</v>
      </c>
      <c r="H30" s="6">
        <v>6</v>
      </c>
      <c r="I30" s="6">
        <v>7</v>
      </c>
      <c r="J30" s="6">
        <v>8</v>
      </c>
      <c r="K30" s="6">
        <v>9</v>
      </c>
      <c r="L30" s="6">
        <v>10</v>
      </c>
      <c r="M30" s="6">
        <v>11</v>
      </c>
      <c r="N30" s="6">
        <v>12</v>
      </c>
    </row>
    <row r="31" spans="1:15" ht="14" x14ac:dyDescent="0.15">
      <c r="B31" s="6" t="s">
        <v>33</v>
      </c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8">
        <v>485528</v>
      </c>
    </row>
    <row r="32" spans="1:15" ht="14" x14ac:dyDescent="0.15">
      <c r="B32" s="6" t="s">
        <v>34</v>
      </c>
      <c r="C32" s="7"/>
      <c r="D32" s="9">
        <v>7720</v>
      </c>
      <c r="E32" s="9">
        <v>7894</v>
      </c>
      <c r="F32" s="10">
        <v>7048</v>
      </c>
      <c r="G32" s="11">
        <v>8761</v>
      </c>
      <c r="H32" s="11">
        <v>8867</v>
      </c>
      <c r="I32" s="12">
        <v>10535</v>
      </c>
      <c r="J32" s="13">
        <v>6708</v>
      </c>
      <c r="K32" s="10">
        <v>6935</v>
      </c>
      <c r="L32" s="9">
        <v>8035</v>
      </c>
      <c r="M32" s="14">
        <v>0</v>
      </c>
      <c r="N32" s="7"/>
      <c r="O32" s="8">
        <v>485528</v>
      </c>
    </row>
    <row r="33" spans="2:15" ht="14" x14ac:dyDescent="0.15">
      <c r="B33" s="6" t="s">
        <v>35</v>
      </c>
      <c r="C33" s="7"/>
      <c r="D33" s="10">
        <v>7044</v>
      </c>
      <c r="E33" s="13">
        <v>6271</v>
      </c>
      <c r="F33" s="9">
        <v>7634</v>
      </c>
      <c r="G33" s="9">
        <v>7651</v>
      </c>
      <c r="H33" s="10">
        <v>7423</v>
      </c>
      <c r="I33" s="9">
        <v>7871</v>
      </c>
      <c r="J33" s="12">
        <v>10240</v>
      </c>
      <c r="K33" s="12">
        <v>10470</v>
      </c>
      <c r="L33" s="12">
        <v>10640</v>
      </c>
      <c r="M33" s="14">
        <v>0</v>
      </c>
      <c r="N33" s="7"/>
      <c r="O33" s="8">
        <v>485528</v>
      </c>
    </row>
    <row r="34" spans="2:15" ht="14" x14ac:dyDescent="0.15">
      <c r="B34" s="6" t="s">
        <v>36</v>
      </c>
      <c r="C34" s="7"/>
      <c r="D34" s="14">
        <v>0</v>
      </c>
      <c r="E34" s="14">
        <v>10</v>
      </c>
      <c r="F34" s="14">
        <v>0</v>
      </c>
      <c r="G34" s="14">
        <v>184</v>
      </c>
      <c r="H34" s="14">
        <v>157</v>
      </c>
      <c r="I34" s="14">
        <v>77</v>
      </c>
      <c r="J34" s="14">
        <v>0</v>
      </c>
      <c r="K34" s="14">
        <v>0</v>
      </c>
      <c r="L34" s="14">
        <v>10</v>
      </c>
      <c r="M34" s="14">
        <v>4</v>
      </c>
      <c r="N34" s="7"/>
      <c r="O34" s="8">
        <v>485528</v>
      </c>
    </row>
    <row r="35" spans="2:15" ht="14" x14ac:dyDescent="0.15">
      <c r="B35" s="6" t="s">
        <v>37</v>
      </c>
      <c r="C35" s="7"/>
      <c r="D35" s="14">
        <v>13</v>
      </c>
      <c r="E35" s="14">
        <v>19</v>
      </c>
      <c r="F35" s="14">
        <v>0</v>
      </c>
      <c r="G35" s="14">
        <v>0</v>
      </c>
      <c r="H35" s="14">
        <v>10</v>
      </c>
      <c r="I35" s="14">
        <v>8</v>
      </c>
      <c r="J35" s="14">
        <v>4</v>
      </c>
      <c r="K35" s="14">
        <v>21</v>
      </c>
      <c r="L35" s="14">
        <v>0</v>
      </c>
      <c r="M35" s="14">
        <v>0</v>
      </c>
      <c r="N35" s="7"/>
      <c r="O35" s="8">
        <v>485528</v>
      </c>
    </row>
    <row r="36" spans="2:15" ht="14" x14ac:dyDescent="0.15">
      <c r="B36" s="6" t="s">
        <v>38</v>
      </c>
      <c r="C36" s="7"/>
      <c r="D36" s="14">
        <v>6</v>
      </c>
      <c r="E36" s="14">
        <v>0</v>
      </c>
      <c r="F36" s="14">
        <v>12</v>
      </c>
      <c r="G36" s="14">
        <v>0</v>
      </c>
      <c r="H36" s="14">
        <v>0</v>
      </c>
      <c r="I36" s="14">
        <v>12</v>
      </c>
      <c r="J36" s="14">
        <v>7</v>
      </c>
      <c r="K36" s="14">
        <v>18</v>
      </c>
      <c r="L36" s="14">
        <v>2</v>
      </c>
      <c r="M36" s="14">
        <v>0</v>
      </c>
      <c r="N36" s="7"/>
      <c r="O36" s="8">
        <v>485528</v>
      </c>
    </row>
    <row r="37" spans="2:15" ht="14" x14ac:dyDescent="0.15">
      <c r="B37" s="6" t="s">
        <v>39</v>
      </c>
      <c r="C37" s="7"/>
      <c r="D37" s="14">
        <v>7</v>
      </c>
      <c r="E37" s="14">
        <v>0</v>
      </c>
      <c r="F37" s="14">
        <v>0</v>
      </c>
      <c r="G37" s="14">
        <v>17</v>
      </c>
      <c r="H37" s="14">
        <v>14</v>
      </c>
      <c r="I37" s="14">
        <v>20</v>
      </c>
      <c r="J37" s="14">
        <v>13</v>
      </c>
      <c r="K37" s="14">
        <v>0</v>
      </c>
      <c r="L37" s="14">
        <v>10</v>
      </c>
      <c r="M37" s="14">
        <v>0</v>
      </c>
      <c r="N37" s="7"/>
      <c r="O37" s="8">
        <v>485528</v>
      </c>
    </row>
    <row r="38" spans="2:15" ht="14" x14ac:dyDescent="0.15">
      <c r="B38" s="6" t="s">
        <v>40</v>
      </c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8">
        <v>485528</v>
      </c>
    </row>
    <row r="39" spans="2:15" x14ac:dyDescent="0.15">
      <c r="C39" s="15" t="s">
        <v>47</v>
      </c>
      <c r="D39">
        <f>AVERAGE(D32:F32)</f>
        <v>7554</v>
      </c>
      <c r="E39">
        <f>STDEV(D32:F32)</f>
        <v>446.76168143653501</v>
      </c>
      <c r="F39" s="15" t="s">
        <v>48</v>
      </c>
      <c r="G39">
        <f>AVERAGE(G32:I32)</f>
        <v>9387.6666666666661</v>
      </c>
      <c r="H39">
        <f>STDEV(G32:I32)</f>
        <v>995.03232778303914</v>
      </c>
      <c r="I39" s="15" t="s">
        <v>49</v>
      </c>
      <c r="J39">
        <f>AVERAGE(J32:L32)</f>
        <v>7226</v>
      </c>
      <c r="K39">
        <f>STDEV(J32:L32)</f>
        <v>709.74854702211258</v>
      </c>
    </row>
    <row r="40" spans="2:15" x14ac:dyDescent="0.15">
      <c r="C40" s="15" t="s">
        <v>50</v>
      </c>
      <c r="D40">
        <f>AVERAGE(D33:F33)</f>
        <v>6983</v>
      </c>
      <c r="E40">
        <f>STDEV(D33:F33)</f>
        <v>683.54443893575785</v>
      </c>
      <c r="F40" s="15" t="s">
        <v>51</v>
      </c>
      <c r="G40">
        <f>AVERAGE(G33:I33)</f>
        <v>7648.333333333333</v>
      </c>
      <c r="H40">
        <f>STDEV(G33:I33)</f>
        <v>224.0119044455748</v>
      </c>
      <c r="I40" s="15" t="s">
        <v>52</v>
      </c>
      <c r="J40">
        <f>AVERAGE(J33:L33)</f>
        <v>10450</v>
      </c>
      <c r="K40">
        <f>STDEV(J33:L33)</f>
        <v>200.74859899884731</v>
      </c>
    </row>
    <row r="41" spans="2:15" x14ac:dyDescent="0.15">
      <c r="C41" s="15" t="s">
        <v>53</v>
      </c>
      <c r="D41">
        <f>AVERAGE(D34:F34)</f>
        <v>3.3333333333333335</v>
      </c>
      <c r="F41" s="15" t="s">
        <v>54</v>
      </c>
      <c r="G41">
        <f>AVERAGE(G34:I34)</f>
        <v>139.33333333333334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C56E6-6B04-5A4A-8AA4-3F49C4F46AB6}">
  <dimension ref="A1:K29"/>
  <sheetViews>
    <sheetView workbookViewId="0">
      <selection activeCell="E2" sqref="E2:E7"/>
    </sheetView>
  </sheetViews>
  <sheetFormatPr baseColWidth="10" defaultRowHeight="13" x14ac:dyDescent="0.15"/>
  <cols>
    <col min="1" max="1" width="12.83203125" customWidth="1"/>
  </cols>
  <sheetData>
    <row r="1" spans="1:5" x14ac:dyDescent="0.15">
      <c r="A1" s="15" t="s">
        <v>41</v>
      </c>
      <c r="B1" s="15" t="s">
        <v>42</v>
      </c>
      <c r="C1" s="15" t="s">
        <v>43</v>
      </c>
      <c r="D1" s="15" t="s">
        <v>44</v>
      </c>
      <c r="E1" s="15" t="s">
        <v>45</v>
      </c>
    </row>
    <row r="2" spans="1:5" x14ac:dyDescent="0.15">
      <c r="A2" s="15" t="s">
        <v>46</v>
      </c>
      <c r="B2">
        <v>10450</v>
      </c>
      <c r="C2">
        <f>B2/B$2*100</f>
        <v>100</v>
      </c>
      <c r="D2">
        <v>200.74859899884731</v>
      </c>
      <c r="E2">
        <f>C2*SQRT((D2/B2)^2+(D$2/B$2)^2)</f>
        <v>2.7167597256609359</v>
      </c>
    </row>
    <row r="3" spans="1:5" x14ac:dyDescent="0.15">
      <c r="A3" s="15" t="s">
        <v>47</v>
      </c>
      <c r="B3">
        <v>7554</v>
      </c>
      <c r="C3">
        <f t="shared" ref="C3:C7" si="0">B3/B$2*100</f>
        <v>72.287081339712927</v>
      </c>
      <c r="D3">
        <v>446.76168143653501</v>
      </c>
      <c r="E3">
        <f t="shared" ref="E3:E7" si="1">C3*SQRT((D3/B3)^2+(D$2/B$2)^2)</f>
        <v>4.4951072269505401</v>
      </c>
    </row>
    <row r="4" spans="1:5" x14ac:dyDescent="0.15">
      <c r="A4" s="15" t="s">
        <v>48</v>
      </c>
      <c r="B4">
        <v>9387.6666666666661</v>
      </c>
      <c r="C4">
        <f t="shared" si="0"/>
        <v>89.834130781499198</v>
      </c>
      <c r="D4">
        <v>995.03232778303914</v>
      </c>
      <c r="E4">
        <f t="shared" si="1"/>
        <v>9.6769651711405889</v>
      </c>
    </row>
    <row r="5" spans="1:5" x14ac:dyDescent="0.15">
      <c r="A5" s="15" t="s">
        <v>49</v>
      </c>
      <c r="B5">
        <v>7226</v>
      </c>
      <c r="C5">
        <f t="shared" si="0"/>
        <v>69.148325358851665</v>
      </c>
      <c r="D5">
        <v>709.74854702211258</v>
      </c>
      <c r="E5">
        <f t="shared" si="1"/>
        <v>6.9205355802393163</v>
      </c>
    </row>
    <row r="6" spans="1:5" x14ac:dyDescent="0.15">
      <c r="A6" s="15" t="s">
        <v>50</v>
      </c>
      <c r="B6">
        <v>6983</v>
      </c>
      <c r="C6">
        <f t="shared" si="0"/>
        <v>66.822966507177028</v>
      </c>
      <c r="D6">
        <v>683.54443893575785</v>
      </c>
      <c r="E6">
        <f t="shared" si="1"/>
        <v>6.6658682183976943</v>
      </c>
    </row>
    <row r="7" spans="1:5" x14ac:dyDescent="0.15">
      <c r="A7" s="15" t="s">
        <v>51</v>
      </c>
      <c r="B7">
        <v>7648.333333333333</v>
      </c>
      <c r="C7">
        <f t="shared" si="0"/>
        <v>73.189792663476865</v>
      </c>
      <c r="D7">
        <v>224.0119044455748</v>
      </c>
      <c r="E7">
        <f t="shared" si="1"/>
        <v>2.5636115150369467</v>
      </c>
    </row>
    <row r="18" spans="2:11" x14ac:dyDescent="0.15">
      <c r="B18" s="15"/>
      <c r="E18" s="15"/>
      <c r="H18" s="15"/>
    </row>
    <row r="19" spans="2:11" x14ac:dyDescent="0.15">
      <c r="B19" s="15"/>
      <c r="E19" s="15"/>
      <c r="H19" s="15"/>
    </row>
    <row r="20" spans="2:11" x14ac:dyDescent="0.15">
      <c r="B20" s="15"/>
      <c r="E20" s="15"/>
    </row>
    <row r="27" spans="2:11" x14ac:dyDescent="0.15">
      <c r="C27" s="15" t="s">
        <v>47</v>
      </c>
      <c r="D27">
        <v>7554</v>
      </c>
      <c r="E27">
        <v>446.76168143653501</v>
      </c>
      <c r="F27" s="15" t="s">
        <v>48</v>
      </c>
      <c r="G27">
        <v>9387.6666666666661</v>
      </c>
      <c r="H27">
        <v>995.03232778303914</v>
      </c>
      <c r="I27" s="15" t="s">
        <v>49</v>
      </c>
      <c r="J27">
        <v>7226</v>
      </c>
      <c r="K27">
        <v>709.74854702211258</v>
      </c>
    </row>
    <row r="28" spans="2:11" x14ac:dyDescent="0.15">
      <c r="C28" s="15" t="s">
        <v>50</v>
      </c>
      <c r="D28">
        <v>6983</v>
      </c>
      <c r="E28">
        <v>683.54443893575785</v>
      </c>
      <c r="F28" s="15" t="s">
        <v>51</v>
      </c>
      <c r="G28">
        <v>7648.333333333333</v>
      </c>
      <c r="H28">
        <v>224.0119044455748</v>
      </c>
      <c r="I28" s="15" t="s">
        <v>52</v>
      </c>
      <c r="J28">
        <v>10450</v>
      </c>
      <c r="K28">
        <v>200.74859899884731</v>
      </c>
    </row>
    <row r="29" spans="2:11" x14ac:dyDescent="0.15">
      <c r="C29" s="15" t="s">
        <v>53</v>
      </c>
      <c r="D29">
        <v>3.3333333333333335</v>
      </c>
      <c r="F29" s="15" t="s">
        <v>54</v>
      </c>
      <c r="G29">
        <v>139.33333333333334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0CE10-723C-B94E-93C5-19D1E0559EB7}">
  <dimension ref="A1:C7"/>
  <sheetViews>
    <sheetView tabSelected="1" workbookViewId="0">
      <selection activeCell="A2" sqref="A2"/>
    </sheetView>
  </sheetViews>
  <sheetFormatPr baseColWidth="10" defaultRowHeight="13" x14ac:dyDescent="0.15"/>
  <sheetData>
    <row r="1" spans="1:3" x14ac:dyDescent="0.15">
      <c r="A1" s="15" t="s">
        <v>41</v>
      </c>
      <c r="B1" s="15" t="s">
        <v>43</v>
      </c>
      <c r="C1" s="15" t="s">
        <v>45</v>
      </c>
    </row>
    <row r="2" spans="1:3" x14ac:dyDescent="0.15">
      <c r="A2" s="15" t="s">
        <v>55</v>
      </c>
      <c r="B2">
        <v>100</v>
      </c>
      <c r="C2">
        <v>2.7167597256609359</v>
      </c>
    </row>
    <row r="3" spans="1:3" x14ac:dyDescent="0.15">
      <c r="A3" s="15" t="s">
        <v>47</v>
      </c>
      <c r="B3">
        <v>72.287081339712927</v>
      </c>
      <c r="C3">
        <v>4.4951072269505401</v>
      </c>
    </row>
    <row r="4" spans="1:3" x14ac:dyDescent="0.15">
      <c r="A4" s="15" t="s">
        <v>48</v>
      </c>
      <c r="B4">
        <v>89.834130781499198</v>
      </c>
      <c r="C4">
        <v>9.6769651711405889</v>
      </c>
    </row>
    <row r="5" spans="1:3" x14ac:dyDescent="0.15">
      <c r="A5" s="15" t="s">
        <v>49</v>
      </c>
      <c r="B5">
        <v>69.148325358851665</v>
      </c>
      <c r="C5">
        <v>6.9205355802393163</v>
      </c>
    </row>
    <row r="6" spans="1:3" x14ac:dyDescent="0.15">
      <c r="A6" s="15" t="s">
        <v>50</v>
      </c>
      <c r="B6">
        <v>66.822966507177028</v>
      </c>
      <c r="C6">
        <v>6.6658682183976943</v>
      </c>
    </row>
    <row r="7" spans="1:3" x14ac:dyDescent="0.15">
      <c r="A7" s="15" t="s">
        <v>51</v>
      </c>
      <c r="B7">
        <v>73.189792663476865</v>
      </c>
      <c r="C7">
        <v>2.5636115150369467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Plate 1 - Sheet1</vt:lpstr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Samuel Saccomano</dc:creator>
  <cp:keywords/>
  <dc:description/>
  <cp:lastModifiedBy>Aryelle Wright</cp:lastModifiedBy>
  <cp:revision/>
  <dcterms:created xsi:type="dcterms:W3CDTF">2011-01-18T20:51:17Z</dcterms:created>
  <dcterms:modified xsi:type="dcterms:W3CDTF">2023-11-20T22:06:15Z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utoMacroName">
    <vt:lpwstr>None</vt:lpwstr>
  </property>
  <property fmtid="{D5CDD505-2E9C-101B-9397-08002B2CF9AE}" pid="3" name="LastEdited">
    <vt:lpwstr>16.0</vt:lpwstr>
  </property>
</Properties>
</file>