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es" sheetId="1" state="visible" r:id="rId2"/>
    <sheet name="Sheet4" sheetId="2" state="visible" r:id="rId3"/>
    <sheet name="Sheet3" sheetId="3" state="visible" r:id="rId4"/>
    <sheet name="Sheet5" sheetId="4" state="visible" r:id="rId5"/>
  </sheets>
  <definedNames>
    <definedName function="false" hidden="true" localSheetId="0" name="_xlnm._FilterDatabase" vbProcedure="false">Cases!$A$1:$M$975</definedName>
    <definedName function="false" hidden="true" localSheetId="2" name="_xlnm._FilterDatabase" vbProcedure="false">Sheet3!$A$1:$A$136</definedName>
    <definedName function="false" hidden="true" localSheetId="3" name="_xlnm._FilterDatabase" vbProcedure="false">Sheet5!$A$1:$E$126</definedName>
    <definedName function="false" hidden="false" localSheetId="0" name="_xlnm._FilterDatabase_0" vbProcedure="false">Cases!$A$1:$M$968</definedName>
    <definedName function="false" hidden="false" localSheetId="0" name="_xlnm._FilterDatabase_0_0" vbProcedure="false">Cases!$A$1:$M$963</definedName>
    <definedName function="false" hidden="false" localSheetId="0" name="_xlnm._FilterDatabase_0_0_0" vbProcedure="false">Cases!$A$1:$M$933</definedName>
    <definedName function="false" hidden="false" localSheetId="0" name="_xlnm._FilterDatabase_0_0_0_0" vbProcedure="false">Cases!$A$1:$M$940</definedName>
    <definedName function="false" hidden="false" localSheetId="0" name="_xlnm._FilterDatabase_0_0_0_0_0" vbProcedure="false">Cases!$A$1:$M$883</definedName>
    <definedName function="false" hidden="false" localSheetId="0" name="_xlnm._FilterDatabase_0_0_0_0_0_0" vbProcedure="false">Cases!$A$1:$M$909</definedName>
    <definedName function="false" hidden="false" localSheetId="0" name="_xlnm._FilterDatabase_0_0_0_0_0_0_0" vbProcedure="false">Cases!$A$1:$M$904</definedName>
    <definedName function="false" hidden="false" localSheetId="0" name="_xlnm._FilterDatabase_0_0_0_0_0_0_0_0" vbProcedure="false">Cases!$A$1:$M$868</definedName>
    <definedName function="false" hidden="false" localSheetId="0" name="_xlnm._FilterDatabase_0_0_0_0_0_0_0_0_0" vbProcedure="false">Cases!$A$1:$M$871</definedName>
    <definedName function="false" hidden="false" localSheetId="0" name="_xlnm._FilterDatabase_0_0_0_0_0_0_0_0_0_0" vbProcedure="false">Cases!$A$1:$M$859</definedName>
    <definedName function="false" hidden="false" localSheetId="0" name="_xlnm._FilterDatabase_0_0_0_0_0_0_0_0_0_0_0" vbProcedure="false">Cases!$A$1:$M$841</definedName>
    <definedName function="false" hidden="false" localSheetId="0" name="_xlnm._FilterDatabase_0_0_0_0_0_0_0_0_0_0_0_0" vbProcedure="false">Cases!$A$1:$M$811</definedName>
    <definedName function="false" hidden="false" localSheetId="0" name="_xlnm._FilterDatabase_0_0_0_0_0_0_0_0_0_0_0_0_0" vbProcedure="false">Cases!$A$1:$M$818</definedName>
    <definedName function="false" hidden="false" localSheetId="0" name="_xlnm._FilterDatabase_0_0_0_0_0_0_0_0_0_0_0_0_0_0" vbProcedure="false">Cases!$A$1:$M$793</definedName>
    <definedName function="false" hidden="false" localSheetId="0" name="_xlnm._FilterDatabase_0_0_0_0_0_0_0_0_0_0_0_0_0_0_0" vbProcedure="false">Cases!$A$1:$M$790</definedName>
    <definedName function="false" hidden="false" localSheetId="0" name="_xlnm._FilterDatabase_0_0_0_0_0_0_0_0_0_0_0_0_0_0_0_0" vbProcedure="false">Cases!$A$1:$M$715</definedName>
    <definedName function="false" hidden="false" localSheetId="0" name="_xlnm._FilterDatabase_0_0_0_0_0_0_0_0_0_0_0_0_0_0_0_0_0" vbProcedure="false">Cases!$A$1:$M$758</definedName>
    <definedName function="false" hidden="false" localSheetId="0" name="_xlnm._FilterDatabase_0_0_0_0_0_0_0_0_0_0_0_0_0_0_0_0_0_0" vbProcedure="false">Cases!$A$1:$M$750</definedName>
    <definedName function="false" hidden="false" localSheetId="0" name="_xlnm._FilterDatabase_0_0_0_0_0_0_0_0_0_0_0_0_0_0_0_0_0_0_0" vbProcedure="false">Cases!$A$1:$M$719</definedName>
    <definedName function="false" hidden="false" localSheetId="0" name="_xlnm._FilterDatabase_0_0_0_0_0_0_0_0_0_0_0_0_0_0_0_0_0_0_0_0" vbProcedure="false">Cases!$A$1:$M$705</definedName>
    <definedName function="false" hidden="false" localSheetId="0" name="_xlnm._FilterDatabase_0_0_0_0_0_0_0_0_0_0_0_0_0_0_0_0_0_0_0_0_0" vbProcedure="false">Cases!$A$1:$M$644</definedName>
    <definedName function="false" hidden="false" localSheetId="0" name="_xlnm._FilterDatabase_0_0_0_0_0_0_0_0_0_0_0_0_0_0_0_0_0_0_0_0_0_0" vbProcedure="false">Cases!$A$1:$M$666</definedName>
    <definedName function="false" hidden="false" localSheetId="0" name="_xlnm._FilterDatabase_0_0_0_0_0_0_0_0_0_0_0_0_0_0_0_0_0_0_0_0_0_0_0" vbProcedure="false">Cases!$A$1:$M$650</definedName>
    <definedName function="false" hidden="false" localSheetId="0" name="_xlnm._FilterDatabase_0_0_0_0_0_0_0_0_0_0_0_0_0_0_0_0_0_0_0_0_0_0_0_0" vbProcedure="false">Cases!$A$1:$M$647</definedName>
    <definedName function="false" hidden="false" localSheetId="0" name="_xlnm._FilterDatabase_0_0_0_0_0_0_0_0_0_0_0_0_0_0_0_0_0_0_0_0_0_0_0_0_0" vbProcedure="false">Cases!$A$1:$M$608</definedName>
    <definedName function="false" hidden="false" localSheetId="0" name="_xlnm._FilterDatabase_0_0_0_0_0_0_0_0_0_0_0_0_0_0_0_0_0_0_0_0_0_0_0_0_0_0" vbProcedure="false">Cases!$A$1:$M$621</definedName>
    <definedName function="false" hidden="false" localSheetId="0" name="_xlnm._FilterDatabase_0_0_0_0_0_0_0_0_0_0_0_0_0_0_0_0_0_0_0_0_0_0_0_0_0_0_0" vbProcedure="false">Cases!$A$1:$M$600</definedName>
    <definedName function="false" hidden="false" localSheetId="0" name="_xlnm._FilterDatabase_0_0_0_0_0_0_0_0_0_0_0_0_0_0_0_0_0_0_0_0_0_0_0_0_0_0_0_0" vbProcedure="false">Cases!$A$1:$M$581</definedName>
    <definedName function="false" hidden="false" localSheetId="0" name="_xlnm._FilterDatabase_0_0_0_0_0_0_0_0_0_0_0_0_0_0_0_0_0_0_0_0_0_0_0_0_0_0_0_0_0" vbProcedure="false">Cases!$A$1:$M$591</definedName>
    <definedName function="false" hidden="false" localSheetId="0" name="_xlnm._FilterDatabase_0_0_0_0_0_0_0_0_0_0_0_0_0_0_0_0_0_0_0_0_0_0_0_0_0_0_0_0_0_0" vbProcedure="false">Cases!$A$1:$M$575</definedName>
    <definedName function="false" hidden="false" localSheetId="0" name="_xlnm._FilterDatabase_0_0_0_0_0_0_0_0_0_0_0_0_0_0_0_0_0_0_0_0_0_0_0_0_0_0_0_0_0_0_0" vbProcedure="false">Cases!$A$1:$M$538</definedName>
    <definedName function="false" hidden="false" localSheetId="0" name="_xlnm._FilterDatabase_0_0_0_0_0_0_0_0_0_0_0_0_0_0_0_0_0_0_0_0_0_0_0_0_0_0_0_0_0_0_0_0" vbProcedure="false">Cases!$A$1:$M$507</definedName>
    <definedName function="false" hidden="false" localSheetId="0" name="_xlnm._FilterDatabase_0_0_0_0_0_0_0_0_0_0_0_0_0_0_0_0_0_0_0_0_0_0_0_0_0_0_0_0_0_0_0_0_0" vbProcedure="false">Cases!$A$1:$M$405</definedName>
    <definedName function="false" hidden="false" localSheetId="0" name="_xlnm._FilterDatabase_0_0_0_0_0_0_0_0_0_0_0_0_0_0_0_0_0_0_0_0_0_0_0_0_0_0_0_0_0_0_0_0_0_0" vbProcedure="false">Cases!$A$1:$M$337</definedName>
    <definedName function="false" hidden="false" localSheetId="0" name="_xlnm._FilterDatabase_0_0_0_0_0_0_0_0_0_0_0_0_0_0_0_0_0_0_0_0_0_0_0_0_0_0_0_0_0_0_0_0_0_0_0" vbProcedure="false">Cases!$A$1:$E$217</definedName>
    <definedName function="false" hidden="false" localSheetId="0" name="_xlnm._FilterDatabase_0_0_0_0_0_0_0_0_0_0_0_0_0_0_0_0_0_0_0_0_0_0_0_0_0_0_0_0_0_0_0_0_0_0_0_0" vbProcedure="false">Cases!$A$1:$E$276</definedName>
    <definedName function="false" hidden="false" localSheetId="0" name="_xlnm._FilterDatabase_0_0_0_0_0_0_0_0_0_0_0_0_0_0_0_0_0_0_0_0_0_0_0_0_0_0_0_0_0_0_0_0_0_0_0_0_0" vbProcedure="false">Cases!$A$1:$E$167</definedName>
    <definedName function="false" hidden="false" localSheetId="0" name="_xlnm._FilterDatabase_0_0_0_0_0_0_0_0_0_0_0_0_0_0_0_0_0_0_0_0_0_0_0_0_0_0_0_0_0_0_0_0_0_0_0_0_0_0" vbProcedure="false">Cases!$A$1:$E$180</definedName>
    <definedName function="false" hidden="false" localSheetId="0" name="_xlnm._FilterDatabase_0_0_0_0_0_0_0_0_0_0_0_0_0_0_0_0_0_0_0_0_0_0_0_0_0_0_0_0_0_0_0_0_0_0_0_0_0_0_0" vbProcedure="false">Cases!$A$1:$E$161</definedName>
    <definedName function="false" hidden="false" localSheetId="0" name="_xlnm._FilterDatabase_0_0_0_0_0_0_0_0_0_0_0_0_0_0_0_0_0_0_0_0_0_0_0_0_0_0_0_0_0_0_0_0_0_0_0_0_0_0_0_0" vbProcedure="false">Cases!$A$1:$E$115</definedName>
    <definedName function="false" hidden="false" localSheetId="0" name="_xlnm._FilterDatabase_0_0_0_0_0_0_0_0_0_0_0_0_0_0_0_0_0_0_0_0_0_0_0_0_0_0_0_0_0_0_0_0_0_0_0_0_0_0_0_0_0" vbProcedure="false">Cases!$A$1:$E$108</definedName>
    <definedName function="false" hidden="false" localSheetId="2" name="_xlnm._FilterDatabase" vbProcedure="false">Sheet3!$A$1:$A$105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<sst xmlns="http://schemas.openxmlformats.org/spreadsheetml/2006/main" count="3478" uniqueCount="664">
  <si>
    <t xml:space="preserve">DATE</t>
  </si>
  <si>
    <t xml:space="preserve">LOCATION</t>
  </si>
  <si>
    <t xml:space="preserve">SCHOOL</t>
  </si>
  <si>
    <t xml:space="preserve">S_CODE</t>
  </si>
  <si>
    <t xml:space="preserve">TYPE</t>
  </si>
  <si>
    <t xml:space="preserve">STAFF</t>
  </si>
  <si>
    <t xml:space="preserve">STUDENTS</t>
  </si>
  <si>
    <t xml:space="preserve">IMPACT</t>
  </si>
  <si>
    <t xml:space="preserve">SOURCE</t>
  </si>
  <si>
    <t xml:space="preserve">ADDRESS</t>
  </si>
  <si>
    <t xml:space="preserve">LAT</t>
  </si>
  <si>
    <t xml:space="preserve">LONG</t>
  </si>
  <si>
    <t xml:space="preserve">FOOTPRINT</t>
  </si>
  <si>
    <t xml:space="preserve">Edmonton</t>
  </si>
  <si>
    <t xml:space="preserve">A. Blair McPherson School</t>
  </si>
  <si>
    <t xml:space="preserve">Case 1</t>
  </si>
  <si>
    <t xml:space="preserve">430 Tamarack Green NW, Edmonton, AB</t>
  </si>
  <si>
    <t xml:space="preserve">Airdrie</t>
  </si>
  <si>
    <t xml:space="preserve">A. E. Bowers Elementary</t>
  </si>
  <si>
    <t xml:space="preserve">1721 Summerfield Blvd SE, Airdrie, AB T4B 1C7</t>
  </si>
  <si>
    <t xml:space="preserve">Calgary</t>
  </si>
  <si>
    <t xml:space="preserve">A.E. Cross School</t>
  </si>
  <si>
    <t xml:space="preserve">Abbott School</t>
  </si>
  <si>
    <t xml:space="preserve">12045 34 St NW, Edmonton, AB T5W 1Z5</t>
  </si>
  <si>
    <t xml:space="preserve">AlBaqir Academy</t>
  </si>
  <si>
    <t xml:space="preserve">Case 2</t>
  </si>
  <si>
    <t xml:space="preserve">Outbreak</t>
  </si>
  <si>
    <t xml:space="preserve">Alberta School for the Deaf</t>
  </si>
  <si>
    <t xml:space="preserve">6240 113 St, Edmonton, AB T6H 3L2</t>
  </si>
  <si>
    <t xml:space="preserve">Aldergrove School</t>
  </si>
  <si>
    <t xml:space="preserve">8525 182 St NW, Edmonton, AB T5T 1X1</t>
  </si>
  <si>
    <t xml:space="preserve">Alex Munro School</t>
  </si>
  <si>
    <t xml:space="preserve">Grande Prairie</t>
  </si>
  <si>
    <t xml:space="preserve">Alexander Forbes School</t>
  </si>
  <si>
    <t xml:space="preserve">All Saints School</t>
  </si>
  <si>
    <t xml:space="preserve">Case 3</t>
  </si>
  <si>
    <t xml:space="preserve">Case 4</t>
  </si>
  <si>
    <t xml:space="preserve">Case 5</t>
  </si>
  <si>
    <t xml:space="preserve">Allendale School</t>
  </si>
  <si>
    <t xml:space="preserve">Red Deer</t>
  </si>
  <si>
    <t xml:space="preserve">Annie L. Gaetz Elementary</t>
  </si>
  <si>
    <t xml:space="preserve">Apostles of Jesus School</t>
  </si>
  <si>
    <t xml:space="preserve">15 Skyview Ranch St N E, Calgary, AB</t>
  </si>
  <si>
    <t xml:space="preserve">Outbreak Ended</t>
  </si>
  <si>
    <t xml:space="preserve">Outbreak 2</t>
  </si>
  <si>
    <t xml:space="preserve">Arbour Lake School</t>
  </si>
  <si>
    <t xml:space="preserve">27 Arbour Crest Dr NW, Calgary, AB T3G 4H3</t>
  </si>
  <si>
    <t xml:space="preserve">Archbishop Joseph MacNeil</t>
  </si>
  <si>
    <t xml:space="preserve">Archbishop MacDonald High School</t>
  </si>
  <si>
    <t xml:space="preserve">14219 109 Ave NW, Edmonton, AB T5N 1H5</t>
  </si>
  <si>
    <t xml:space="preserve">Archbishop O'Leary High School</t>
  </si>
  <si>
    <t xml:space="preserve">8760 132 Ave NW, Edmonton, AB T5E 0X8</t>
  </si>
  <si>
    <t xml:space="preserve">Case 6</t>
  </si>
  <si>
    <t xml:space="preserve">Case 7</t>
  </si>
  <si>
    <t xml:space="preserve">Watch</t>
  </si>
  <si>
    <t xml:space="preserve">Case 10</t>
  </si>
  <si>
    <t xml:space="preserve">Case 11</t>
  </si>
  <si>
    <t xml:space="preserve">Case 12</t>
  </si>
  <si>
    <t xml:space="preserve">Case 13</t>
  </si>
  <si>
    <t xml:space="preserve">Ashmont</t>
  </si>
  <si>
    <t xml:space="preserve">Ashmont School</t>
  </si>
  <si>
    <t xml:space="preserve">Closed</t>
  </si>
  <si>
    <t xml:space="preserve">Auburn Bay School</t>
  </si>
  <si>
    <t xml:space="preserve">7 Auburn Bay Ave SE, Calgary, AB T3M 0K9</t>
  </si>
  <si>
    <t xml:space="preserve">Aurora Academic Charter School</t>
  </si>
  <si>
    <t xml:space="preserve">Austin O’Brien Catholic High </t>
  </si>
  <si>
    <t xml:space="preserve">6110 95 Ave NW, Edmonton, AB</t>
  </si>
  <si>
    <t xml:space="preserve">Case 8</t>
  </si>
  <si>
    <t xml:space="preserve">Case 9</t>
  </si>
  <si>
    <t xml:space="preserve">Avalon School</t>
  </si>
  <si>
    <t xml:space="preserve">Barrhead</t>
  </si>
  <si>
    <t xml:space="preserve">Barrhead Composite High</t>
  </si>
  <si>
    <t xml:space="preserve">Beacon Heights School</t>
  </si>
  <si>
    <t xml:space="preserve">4610 121 Ave NW, Edmonton, AB T5W 1M8</t>
  </si>
  <si>
    <t xml:space="preserve">St. Albert</t>
  </si>
  <si>
    <t xml:space="preserve">Bellerose Composite High</t>
  </si>
  <si>
    <t xml:space="preserve">49 Giroux Rd, St. Albert, AB T8N 6N4</t>
  </si>
  <si>
    <t xml:space="preserve">Belmead School</t>
  </si>
  <si>
    <t xml:space="preserve">Belmont School</t>
  </si>
  <si>
    <t xml:space="preserve">Belvedere School</t>
  </si>
  <si>
    <t xml:space="preserve">Ben Calf Robe/ St. Clare's</t>
  </si>
  <si>
    <t xml:space="preserve">Sherwood Park</t>
  </si>
  <si>
    <t xml:space="preserve">Bev Facev High School</t>
  </si>
  <si>
    <t xml:space="preserve">Bishop Carroll High School</t>
  </si>
  <si>
    <t xml:space="preserve">4624 Richard Rd SW, Calgary, AB T3E 6L1</t>
  </si>
  <si>
    <t xml:space="preserve">Bishop David Motiuk</t>
  </si>
  <si>
    <t xml:space="preserve">Bishop Grandin High</t>
  </si>
  <si>
    <t xml:space="preserve">Bishop McNally HS</t>
  </si>
  <si>
    <t xml:space="preserve">5700 Falconridge Blvd NE, Calgary, AB T3J 3N4</t>
  </si>
  <si>
    <t xml:space="preserve">Bishop Pinkham School</t>
  </si>
  <si>
    <t xml:space="preserve">3304 63 Ave SW, Calgary, AB T3E 5K1</t>
  </si>
  <si>
    <t xml:space="preserve">Bishop Savaryn</t>
  </si>
  <si>
    <t xml:space="preserve">16215 109 St NW, Edmonton, AB</t>
  </si>
  <si>
    <t xml:space="preserve">Blessed Marie-Rose</t>
  </si>
  <si>
    <t xml:space="preserve">Bowness High School</t>
  </si>
  <si>
    <t xml:space="preserve">Brander Gardens School</t>
  </si>
  <si>
    <t xml:space="preserve">14865 56 Ave NW, Edmonton, AB T6H 5G2</t>
  </si>
  <si>
    <t xml:space="preserve">Branton School</t>
  </si>
  <si>
    <t xml:space="preserve">Brentwood School</t>
  </si>
  <si>
    <t xml:space="preserve">Ponoka</t>
  </si>
  <si>
    <t xml:space="preserve">BRICK learning centre</t>
  </si>
  <si>
    <t xml:space="preserve">5004 54 St #3, Ponoka, AB T4J 1N8</t>
  </si>
  <si>
    <t xml:space="preserve">Bridlewood School</t>
  </si>
  <si>
    <t xml:space="preserve">Spruce Grove</t>
  </si>
  <si>
    <t xml:space="preserve">Brookwood School</t>
  </si>
  <si>
    <t xml:space="preserve">Bruderheim</t>
  </si>
  <si>
    <t xml:space="preserve">Bruderheim School</t>
  </si>
  <si>
    <t xml:space="preserve">Buchanan School </t>
  </si>
  <si>
    <t xml:space="preserve">Calder School</t>
  </si>
  <si>
    <t xml:space="preserve">Calgary Academy</t>
  </si>
  <si>
    <t xml:space="preserve">Calgary French and International School</t>
  </si>
  <si>
    <t xml:space="preserve">700 77 St SW, Calgary, AB T3H 5R1</t>
  </si>
  <si>
    <t xml:space="preserve">Calgary Islamic School: Akram-Jomaa Campus</t>
  </si>
  <si>
    <t xml:space="preserve">2612 37 Ave NE, Calgary, AB T1Y 5L2</t>
  </si>
  <si>
    <t xml:space="preserve">Canyon Meadows School</t>
  </si>
  <si>
    <t xml:space="preserve">395 Canterbury Dr SW, Calgary, AB T2W 1J1</t>
  </si>
  <si>
    <t xml:space="preserve">Captain Nichola Goddard School</t>
  </si>
  <si>
    <t xml:space="preserve">405 Panatella Blvd NW, Calgary, AB T3K 0P3</t>
  </si>
  <si>
    <t xml:space="preserve">Cardinal Collins Clareview Campus </t>
  </si>
  <si>
    <t xml:space="preserve">Cardinal Collins Millwoods Campus</t>
  </si>
  <si>
    <t xml:space="preserve">7319 29 Ave, Edmonton, AB</t>
  </si>
  <si>
    <t xml:space="preserve">Cardinal Leger</t>
  </si>
  <si>
    <t xml:space="preserve">8808 144 Ave NW, Edmonton, AB T5E 3G7</t>
  </si>
  <si>
    <t xml:space="preserve">Centennial High School</t>
  </si>
  <si>
    <t xml:space="preserve">Central Memorial High</t>
  </si>
  <si>
    <t xml:space="preserve">Central Middle School</t>
  </si>
  <si>
    <t xml:space="preserve">Centre for Diverse Learning at St Gabriel/St. Margaret School</t>
  </si>
  <si>
    <t xml:space="preserve">7114-98 Street NW Edmonton AB T6E 3M1 </t>
  </si>
  <si>
    <t xml:space="preserve">Centre High School</t>
  </si>
  <si>
    <t xml:space="preserve">Chestermere</t>
  </si>
  <si>
    <t xml:space="preserve">Chestermere High School</t>
  </si>
  <si>
    <t xml:space="preserve">Chestermere Lake Middle School</t>
  </si>
  <si>
    <t xml:space="preserve">Chief Justice Milvain</t>
  </si>
  <si>
    <t xml:space="preserve">Tsuu T’ina</t>
  </si>
  <si>
    <t xml:space="preserve">Chiila School</t>
  </si>
  <si>
    <t xml:space="preserve">Children’s Autism Services Majer Centre</t>
  </si>
  <si>
    <t xml:space="preserve">9765 54 Ave NW, Edmonton, AB T6E 5J4</t>
  </si>
  <si>
    <t xml:space="preserve">Lethbridge</t>
  </si>
  <si>
    <t xml:space="preserve">Chinook High School</t>
  </si>
  <si>
    <t xml:space="preserve">Chris Akkerman Elementary School</t>
  </si>
  <si>
    <t xml:space="preserve">Leduc</t>
  </si>
  <si>
    <t xml:space="preserve">Christ the King</t>
  </si>
  <si>
    <t xml:space="preserve">Christ the King Elementary/Jr High</t>
  </si>
  <si>
    <t xml:space="preserve">180 McConachie Dr NW, Edmonton, AB</t>
  </si>
  <si>
    <t xml:space="preserve">Clarence Sansom School</t>
  </si>
  <si>
    <t xml:space="preserve">5840 24 Ave NE, Calgary, AB T1Y 6G4</t>
  </si>
  <si>
    <t xml:space="preserve">Wetaskiwin</t>
  </si>
  <si>
    <t xml:space="preserve">Clear Vista School</t>
  </si>
  <si>
    <t xml:space="preserve">Coalhurst</t>
  </si>
  <si>
    <t xml:space="preserve">Coalhurst School</t>
  </si>
  <si>
    <t xml:space="preserve">Collingwood</t>
  </si>
  <si>
    <t xml:space="preserve">Connaught School</t>
  </si>
  <si>
    <t xml:space="preserve">Connect Charter School</t>
  </si>
  <si>
    <t xml:space="preserve">Constable Daniel Woodall School</t>
  </si>
  <si>
    <t xml:space="preserve">Cooper’s Crossing School</t>
  </si>
  <si>
    <t xml:space="preserve">Corpus Christi School</t>
  </si>
  <si>
    <t xml:space="preserve">460 Watt Blvd SW, Edmonton, AB T6X 0P6</t>
  </si>
  <si>
    <t xml:space="preserve">Coventry Hills</t>
  </si>
  <si>
    <t xml:space="preserve">Crescent Heights High School </t>
  </si>
  <si>
    <t xml:space="preserve">Crossing Park School</t>
  </si>
  <si>
    <t xml:space="preserve">Taber</t>
  </si>
  <si>
    <t xml:space="preserve">D.A. Ferguson</t>
  </si>
  <si>
    <t xml:space="preserve">Dickinsfield School</t>
  </si>
  <si>
    <t xml:space="preserve">Divine Mercy School</t>
  </si>
  <si>
    <t xml:space="preserve">Donald R. Getty School (Discovery Preschool)</t>
  </si>
  <si>
    <t xml:space="preserve">Douglas Harkness School</t>
  </si>
  <si>
    <t xml:space="preserve">Dr. Donald Massey School</t>
  </si>
  <si>
    <t xml:space="preserve">Dr. E.P Scarlett High School</t>
  </si>
  <si>
    <t xml:space="preserve">Dr. Gordon Higgins</t>
  </si>
  <si>
    <t xml:space="preserve">Dr. JK Mulloy</t>
  </si>
  <si>
    <t xml:space="preserve">Fort McMurray</t>
  </si>
  <si>
    <t xml:space="preserve">Dr. Karl A. Clark School</t>
  </si>
  <si>
    <t xml:space="preserve">Dr. Roberta Bondar</t>
  </si>
  <si>
    <t xml:space="preserve">Dunluce School</t>
  </si>
  <si>
    <t xml:space="preserve">11735 162 Ave NW, Edmonton, AB T5X 4M6</t>
  </si>
  <si>
    <t xml:space="preserve">Eastglen High School </t>
  </si>
  <si>
    <t xml:space="preserve">Ecole Agnes Davidson</t>
  </si>
  <si>
    <t xml:space="preserve">Beaumont</t>
  </si>
  <si>
    <t xml:space="preserve">Ecole Champs Vallee</t>
  </si>
  <si>
    <t xml:space="preserve">Ecole Claudette-et-Denis-Tardif</t>
  </si>
  <si>
    <t xml:space="preserve">Ecole Dansereau Meadows School</t>
  </si>
  <si>
    <t xml:space="preserve">Ecole de la Rose Sauvage</t>
  </si>
  <si>
    <t xml:space="preserve">Jasper</t>
  </si>
  <si>
    <t xml:space="preserve">Ecole Desrochers</t>
  </si>
  <si>
    <t xml:space="preserve">Ecole Father Leo Green</t>
  </si>
  <si>
    <t xml:space="preserve">Okotoks</t>
  </si>
  <si>
    <t xml:space="preserve">Ecole Good Shepard</t>
  </si>
  <si>
    <t xml:space="preserve">Ecole La Mosaique</t>
  </si>
  <si>
    <t xml:space="preserve">École la Verendrye</t>
  </si>
  <si>
    <t xml:space="preserve">Ecole Notre Dame</t>
  </si>
  <si>
    <t xml:space="preserve">15425 91 Ave NW, Edmonton, AB T5R 4Z7</t>
  </si>
  <si>
    <t xml:space="preserve">Ecole Pere-Lacombe</t>
  </si>
  <si>
    <t xml:space="preserve">10715 131A Ave, Edmonton, AB T5E 0X4</t>
  </si>
  <si>
    <t xml:space="preserve">Ecole Sainte-Jeanne-d’Arc</t>
  </si>
  <si>
    <t xml:space="preserve">Ecole Secondaire Notre Dame High School</t>
  </si>
  <si>
    <t xml:space="preserve">Ecole Secondaire Sainte Marguerite</t>
  </si>
  <si>
    <t xml:space="preserve">Ecole St Paul Elementary </t>
  </si>
  <si>
    <t xml:space="preserve">Ecole St. Gerard</t>
  </si>
  <si>
    <t xml:space="preserve">Medicine Hat</t>
  </si>
  <si>
    <t xml:space="preserve">Ecole St. John Paul II School</t>
  </si>
  <si>
    <t xml:space="preserve">Ecole St. Mary</t>
  </si>
  <si>
    <t xml:space="preserve">Lloydminister</t>
  </si>
  <si>
    <t xml:space="preserve">Ecole St. Thomas</t>
  </si>
  <si>
    <t xml:space="preserve">Edmonton Islamic Academy</t>
  </si>
  <si>
    <t xml:space="preserve">Athabasca</t>
  </si>
  <si>
    <t xml:space="preserve">Edwin Parr Composite School </t>
  </si>
  <si>
    <t xml:space="preserve">Maskwacis </t>
  </si>
  <si>
    <t xml:space="preserve">Ehpewapahk Alternate School </t>
  </si>
  <si>
    <t xml:space="preserve">Maskwacis, AB T0C 1N0</t>
  </si>
  <si>
    <t xml:space="preserve">Ekota School</t>
  </si>
  <si>
    <t xml:space="preserve">Elizabeth Finch School</t>
  </si>
  <si>
    <t xml:space="preserve">Elm Street School</t>
  </si>
  <si>
    <t xml:space="preserve">Elmer S. Gish</t>
  </si>
  <si>
    <t xml:space="preserve">Case 14</t>
  </si>
  <si>
    <t xml:space="preserve">Case 15</t>
  </si>
  <si>
    <t xml:space="preserve">Elsie Yanik School </t>
  </si>
  <si>
    <t xml:space="preserve">331 Callen Dr, Fort McMurray, AB T9K 0X8</t>
  </si>
  <si>
    <t xml:space="preserve">Ermineskin Elementary School</t>
  </si>
  <si>
    <t xml:space="preserve">Ermineskin Junior Senior High School</t>
  </si>
  <si>
    <t xml:space="preserve">Ermineskin Kindergarten</t>
  </si>
  <si>
    <t xml:space="preserve">Ernest Manning High School </t>
  </si>
  <si>
    <t xml:space="preserve">Escuela Vista Grande</t>
  </si>
  <si>
    <t xml:space="preserve">Evansdale School</t>
  </si>
  <si>
    <t xml:space="preserve">Evergreen School</t>
  </si>
  <si>
    <t xml:space="preserve">F.R. Haythorne Jr High</t>
  </si>
  <si>
    <t xml:space="preserve">Father Lacombe High School</t>
  </si>
  <si>
    <t xml:space="preserve">Father Michael Mireau</t>
  </si>
  <si>
    <t xml:space="preserve">Father Michael Troy Catholic Jr High School</t>
  </si>
  <si>
    <t xml:space="preserve">Father Scollen School</t>
  </si>
  <si>
    <t xml:space="preserve">6839 Temple Dr NE, Calgary, AB</t>
  </si>
  <si>
    <t xml:space="preserve">FFCA – NEE Campus</t>
  </si>
  <si>
    <t xml:space="preserve">https://www.supportourstudents.ca/uploads/1/2/6/8/126865987/ffca_nee_campus.png</t>
  </si>
  <si>
    <t xml:space="preserve">FFCA – North Middle School Campus</t>
  </si>
  <si>
    <t xml:space="preserve">211 McKnight Blvd NE, Calgary, AB T2E 5S7</t>
  </si>
  <si>
    <t xml:space="preserve">FFCA Southeast Elementary</t>
  </si>
  <si>
    <t xml:space="preserve">Fleetwood-Bawden Elementary</t>
  </si>
  <si>
    <t xml:space="preserve">High Level</t>
  </si>
  <si>
    <t xml:space="preserve">Florence MacDougall Community School</t>
  </si>
  <si>
    <t xml:space="preserve">10802 Rainbow Blvd, High Level, AB</t>
  </si>
  <si>
    <t xml:space="preserve">Foothills Composite High School</t>
  </si>
  <si>
    <t xml:space="preserve">229 Woodhaven Dr, Okotoks, AB T1S 2A7</t>
  </si>
  <si>
    <t xml:space="preserve">Forest Lawn High School</t>
  </si>
  <si>
    <t xml:space="preserve">1304 44 St SE, Calgary, AB T2A 1M8</t>
  </si>
  <si>
    <t xml:space="preserve">Fort McMurray Composite High School </t>
  </si>
  <si>
    <t xml:space="preserve">Fort Saskatchewan</t>
  </si>
  <si>
    <t xml:space="preserve">Fort Saskatchewan High School</t>
  </si>
  <si>
    <t xml:space="preserve">Fort Vermilion</t>
  </si>
  <si>
    <t xml:space="preserve">Fort Vermilion Public School/ St. Mary's</t>
  </si>
  <si>
    <t xml:space="preserve">Fraser Elementary</t>
  </si>
  <si>
    <t xml:space="preserve">Georges P. Vanier High School</t>
  </si>
  <si>
    <t xml:space="preserve">Glamorgan School</t>
  </si>
  <si>
    <t xml:space="preserve">Glen Allan Elementary School</t>
  </si>
  <si>
    <t xml:space="preserve">Glengarry School</t>
  </si>
  <si>
    <t xml:space="preserve">Glenmeadows School</t>
  </si>
  <si>
    <t xml:space="preserve">4931 Grove Hill Rd SW, Calgary, AB T3E 4G4</t>
  </si>
  <si>
    <t xml:space="preserve">Glenmore Christian Academy</t>
  </si>
  <si>
    <t xml:space="preserve">Good Shepherd</t>
  </si>
  <si>
    <t xml:space="preserve">211 Beacon Hill Dr, Fort McMurray, AB T9H 2R1</t>
  </si>
  <si>
    <t xml:space="preserve">Grace Marie Swampy Memorial Primary School</t>
  </si>
  <si>
    <t xml:space="preserve">Box 1350, Maskwacis, AB T0C 1N0</t>
  </si>
  <si>
    <t xml:space="preserve">Parkland County</t>
  </si>
  <si>
    <t xml:space="preserve">Graminia School</t>
  </si>
  <si>
    <t xml:space="preserve">Grande Prairie Comp HS </t>
  </si>
  <si>
    <t xml:space="preserve">Grant MacEwan School</t>
  </si>
  <si>
    <t xml:space="preserve">Greenfield School </t>
  </si>
  <si>
    <t xml:space="preserve">Smoky Lake</t>
  </si>
  <si>
    <t xml:space="preserve">H.A. Kostash School</t>
  </si>
  <si>
    <t xml:space="preserve">H.E. Beriault School </t>
  </si>
  <si>
    <t xml:space="preserve">8125 167 St NW, Edmonton, AB T5R 2T7</t>
  </si>
  <si>
    <t xml:space="preserve">Hardisty School</t>
  </si>
  <si>
    <t xml:space="preserve">Harry Ainlay High School</t>
  </si>
  <si>
    <t xml:space="preserve">Hawkwood School</t>
  </si>
  <si>
    <t xml:space="preserve">650 Hawkwood Blvd NW, Calgary, AB</t>
  </si>
  <si>
    <t xml:space="preserve">Headway School</t>
  </si>
  <si>
    <t xml:space="preserve">Henry Wise Wood High School</t>
  </si>
  <si>
    <t xml:space="preserve">Highlands School</t>
  </si>
  <si>
    <t xml:space="preserve">11509 62 St NW, Edmonton, AB T5W 4C2</t>
  </si>
  <si>
    <t xml:space="preserve">Holy Child School</t>
  </si>
  <si>
    <t xml:space="preserve">31 Silverado Terrace SW, Calgary, AB T2X 0K4</t>
  </si>
  <si>
    <t xml:space="preserve">Ardossan</t>
  </si>
  <si>
    <t xml:space="preserve">Holy Redeemer School After School Program</t>
  </si>
  <si>
    <t xml:space="preserve">Holy Spirit Catholic School</t>
  </si>
  <si>
    <t xml:space="preserve">Holy Trinity Catholic High School</t>
  </si>
  <si>
    <t xml:space="preserve">230 Powder Dr, Fort McMurray, AB T9K 0W8</t>
  </si>
  <si>
    <t xml:space="preserve">Holy Trinity High School</t>
  </si>
  <si>
    <t xml:space="preserve">https://edmonton.ctvnews.ca/covid-19-outbreak-declared-at-edmonton-high-school-after-second-case-confirmed-1.5103796</t>
  </si>
  <si>
    <t xml:space="preserve">Hospital Campus School</t>
  </si>
  <si>
    <t xml:space="preserve">Hunting Hills School</t>
  </si>
  <si>
    <t xml:space="preserve">Ivor Dent School</t>
  </si>
  <si>
    <t xml:space="preserve">J. Percy Page</t>
  </si>
  <si>
    <t xml:space="preserve">2707 Mill Woods Rd NW, Edmonton, AB T6K 4A6</t>
  </si>
  <si>
    <t xml:space="preserve">Hanna</t>
  </si>
  <si>
    <t xml:space="preserve">J.C. Charyk Hanna School</t>
  </si>
  <si>
    <t xml:space="preserve">J.H. Picard School </t>
  </si>
  <si>
    <t xml:space="preserve">7055 99 St NW, Edmonton, AB T6E 3R4</t>
  </si>
  <si>
    <t xml:space="preserve">J.J. Bowlen Catholic Jr. High</t>
  </si>
  <si>
    <t xml:space="preserve">Jackson Heights School</t>
  </si>
  <si>
    <t xml:space="preserve">James Fowler High School</t>
  </si>
  <si>
    <t xml:space="preserve">Jan Reimer School</t>
  </si>
  <si>
    <t xml:space="preserve">Janus Academy</t>
  </si>
  <si>
    <t xml:space="preserve">Jasper Jr/Sr High</t>
  </si>
  <si>
    <t xml:space="preserve">Jasper Place High School</t>
  </si>
  <si>
    <t xml:space="preserve">Jennie Elliot School</t>
  </si>
  <si>
    <t xml:space="preserve">Joane Cardinal-Schubert High</t>
  </si>
  <si>
    <t xml:space="preserve">John A. McDougall School</t>
  </si>
  <si>
    <t xml:space="preserve">John Barnett School</t>
  </si>
  <si>
    <t xml:space="preserve">John D. Bracco School </t>
  </si>
  <si>
    <t xml:space="preserve">3150 139 Ave NW, Edmonton, AB</t>
  </si>
  <si>
    <t xml:space="preserve">John G. Diefenbaker High School</t>
  </si>
  <si>
    <t xml:space="preserve">Johnny Bright School</t>
  </si>
  <si>
    <t xml:space="preserve">Kameyosek School</t>
  </si>
  <si>
    <t xml:space="preserve">Kate Chegwin</t>
  </si>
  <si>
    <t xml:space="preserve">https://www.supportourstudents.ca/uploads/1/2/6/8/126865987/kate_chegwin.png</t>
  </si>
  <si>
    <t xml:space="preserve">Khalsa School Calgary</t>
  </si>
  <si>
    <t xml:space="preserve">Killarney Jr High</t>
  </si>
  <si>
    <t xml:space="preserve">Kim Hung School</t>
  </si>
  <si>
    <t xml:space="preserve">King George School</t>
  </si>
  <si>
    <t xml:space="preserve">Kinuso</t>
  </si>
  <si>
    <t xml:space="preserve">Kinuso Public School</t>
  </si>
  <si>
    <t xml:space="preserve">Kirkness School</t>
  </si>
  <si>
    <t xml:space="preserve">Kisipatnahk School</t>
  </si>
  <si>
    <t xml:space="preserve">L.Y. Cairns School</t>
  </si>
  <si>
    <t xml:space="preserve">Lakeland Ridge</t>
  </si>
  <si>
    <t xml:space="preserve">Lakeview Elementary</t>
  </si>
  <si>
    <t xml:space="preserve">Canmore</t>
  </si>
  <si>
    <t xml:space="preserve">Lawrence Grassi Middle School</t>
  </si>
  <si>
    <t xml:space="preserve">Le Roi Daniels School</t>
  </si>
  <si>
    <t xml:space="preserve">Lee Ridge School</t>
  </si>
  <si>
    <t xml:space="preserve">Lester B. Pearson High School</t>
  </si>
  <si>
    <t xml:space="preserve">Lethbridge Collegiate Institute</t>
  </si>
  <si>
    <t xml:space="preserve">Light of Christ School</t>
  </si>
  <si>
    <t xml:space="preserve">6270 Saddlehorn Dr NE, Calgary, AB T3J 0L8</t>
  </si>
  <si>
    <t xml:space="preserve">Lillian Osborne High School</t>
  </si>
  <si>
    <t xml:space="preserve">Lindsay Thurber Comprehensive High School</t>
  </si>
  <si>
    <t xml:space="preserve">4204 58 St, Red Deer, AB</t>
  </si>
  <si>
    <t xml:space="preserve">Londonderry School</t>
  </si>
  <si>
    <t xml:space="preserve">Louis St. Laurent Junior/Senior High School</t>
  </si>
  <si>
    <t xml:space="preserve">11230 43 Avenue, Edmonton, AB T6J 0X8</t>
  </si>
  <si>
    <t xml:space="preserve">M.E. LaZerte High School</t>
  </si>
  <si>
    <t xml:space="preserve">Major-General Griesbach</t>
  </si>
  <si>
    <t xml:space="preserve">https://www.supportourstudents.ca/uploads/1/2/6/8/126865987/screen_shot_2020-10-21_at_9.53.33_am.png</t>
  </si>
  <si>
    <t xml:space="preserve">Malcolm Tweedle School</t>
  </si>
  <si>
    <t xml:space="preserve">Mary Butterworth School</t>
  </si>
  <si>
    <t xml:space="preserve">16315 109 St NW, Edmonton, AB T5X 2R2</t>
  </si>
  <si>
    <t xml:space="preserve">Maskwacis Outreach School </t>
  </si>
  <si>
    <t xml:space="preserve">Mayfield School</t>
  </si>
  <si>
    <t xml:space="preserve">10950 159 St NW, Edmonton, AB T5P 3C1</t>
  </si>
  <si>
    <t xml:space="preserve">McLeod Elementary</t>
  </si>
  <si>
    <t xml:space="preserve">McNally High School</t>
  </si>
  <si>
    <t xml:space="preserve">8440 105 Ave NW, Edmonton, AB T6A 1B6</t>
  </si>
  <si>
    <t xml:space="preserve">Meadow Ridge School</t>
  </si>
  <si>
    <t xml:space="preserve">Medicine Hat High School</t>
  </si>
  <si>
    <t xml:space="preserve">https://www.supportourstudents.ca/uploads/1/2/6/8/126865987/screen_shot_2020-10-22_at_9.38.42_am.png</t>
  </si>
  <si>
    <t xml:space="preserve">Mee-Yah-Noh School</t>
  </si>
  <si>
    <t xml:space="preserve">Stony Plain</t>
  </si>
  <si>
    <t xml:space="preserve">Memorial Composite High School</t>
  </si>
  <si>
    <t xml:space="preserve">Meskanahk Ka-Nipa-Wit School</t>
  </si>
  <si>
    <t xml:space="preserve">Meyokumin School</t>
  </si>
  <si>
    <t xml:space="preserve">Michael A Kostek School</t>
  </si>
  <si>
    <t xml:space="preserve">Michael Strembitsky School</t>
  </si>
  <si>
    <t xml:space="preserve">https://www.supportourstudents.ca/uploads/1/2/6/8/126865987/michael_strembitsky_oct9.jpg</t>
  </si>
  <si>
    <t xml:space="preserve">Mills Haven Elementary</t>
  </si>
  <si>
    <t xml:space="preserve">Millwoods Christian School</t>
  </si>
  <si>
    <t xml:space="preserve">8710 Mill Woods Rd NW, Edmonton, AB</t>
  </si>
  <si>
    <t xml:space="preserve">Mimiw Sakahikan School</t>
  </si>
  <si>
    <t xml:space="preserve">Ma-Me-O Beach, AB T0C 1X0</t>
  </si>
  <si>
    <t xml:space="preserve">Minchau School</t>
  </si>
  <si>
    <t xml:space="preserve">Monsignor E.L. Doyle</t>
  </si>
  <si>
    <t xml:space="preserve">Monterey Park</t>
  </si>
  <si>
    <t xml:space="preserve">Morinville</t>
  </si>
  <si>
    <t xml:space="preserve">Morinville Colony School</t>
  </si>
  <si>
    <t xml:space="preserve">9820 104 St, Morinville, AB T8R 1L8</t>
  </si>
  <si>
    <t xml:space="preserve">Morinville Community High School</t>
  </si>
  <si>
    <t xml:space="preserve">Morley</t>
  </si>
  <si>
    <t xml:space="preserve">Morley Community School</t>
  </si>
  <si>
    <t xml:space="preserve">Mother Margaret Mary School</t>
  </si>
  <si>
    <t xml:space="preserve">Mother Mary Greene</t>
  </si>
  <si>
    <t xml:space="preserve">Mountain Park School</t>
  </si>
  <si>
    <t xml:space="preserve">312 Mt Douglas Close SE, Calgary, AB</t>
  </si>
  <si>
    <t xml:space="preserve">Nakoda Elementary</t>
  </si>
  <si>
    <t xml:space="preserve">Nellie Carlson School</t>
  </si>
  <si>
    <t xml:space="preserve">4110 Mactaggart Dr NW, Edmonton, AB</t>
  </si>
  <si>
    <t xml:space="preserve">Nellie McClung School</t>
  </si>
  <si>
    <t xml:space="preserve">Nelson Mandela High School</t>
  </si>
  <si>
    <t xml:space="preserve">45 Saddletowne Cir NE, Calgary, AB</t>
  </si>
  <si>
    <t xml:space="preserve">https://www.supportourstudents.ca/uploads/1/2/6/8/126865987/screen_shot_2020-10-22_at_9.35.43_am.png</t>
  </si>
  <si>
    <t xml:space="preserve">New Heights School &amp; Learning Centre</t>
  </si>
  <si>
    <t xml:space="preserve">Nipisihkopahk Elementary School</t>
  </si>
  <si>
    <t xml:space="preserve">Nipisihkopahk Secondary School</t>
  </si>
  <si>
    <t xml:space="preserve">Nobleford</t>
  </si>
  <si>
    <t xml:space="preserve">Noble Central School</t>
  </si>
  <si>
    <t xml:space="preserve">418 Highway Ave, Nobleford, AB T0L 1S0</t>
  </si>
  <si>
    <t xml:space="preserve">Northcott Prairie</t>
  </si>
  <si>
    <t xml:space="preserve">Northmount School</t>
  </si>
  <si>
    <t xml:space="preserve">Norwood School</t>
  </si>
  <si>
    <t xml:space="preserve">5505 44 St, Wetaskiwin, AB</t>
  </si>
  <si>
    <t xml:space="preserve">Norwood School (Edm)</t>
  </si>
  <si>
    <t xml:space="preserve">Nose Creek School</t>
  </si>
  <si>
    <t xml:space="preserve">https://www.supportourstudents.ca/uploads/1/2/6/8/126865987/screen_shot_2020-10-22_at_9.49.48_am.png</t>
  </si>
  <si>
    <t xml:space="preserve">Notre Dame (Leduc)</t>
  </si>
  <si>
    <t xml:space="preserve">Notre Dame High School</t>
  </si>
  <si>
    <t xml:space="preserve">Old Scona Academic</t>
  </si>
  <si>
    <t xml:space="preserve">Oliver School</t>
  </si>
  <si>
    <t xml:space="preserve">https://www.supportourstudents.ca/uploads/1/2/6/8/126865987/oliver_school.jpg</t>
  </si>
  <si>
    <t xml:space="preserve">https://www.supportourstudents.ca/uploads/1/2/6/8/126865987/oliverschooloutbreak_orig.jpg</t>
  </si>
  <si>
    <t xml:space="preserve">Our Lady of Mount Carmel</t>
  </si>
  <si>
    <t xml:space="preserve">Our Lady of the Assumption</t>
  </si>
  <si>
    <t xml:space="preserve">Our Lady of Victories</t>
  </si>
  <si>
    <t xml:space="preserve">Parkdale School</t>
  </si>
  <si>
    <t xml:space="preserve">Parkview School</t>
  </si>
  <si>
    <t xml:space="preserve">Peter Lougheed School</t>
  </si>
  <si>
    <t xml:space="preserve">Ponoka Secondary Campus</t>
  </si>
  <si>
    <t xml:space="preserve">High Prairie</t>
  </si>
  <si>
    <t xml:space="preserve">Prairie River Junior High School</t>
  </si>
  <si>
    <t xml:space="preserve">Prince of Peace Lutheran School </t>
  </si>
  <si>
    <t xml:space="preserve">243209 Garden Road NE, Calgary, AB T1X 1E1</t>
  </si>
  <si>
    <t xml:space="preserve">Prince of Peace School</t>
  </si>
  <si>
    <t xml:space="preserve">Princeton School</t>
  </si>
  <si>
    <t xml:space="preserve">Queen Elizabeth</t>
  </si>
  <si>
    <t xml:space="preserve">9425 132 Ave NW, Edmonton, AB T5E 0Y4</t>
  </si>
  <si>
    <t xml:space="preserve">https://www.supportourstudents.ca/uploads/1/2/6/8/126865987/queen_elizabeth_oct_21.jpg</t>
  </si>
  <si>
    <t xml:space="preserve">Queen Elizabeth High School</t>
  </si>
  <si>
    <t xml:space="preserve">Westlock</t>
  </si>
  <si>
    <t xml:space="preserve">R.F. Staples</t>
  </si>
  <si>
    <t xml:space="preserve">R.T. Alderman School</t>
  </si>
  <si>
    <t xml:space="preserve">Cochrane</t>
  </si>
  <si>
    <t xml:space="preserve">Rancheview School</t>
  </si>
  <si>
    <t xml:space="preserve">Raymond</t>
  </si>
  <si>
    <t xml:space="preserve">Raymond High School</t>
  </si>
  <si>
    <t xml:space="preserve">Richard S. Fowler Catholic Jr High</t>
  </si>
  <si>
    <t xml:space="preserve">65 Sir Winston Churchill Ave, St. Albert, AB T8N 0G5</t>
  </si>
  <si>
    <t xml:space="preserve">Riverbend School</t>
  </si>
  <si>
    <t xml:space="preserve">Riverstone Public School</t>
  </si>
  <si>
    <t xml:space="preserve">Devon</t>
  </si>
  <si>
    <t xml:space="preserve">Riverview Middle School</t>
  </si>
  <si>
    <t xml:space="preserve">Lesser Slave Lake</t>
  </si>
  <si>
    <t xml:space="preserve">Roland Michener Secondary</t>
  </si>
  <si>
    <t xml:space="preserve">Rosemary</t>
  </si>
  <si>
    <t xml:space="preserve">Rosemary School</t>
  </si>
  <si>
    <t xml:space="preserve">Ross Sheppard High School</t>
  </si>
  <si>
    <t xml:space="preserve">https://edmonton.ctvnews.ca/covid-19-cases-reported-at-5-edmonton-schools-1.5095683</t>
  </si>
  <si>
    <t xml:space="preserve">Rosslyn School</t>
  </si>
  <si>
    <t xml:space="preserve">Rundle School</t>
  </si>
  <si>
    <t xml:space="preserve">4120 Rundlehorn Dr NE, Calgary, AB T1Y 4W9</t>
  </si>
  <si>
    <t xml:space="preserve">Saddle Ridge School</t>
  </si>
  <si>
    <t xml:space="preserve">Salisbury Composite High</t>
  </si>
  <si>
    <t xml:space="preserve">Langdon</t>
  </si>
  <si>
    <t xml:space="preserve">Sarah Thompson School</t>
  </si>
  <si>
    <t xml:space="preserve">42 4 St NE, Langdon, AB T0J 1X1</t>
  </si>
  <si>
    <t xml:space="preserve">Scott Robertson School</t>
  </si>
  <si>
    <t xml:space="preserve">Senator Joyce Fairbairn</t>
  </si>
  <si>
    <t xml:space="preserve">301 Rocky Mountain Blvd W, Lethbridge, AB T1K 6S4</t>
  </si>
  <si>
    <t xml:space="preserve">Sibylla Kiddle (1st Class After Class Care)</t>
  </si>
  <si>
    <t xml:space="preserve">66 Cranford Drive, Calgary, AB T3M 0J1</t>
  </si>
  <si>
    <t xml:space="preserve">Sigis Daycare attached to Leo Nickersen School</t>
  </si>
  <si>
    <t xml:space="preserve">10 Sycamore Ave, St. Albert, AB T8N 0K3</t>
  </si>
  <si>
    <t xml:space="preserve">Sir Alexander Mackenzie Elementary (SIGIS Child Care)</t>
  </si>
  <si>
    <t xml:space="preserve">61 Sir Winston Churchill Ave, St. Albert, AB T8N 0G5</t>
  </si>
  <si>
    <t xml:space="preserve">Sir George Simpson School</t>
  </si>
  <si>
    <t xml:space="preserve">50 Grosvenor Boulevard, St. Albert, AB</t>
  </si>
  <si>
    <t xml:space="preserve">Sir John Thompson</t>
  </si>
  <si>
    <t xml:space="preserve">Sir Winston Churchill High School</t>
  </si>
  <si>
    <t xml:space="preserve">https://www.supportourstudents.ca/uploads/1/2/6/8/126865987/screen_shot_2020-10-21_at_8.58.26_pm.png</t>
  </si>
  <si>
    <t xml:space="preserve">Sister Mary Phillips School</t>
  </si>
  <si>
    <t xml:space="preserve">177 Dickins Dr, Fort McMurray, AB T9K 1M3</t>
  </si>
  <si>
    <t xml:space="preserve">Soraya Hafez School</t>
  </si>
  <si>
    <t xml:space="preserve">Peace River</t>
  </si>
  <si>
    <t xml:space="preserve">Springfield Elementary School</t>
  </si>
  <si>
    <t xml:space="preserve">7701 99 St, Peace River, AB T8S 1R4</t>
  </si>
  <si>
    <t xml:space="preserve">Spruce Avenue School</t>
  </si>
  <si>
    <t xml:space="preserve">St. Albert Catholic High School</t>
  </si>
  <si>
    <t xml:space="preserve">33 Malmo Ave, St. Albert, AB T8N 1L5</t>
  </si>
  <si>
    <t xml:space="preserve">St. Angela School</t>
  </si>
  <si>
    <t xml:space="preserve">St. Anne Academic Centre</t>
  </si>
  <si>
    <t xml:space="preserve">1010 21 Ave SE, Calgary, AB</t>
  </si>
  <si>
    <t xml:space="preserve">Drayton Valley</t>
  </si>
  <si>
    <t xml:space="preserve">St. Anthony School</t>
  </si>
  <si>
    <t xml:space="preserve">St. Basil School</t>
  </si>
  <si>
    <t xml:space="preserve">St. Benedict School</t>
  </si>
  <si>
    <t xml:space="preserve">10340 19 St SW, Calgary, AB T2V 1R2</t>
  </si>
  <si>
    <t xml:space="preserve">St. Bernadette School</t>
  </si>
  <si>
    <t xml:space="preserve">St. Brendan Catholic School </t>
  </si>
  <si>
    <t xml:space="preserve">9260 58 St NW, Edmonton, AB T6B 3W2</t>
  </si>
  <si>
    <t xml:space="preserve">St. Catherine</t>
  </si>
  <si>
    <t xml:space="preserve">St. Cecilia Catholic Junior High School </t>
  </si>
  <si>
    <t xml:space="preserve">St. Edmund Elementary/Jr High </t>
  </si>
  <si>
    <t xml:space="preserve">11712 130 Ave NW, Edmonton, AB T5E 5K1</t>
  </si>
  <si>
    <t xml:space="preserve">St. Francis High School</t>
  </si>
  <si>
    <t xml:space="preserve">St. Francis Jr. High</t>
  </si>
  <si>
    <t xml:space="preserve">St. Francis Xavier High School</t>
  </si>
  <si>
    <t xml:space="preserve">St. Gabriel School</t>
  </si>
  <si>
    <t xml:space="preserve">585 Signal Road, Fort McMurray, AB T9H 4V3</t>
  </si>
  <si>
    <t xml:space="preserve">St. Gregory School</t>
  </si>
  <si>
    <t xml:space="preserve">St. Hilda School</t>
  </si>
  <si>
    <t xml:space="preserve">St. Isabella School</t>
  </si>
  <si>
    <t xml:space="preserve">St. James School</t>
  </si>
  <si>
    <t xml:space="preserve">St. Jean Brebeuf School</t>
  </si>
  <si>
    <t xml:space="preserve">St. John Bosco Catholic</t>
  </si>
  <si>
    <t xml:space="preserve">St. John Henry Newman</t>
  </si>
  <si>
    <t xml:space="preserve">St. John Paul Catholic </t>
  </si>
  <si>
    <t xml:space="preserve">St. John XXIII Catholic School (FS)</t>
  </si>
  <si>
    <t xml:space="preserve">9526 89 St, Fort Saskatchewan, AB T8L 2X7</t>
  </si>
  <si>
    <t xml:space="preserve">St. John XXIII School (Cal)</t>
  </si>
  <si>
    <t xml:space="preserve">1420 Falconridge Dr NE, Calgary, AB T3J 2C3</t>
  </si>
  <si>
    <t xml:space="preserve">St. John XXIII School (Edm)</t>
  </si>
  <si>
    <t xml:space="preserve">St. Joseph Catholic High School</t>
  </si>
  <si>
    <t xml:space="preserve">Brooks</t>
  </si>
  <si>
    <t xml:space="preserve">St. Joseph Collegiate School</t>
  </si>
  <si>
    <t xml:space="preserve">https://www.supportourstudents.ca/uploads/1/2/6/8/126865987/screen_shot_2020-10-21_at_3.21.07_pm.png</t>
  </si>
  <si>
    <t xml:space="preserve">St. Justin Elementary School</t>
  </si>
  <si>
    <t xml:space="preserve">St. Lucy Catholic</t>
  </si>
  <si>
    <t xml:space="preserve">St. Luke School</t>
  </si>
  <si>
    <t xml:space="preserve">St. Maria Goretti School</t>
  </si>
  <si>
    <t xml:space="preserve">St. Martha School</t>
  </si>
  <si>
    <t xml:space="preserve">102 Parsons Creek Dr, Fort McMurray, AB T9K 0B3</t>
  </si>
  <si>
    <t xml:space="preserve">St. Mary Catholic Elem</t>
  </si>
  <si>
    <t xml:space="preserve">St. Mary School</t>
  </si>
  <si>
    <t xml:space="preserve">St. Mary’s Elementary</t>
  </si>
  <si>
    <t xml:space="preserve">St. Mary’s High School</t>
  </si>
  <si>
    <t xml:space="preserve">111 18 Ave SW, Calgary, AB T2S 0B8</t>
  </si>
  <si>
    <t xml:space="preserve">St. Matthew Catholic Elementary School</t>
  </si>
  <si>
    <t xml:space="preserve">8735 132 Ave NW, Edmonton, AB T5E 0X7</t>
  </si>
  <si>
    <t xml:space="preserve">St. Nicholas Catholic Jr High</t>
  </si>
  <si>
    <t xml:space="preserve">St. Nicholas Catholic School</t>
  </si>
  <si>
    <t xml:space="preserve">St. Oscar Romero Catholic High School</t>
  </si>
  <si>
    <t xml:space="preserve">St. Patrick School</t>
  </si>
  <si>
    <t xml:space="preserve">6006 Rundlehorn Dr NE, Calgary, AB T1Y 2X1</t>
  </si>
  <si>
    <t xml:space="preserve">St. Paul Catholic Elementary</t>
  </si>
  <si>
    <t xml:space="preserve">St. Pius X School</t>
  </si>
  <si>
    <t xml:space="preserve">St. Rose Catholic Jr High</t>
  </si>
  <si>
    <t xml:space="preserve">St. Rose of Lima School</t>
  </si>
  <si>
    <t xml:space="preserve">2419 50 St NE, Calgary, AB T1Y 1Z5</t>
  </si>
  <si>
    <t xml:space="preserve">St. Teresa of Calcutta School (Edm)</t>
  </si>
  <si>
    <t xml:space="preserve">St. Teresa of Calcutta School (Leth)</t>
  </si>
  <si>
    <t xml:space="preserve">Wabasca</t>
  </si>
  <si>
    <t xml:space="preserve">St. Theresa School</t>
  </si>
  <si>
    <t xml:space="preserve">St. Thomas Aquinas Elementary/Jr High</t>
  </si>
  <si>
    <t xml:space="preserve">St. Vincent</t>
  </si>
  <si>
    <t xml:space="preserve">10530 - 138 Street, Edmonton, AB T5N 2J6</t>
  </si>
  <si>
    <t xml:space="preserve">St. Vladimir Elem</t>
  </si>
  <si>
    <t xml:space="preserve">St. Wilfrid School</t>
  </si>
  <si>
    <t xml:space="preserve">Steele Heights School</t>
  </si>
  <si>
    <t xml:space="preserve">Steinhauer School</t>
  </si>
  <si>
    <t xml:space="preserve">Strathcona High School</t>
  </si>
  <si>
    <t xml:space="preserve">https://www.supportourstudents.ca/uploads/1/2/6/8/126865987/screen_shot_2020-10-21_at_3.37.02_pm.png</t>
  </si>
  <si>
    <t xml:space="preserve">Sturgeon Heights School</t>
  </si>
  <si>
    <t xml:space="preserve">Grande Cache</t>
  </si>
  <si>
    <t xml:space="preserve">Summitview School</t>
  </si>
  <si>
    <t xml:space="preserve">Taber Mennonite School</t>
  </si>
  <si>
    <t xml:space="preserve">Taradale School</t>
  </si>
  <si>
    <t xml:space="preserve">170 Taravista Dr NE, Calgary, AB T3J 5B1</t>
  </si>
  <si>
    <t xml:space="preserve">Thomas Moore Academy</t>
  </si>
  <si>
    <t xml:space="preserve">Tilley</t>
  </si>
  <si>
    <t xml:space="preserve">Tilley School</t>
  </si>
  <si>
    <t xml:space="preserve">Tipaskan School</t>
  </si>
  <si>
    <t xml:space="preserve">Strathmore</t>
  </si>
  <si>
    <t xml:space="preserve">Trinity Christian Academy</t>
  </si>
  <si>
    <t xml:space="preserve">Tsuut'ina High School</t>
  </si>
  <si>
    <t xml:space="preserve">Tsuut'ina Nation Middle School</t>
  </si>
  <si>
    <t xml:space="preserve">Vernon Barford Jr. High</t>
  </si>
  <si>
    <t xml:space="preserve">Victoria Park High School</t>
  </si>
  <si>
    <t xml:space="preserve">Victoria School</t>
  </si>
  <si>
    <t xml:space="preserve">10210 108 Ave NW, Edmonton, AB T5H 1A8</t>
  </si>
  <si>
    <t xml:space="preserve">Vimy Ridge School</t>
  </si>
  <si>
    <t xml:space="preserve">8205 90 Ave NW, Edmonton, AB T6C 1N8</t>
  </si>
  <si>
    <t xml:space="preserve">Watch 2</t>
  </si>
  <si>
    <t xml:space="preserve">Virginia Park School </t>
  </si>
  <si>
    <t xml:space="preserve">Vista Heights</t>
  </si>
  <si>
    <t xml:space="preserve">Crossfield</t>
  </si>
  <si>
    <t xml:space="preserve">W.G. Murdoch</t>
  </si>
  <si>
    <t xml:space="preserve">W.H. Croxford High School</t>
  </si>
  <si>
    <t xml:space="preserve">W.P. Wagner High</t>
  </si>
  <si>
    <t xml:space="preserve">W.R. Myers High School</t>
  </si>
  <si>
    <t xml:space="preserve">Waverley School</t>
  </si>
  <si>
    <t xml:space="preserve">6825 89 Ave NW, Edmonton, AB</t>
  </si>
  <si>
    <t xml:space="preserve">West Dover School</t>
  </si>
  <si>
    <t xml:space="preserve">West Park Elementary School</t>
  </si>
  <si>
    <t xml:space="preserve">Westboro Elementary</t>
  </si>
  <si>
    <t xml:space="preserve">https://www.supportourstudents.ca/uploads/1/2/6/8/126865987/screen_shot_2020-10-21_at_8.51.38_pm.png</t>
  </si>
  <si>
    <t xml:space="preserve">Western Canada High School</t>
  </si>
  <si>
    <t xml:space="preserve">Westlock Elementary</t>
  </si>
  <si>
    <t xml:space="preserve">Westminister</t>
  </si>
  <si>
    <t xml:space="preserve">Westmount Junior High School</t>
  </si>
  <si>
    <t xml:space="preserve">Westpark Middle School</t>
  </si>
  <si>
    <t xml:space="preserve">Wetaskiwin Composite High</t>
  </si>
  <si>
    <t xml:space="preserve">Whispering Ridge Community School</t>
  </si>
  <si>
    <t xml:space="preserve">Wild Rose Elementary</t>
  </si>
  <si>
    <t xml:space="preserve">William Aberhart</t>
  </si>
  <si>
    <t xml:space="preserve">William D. Cuts Jr High</t>
  </si>
  <si>
    <t xml:space="preserve">149 Larose Dr, St. Albert, AB T8N 2X7</t>
  </si>
  <si>
    <t xml:space="preserve">Woodman School</t>
  </si>
  <si>
    <t xml:space="preserve">YMCA at Herald School</t>
  </si>
  <si>
    <t xml:space="preserve">York School</t>
  </si>
  <si>
    <t xml:space="preserve">Youngstown</t>
  </si>
  <si>
    <t xml:space="preserve">Youngstown School</t>
  </si>
  <si>
    <t xml:space="preserve">Date</t>
  </si>
  <si>
    <t xml:space="preserve">School</t>
  </si>
  <si>
    <t xml:space="preserve">Staff</t>
  </si>
  <si>
    <t xml:space="preserve">Students</t>
  </si>
  <si>
    <t xml:space="preserve">Total</t>
  </si>
  <si>
    <t xml:space="preserve">Vimy Ridge</t>
  </si>
  <si>
    <t xml:space="preserve">Oct 2</t>
  </si>
  <si>
    <t xml:space="preserve">Oct 5</t>
  </si>
  <si>
    <t xml:space="preserve">Austin O'Brien Catholic High School</t>
  </si>
  <si>
    <t xml:space="preserve">Bev Facey High School</t>
  </si>
  <si>
    <t xml:space="preserve">Bishop Savaryn Elementary School</t>
  </si>
  <si>
    <t xml:space="preserve">Cardinal Collins Clareview Campus</t>
  </si>
  <si>
    <t xml:space="preserve">Central Memorial High School</t>
  </si>
  <si>
    <t xml:space="preserve">Sep 30</t>
  </si>
  <si>
    <t xml:space="preserve">Oct 6</t>
  </si>
  <si>
    <t xml:space="preserve">Oct15(11th)</t>
  </si>
  <si>
    <t xml:space="preserve">Chief Justice Milvain School</t>
  </si>
  <si>
    <t xml:space="preserve">Cooper's Crossing School</t>
  </si>
  <si>
    <t xml:space="preserve">Crescent Heights High School</t>
  </si>
  <si>
    <t xml:space="preserve">Eastglen High School</t>
  </si>
  <si>
    <t xml:space="preserve">École de la Rose Sauvage</t>
  </si>
  <si>
    <t xml:space="preserve">École la Mosaïque </t>
  </si>
  <si>
    <t xml:space="preserve">École Pere-Lacombe</t>
  </si>
  <si>
    <t xml:space="preserve">École St. Mary</t>
  </si>
  <si>
    <t xml:space="preserve">École St. Paul</t>
  </si>
  <si>
    <t xml:space="preserve">Elmer Gish</t>
  </si>
  <si>
    <t xml:space="preserve">Elsie Yanik School</t>
  </si>
  <si>
    <t xml:space="preserve">Foothills Composite High</t>
  </si>
  <si>
    <t xml:space="preserve">Fort Saskatchewan High</t>
  </si>
  <si>
    <t xml:space="preserve">Good Shepherd School</t>
  </si>
  <si>
    <t xml:space="preserve">H.E. Beriault School</t>
  </si>
  <si>
    <t xml:space="preserve">Hunting Hills High School</t>
  </si>
  <si>
    <t xml:space="preserve">W Oct15</t>
  </si>
  <si>
    <t xml:space="preserve">Oct15(6th)</t>
  </si>
  <si>
    <t xml:space="preserve">Kate Chegwin School</t>
  </si>
  <si>
    <t xml:space="preserve">Khalsa School of Calgary</t>
  </si>
  <si>
    <t xml:space="preserve">King George School </t>
  </si>
  <si>
    <t xml:space="preserve">Lakeland Ridge </t>
  </si>
  <si>
    <t xml:space="preserve">Oct14(7th)</t>
  </si>
  <si>
    <t xml:space="preserve">Oct16(8,9th)</t>
  </si>
  <si>
    <t xml:space="preserve">Leo Nickerson (Sigis Daycare)</t>
  </si>
  <si>
    <t xml:space="preserve">Louis St. Laurent</t>
  </si>
  <si>
    <t xml:space="preserve">Oct12(6,7th)</t>
  </si>
  <si>
    <t xml:space="preserve">W Oct13</t>
  </si>
  <si>
    <t xml:space="preserve">Oct13(8th)</t>
  </si>
  <si>
    <t xml:space="preserve">W Oct 13</t>
  </si>
  <si>
    <t xml:space="preserve">Oct14(6,7,8th)</t>
  </si>
  <si>
    <t xml:space="preserve">Michael A. Kostek School</t>
  </si>
  <si>
    <t xml:space="preserve">Monsignor E.L. Doyle School</t>
  </si>
  <si>
    <t xml:space="preserve">Monterey Park School</t>
  </si>
  <si>
    <t xml:space="preserve">Oct13(7th)</t>
  </si>
  <si>
    <t xml:space="preserve">Northcott Prairie School</t>
  </si>
  <si>
    <t xml:space="preserve">Our Lady of the Assumption School</t>
  </si>
  <si>
    <t xml:space="preserve">RancheView School</t>
  </si>
  <si>
    <t xml:space="preserve">Saint Francis High School</t>
  </si>
  <si>
    <t xml:space="preserve">Sarah Thompson School </t>
  </si>
  <si>
    <t xml:space="preserve">Soraya Hafez School (McConachie)</t>
  </si>
  <si>
    <t xml:space="preserve">Springfield Elementary </t>
  </si>
  <si>
    <t xml:space="preserve">St. Brendan Catholic School</t>
  </si>
  <si>
    <t xml:space="preserve">St. Francis Jr High</t>
  </si>
  <si>
    <t xml:space="preserve">St. Gabriel School </t>
  </si>
  <si>
    <t xml:space="preserve">St. John Bosco School</t>
  </si>
  <si>
    <t xml:space="preserve">St. Nicholas Catholic Jr High </t>
  </si>
  <si>
    <t xml:space="preserve">St. Teresa of Calcutta </t>
  </si>
  <si>
    <t xml:space="preserve">St. Vladimir Catholic Elementary</t>
  </si>
  <si>
    <t xml:space="preserve">Thomas More Academy</t>
  </si>
  <si>
    <t xml:space="preserve">Vernon Barford Jr High</t>
  </si>
  <si>
    <t xml:space="preserve">Vimy Ridge Academy</t>
  </si>
  <si>
    <t xml:space="preserve">Vista Heights School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</si>
</sst>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yyyy\-mm\-dd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66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3E5F5"/>
        <bgColor rgb="FFCCFFFF"/>
      </patternFill>
    </fill>
    <fill>
      <patternFill patternType="solid">
        <fgColor rgb="FFCCFFCC"/>
        <bgColor rgb="FFCCFFFF"/>
      </patternFill>
    </fill>
    <fill>
      <patternFill patternType="solid">
        <fgColor rgb="FF481D32"/>
        <bgColor rgb="FF333333"/>
      </patternFill>
    </fill>
    <fill>
      <patternFill patternType="solid">
        <fgColor rgb="FF800080"/>
        <bgColor rgb="FF8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1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lt Row" xfId="20"/>
    <cellStyle name="Normal" xfId="21"/>
    <cellStyle name="Top Bar" xfId="22"/>
    <cellStyle name="Untitled1" xfId="23"/>
  </cellStyles>
  <dxfs count="8">
    <dxf>
      <font>
        <name val="Arial"/>
        <charset val="1"/>
        <family val="2"/>
      </font>
      <border diagonalUp="false" diagonalDown="false">
        <left/>
        <right/>
        <top style="hair"/>
        <bottom/>
        <diagonal/>
      </border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000000"/>
        <sz val="10"/>
        <u val="none"/>
      </font>
      <numFmt numFmtId="164" formatCode="General"/>
      <fill>
        <patternFill>
          <bgColor rgb="FFD3E5F5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E5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81D3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dmonton.ctvnews.ca/covid-19-outbreak-declared-at-edmonton-high-school-after-second-case-confirmed-1.5103796" TargetMode="External"/><Relationship Id="rId2" Type="http://schemas.openxmlformats.org/officeDocument/2006/relationships/hyperlink" Target="https://www.supportourstudents.ca/uploads/1/2/6/8/126865987/screen_shot_2020-10-21_at_8.51.38_pm.png" TargetMode="External"/><Relationship Id="rId3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google.com/url?q=https://www.supportourstudents.ca/uploads/1/2/6/8/126865987/screen_shot_2020-10-05_at_4.02.16_pm.png&amp;sa=D&amp;ust=1602908667750000&amp;usg=AFQjCNEHBf83QgRpSAcdNQavxtUTd4Psig" TargetMode="External"/><Relationship Id="rId2" Type="http://schemas.openxmlformats.org/officeDocument/2006/relationships/hyperlink" Target="https://www.google.com/url?q=https://www.alberta.ca/schools/covid-19-school-status-map.htm%23toc-2&amp;sa=D&amp;ust=1602908667750000&amp;usg=AFQjCNE6orNlnZIaCmDYKg6cJ4h1BmvVfw" TargetMode="External"/><Relationship Id="rId3" Type="http://schemas.openxmlformats.org/officeDocument/2006/relationships/hyperlink" Target="https://www.google.com/url?q=https://calgaryherald.com/news/local-news/two-more-alberta-schools-with-in-school-transmission-1459-active-cases-province-wide&amp;sa=D&amp;ust=1602908830312000&amp;usg=AFQjCNE0Spz5GUiGcgezjuKkDrvBX2CXGg" TargetMode="External"/><Relationship Id="rId4" Type="http://schemas.openxmlformats.org/officeDocument/2006/relationships/hyperlink" Target="https://www.google.com/url?q=https://www.supportourstudents.ca/uploads/1/2/6/8/126865987/archbishop_joseph_macneil_yeg_ob.pdf&amp;sa=D&amp;ust=1602908667751000&amp;usg=AFQjCNHfsZHUvBKLxmAakixAsXknT4uVgQ" TargetMode="External"/><Relationship Id="rId5" Type="http://schemas.openxmlformats.org/officeDocument/2006/relationships/hyperlink" Target="https://www.google.com/url?q=https://www.supportourstudents.ca/uploads/1/2/6/8/126865987/archbishop_macdonald_second_and_third_cases.pdf&amp;sa=D&amp;ust=1602908667752000&amp;usg=AFQjCNGeSCBK0qTKqHGbwEIWbTo08S5HsA" TargetMode="External"/><Relationship Id="rId6" Type="http://schemas.openxmlformats.org/officeDocument/2006/relationships/hyperlink" Target="https://www.google.com/url?q=https://www.supportourstudents.ca/uploads/1/2/6/8/126865987/screen_shot_2020-10-05_at_4.01.59_pm.png&amp;sa=D&amp;ust=1602908828884000&amp;usg=AFQjCNGDL1ZX_sO6VFa_aB6NnKzME6d7Pg" TargetMode="External"/><Relationship Id="rId7" Type="http://schemas.openxmlformats.org/officeDocument/2006/relationships/hyperlink" Target="https://www.google.com/url?q=https://www.supportourstudents.ca/uploads/1/2/6/8/126865987/oleary_6_and_7_cases.pdf&amp;sa=D&amp;ust=1602908828885000&amp;usg=AFQjCNGlNuVEF7DoYlCXfu7m7x97qJ5jNQ" TargetMode="External"/><Relationship Id="rId8" Type="http://schemas.openxmlformats.org/officeDocument/2006/relationships/hyperlink" Target="https://www.google.com/url?q=https://www.supportourstudents.ca/uploads/1/2/6/8/126865987/screen_shot_2020-10-05_at_4.01.59_pm.png&amp;sa=D&amp;ust=1602908828885000&amp;usg=AFQjCNHbwoDJhPfRTMJEMZKrUBQSYUCNvg" TargetMode="External"/><Relationship Id="rId9" Type="http://schemas.openxmlformats.org/officeDocument/2006/relationships/hyperlink" Target="https://www.google.com/url?q=https://www.cbc.ca/news/canada/calgary/auburn-bay-covid-19-outbreak-1.5722735&amp;sa=D&amp;ust=1602908830313000&amp;usg=AFQjCNHAuZWTpzTTM_MITGTxc3MpzNYdbw" TargetMode="External"/><Relationship Id="rId10" Type="http://schemas.openxmlformats.org/officeDocument/2006/relationships/hyperlink" Target="https://www.google.com/url?q=https://www.supportourstudents.ca/uploads/1/2/6/8/126865987/screen_shot_2020-10-14_at_4.43.39_pm.png&amp;sa=D&amp;ust=1602908828885000&amp;usg=AFQjCNF3QegpSRubolTIpQRiE85kxXBsXg" TargetMode="External"/><Relationship Id="rId11" Type="http://schemas.openxmlformats.org/officeDocument/2006/relationships/hyperlink" Target="https://www.google.com/url?q=https://www.supportourstudents.ca/uploads/1/2/6/8/126865987/screen_shot_2020-10-01_at_7.00.03_pm.png&amp;sa=D&amp;ust=1602908828886000&amp;usg=AFQjCNEyBewDyOx0tgLaY8KNYPJzGmIVuQ" TargetMode="External"/><Relationship Id="rId12" Type="http://schemas.openxmlformats.org/officeDocument/2006/relationships/hyperlink" Target="https://www.google.com/url?q=https://www.supportourstudents.ca/uploads/1/2/6/8/126865987/screen_shot_2020-10-13_at_4.01.08_pm.png&amp;sa=D&amp;ust=1602908828887000&amp;usg=AFQjCNEqBaxQYPRHLb_8Wi_-1fVycOlRww" TargetMode="External"/><Relationship Id="rId13" Type="http://schemas.openxmlformats.org/officeDocument/2006/relationships/hyperlink" Target="https://www.google.com/url?q=https://www.supportourstudents.ca/uploads/1/2/6/8/126865987/bishop_savaryn_outbreak_ahs.pdf&amp;sa=D&amp;ust=1602908667753000&amp;usg=AFQjCNHQ1kJCONQZYBkRjxj9-MPs8SpVdg" TargetMode="External"/><Relationship Id="rId14" Type="http://schemas.openxmlformats.org/officeDocument/2006/relationships/hyperlink" Target="https://www.google.com/url?q=https://www.supportourstudents.ca/uploads/1/2/6/8/126865987/calder_school.png&amp;sa=D&amp;ust=1602908667754000&amp;usg=AFQjCNGn2rsqeFTVrDDv-dO4fO8wOJSM2Q" TargetMode="External"/><Relationship Id="rId15" Type="http://schemas.openxmlformats.org/officeDocument/2006/relationships/hyperlink" Target="https://www.google.com/url?q=https://calgary.ctvnews.ca/canyon-meadow-school-placed-under-covid-19-watch-status-after-5-or-more-cases-identified-1.5124959&amp;sa=D&amp;ust=1602908828888000&amp;usg=AFQjCNGoh5kGFnkLUcV6ayy_n24yCfAm5Q" TargetMode="External"/><Relationship Id="rId16" Type="http://schemas.openxmlformats.org/officeDocument/2006/relationships/hyperlink" Target="https://www.google.com/url?q=https://edmontonjournal.com/news/local-news/covid-19-hinshaw-alberta-edmonton-october-5&amp;sa=D&amp;ust=1602908667735000&amp;usg=AFQjCNEP51BHXi4vED6jt_F-mS98ElbWgw" TargetMode="External"/><Relationship Id="rId17" Type="http://schemas.openxmlformats.org/officeDocument/2006/relationships/hyperlink" Target="https://www.google.com/url?q=https://www.supportourstudents.ca/uploads/1/2/6/8/126865987/cardinal_collins_millwoods_outbreak.pdf&amp;sa=D&amp;ust=1602908667755000&amp;usg=AFQjCNFs0jV9E36WsaMWfft0c3iItG97Xg" TargetMode="External"/><Relationship Id="rId18" Type="http://schemas.openxmlformats.org/officeDocument/2006/relationships/hyperlink" Target="https://www.google.com/url?q=https://www.supportourstudents.ca/uploads/1/2/6/8/126865987/screen_shot_2020-10-12_at_8.36.39_pm.png&amp;sa=D&amp;ust=1602908667755000&amp;usg=AFQjCNHr2g6ofNsX6dTLoEO0qa3feYWQyA" TargetMode="External"/><Relationship Id="rId19" Type="http://schemas.openxmlformats.org/officeDocument/2006/relationships/hyperlink" Target="https://www.google.com/url?q=https://www.supportourstudents.ca/uploads/1/2/6/8/126865987/centre_high_9th_case.jpg&amp;sa=D&amp;ust=1602908828889000&amp;usg=AFQjCNFh5NwkVBNJIFzEJ8sFWCyJpg1tig" TargetMode="External"/><Relationship Id="rId20" Type="http://schemas.openxmlformats.org/officeDocument/2006/relationships/hyperlink" Target="https://www.google.com/url?q=https://edmontonjournal.com/news/politics/covid-19-latest-cases-from-the-province&amp;sa=D&amp;ust=1602908828890000&amp;usg=AFQjCNFTPyz14daIN2yaa_DJypgZOdxllg" TargetMode="External"/><Relationship Id="rId21" Type="http://schemas.openxmlformats.org/officeDocument/2006/relationships/hyperlink" Target="https://www.google.com/url?q=https://www.supportourstudents.ca/uploads/1/2/6/8/126865987/centre_high_9th_case.jpg&amp;sa=D&amp;ust=1602908828890000&amp;usg=AFQjCNHZF8_lr-WwJFfYWHZY5YAna_spJA" TargetMode="External"/><Relationship Id="rId22" Type="http://schemas.openxmlformats.org/officeDocument/2006/relationships/hyperlink" Target="https://www.google.com/url?q=https://www.supportourstudents.ca/uploads/1/2/6/8/126865987/screen_shot_2020-10-07_at_7.57.07_pm.png&amp;sa=D&amp;ust=1602908828890000&amp;usg=AFQjCNEGMnLe79AjxU5lVwGn3vc91kuVMg" TargetMode="External"/><Relationship Id="rId23" Type="http://schemas.openxmlformats.org/officeDocument/2006/relationships/hyperlink" Target="https://www.google.com/url?q=https://edmontonjournal.com/news/local-news/covid-19-outbreak-at-mazankowski-heart-institute-as-three-patients-test-positive&amp;sa=D&amp;ust=1602908828890000&amp;usg=AFQjCNHoT1r5pOXgZBpLRJiQQcdnjFSD0w" TargetMode="External"/><Relationship Id="rId24" Type="http://schemas.openxmlformats.org/officeDocument/2006/relationships/hyperlink" Target="https://www.google.com/url?q=https://www.supportourstudents.ca/uploads/1/2/6/8/126865987/screen_shot_2020-10-14_at_9.12.17_pm.png&amp;sa=D&amp;ust=1602908667756000&amp;usg=AFQjCNHaqzgVT0jP2TDoWIHlNDtsgG_Npg" TargetMode="External"/><Relationship Id="rId25" Type="http://schemas.openxmlformats.org/officeDocument/2006/relationships/hyperlink" Target="https://www.google.com/url?q=https://www.cbc.ca/news/canada/calgary/covid-outbreak-school-henry-wise-wood-1.5718282&amp;sa=D&amp;ust=1602908830314000&amp;usg=AFQjCNG_rz71txm6bZocpFt-WP0Nbu_ykg" TargetMode="External"/><Relationship Id="rId26" Type="http://schemas.openxmlformats.org/officeDocument/2006/relationships/hyperlink" Target="https://www.google.com/url?q=https://calgaryherald.com/news/local-news/covid-19-main-2/wcm/bfbf22c8-ce0a-4b0d-b90c-87e21c252d51/&amp;sa=D&amp;ust=1602908830315000&amp;usg=AFQjCNFEABkc-tJXU-GP9qZGugAAnI-zcA" TargetMode="External"/><Relationship Id="rId27" Type="http://schemas.openxmlformats.org/officeDocument/2006/relationships/hyperlink" Target="https://www.google.com/url?q=https://www.supportourstudents.ca/uploads/1/2/6/8/126865987/christ_the_king_outbreak.jpg&amp;sa=D&amp;ust=1602908667757000&amp;usg=AFQjCNFQcLNyzBcoqHesGNtPI81cqB0EZw" TargetMode="External"/><Relationship Id="rId28" Type="http://schemas.openxmlformats.org/officeDocument/2006/relationships/hyperlink" Target="https://www.google.com/url?q=https://school.cbe.ab.ca/school/clarencesansom/about-us/news-centre/_layouts/15/ci/post.aspx?oaid%3D644643e8-2f25-446a-af49-513d1d479dfb%26oact%3D20001&amp;sa=D&amp;ust=1602908828890000&amp;usg=AFQjCNHjlTzpi-igWuc1VctwycojnFA12A" TargetMode="External"/><Relationship Id="rId29" Type="http://schemas.openxmlformats.org/officeDocument/2006/relationships/hyperlink" Target="https://www.google.com/url?q=https://www.supportourstudents.ca/uploads/1/2/6/8/126865987/screen_shot_2020-10-06_at_7.48.57_pm.png&amp;sa=D&amp;ust=1602908667757000&amp;usg=AFQjCNGceJSxy3mt-gCufqj3-dXH0Xolhw" TargetMode="External"/><Relationship Id="rId30" Type="http://schemas.openxmlformats.org/officeDocument/2006/relationships/hyperlink" Target="https://www.google.com/url?q=https://www.supportourstudents.ca/uploads/1/2/6/8/126865987/screen_shot_2020-10-05_at_4.01.59_pm.png&amp;sa=D&amp;ust=1602908828891000&amp;usg=AFQjCNHV19jmYhAJS2hgD9a3dWW2tgvQQA" TargetMode="External"/><Relationship Id="rId31" Type="http://schemas.openxmlformats.org/officeDocument/2006/relationships/hyperlink" Target="https://www.google.com/url?q=https://www.supportourstudents.ca/uploads/1/2/6/8/126865987/screen_shot_2020-10-13_at_8.01.56_pm.png&amp;sa=D&amp;ust=1602908830315000&amp;usg=AFQjCNE6mX3-Se5mfdYzBBw1OyqmCJvarA" TargetMode="External"/><Relationship Id="rId32" Type="http://schemas.openxmlformats.org/officeDocument/2006/relationships/hyperlink" Target="https://www.google.com/url?q=http://www.supportourstudents.ca/uploads/1/2/6/8/126865987/dickinsfield_yeg_3rd_4th.png&amp;sa=D&amp;ust=1602908667758000&amp;usg=AFQjCNHh_hGg1p5znO6RVtcdQJmNZwcgzw" TargetMode="External"/><Relationship Id="rId33" Type="http://schemas.openxmlformats.org/officeDocument/2006/relationships/hyperlink" Target="https://www.google.com/url?q=https://www.supportourstudents.ca/uploads/1/2/6/8/126865987/2020-10-05_09_10_42.png&amp;sa=D&amp;ust=1602908667759000&amp;usg=AFQjCNFLtHjs-cD3ZLtyp8FHD3B-MrDW0g" TargetMode="External"/><Relationship Id="rId34" Type="http://schemas.openxmlformats.org/officeDocument/2006/relationships/hyperlink" Target="https://www.google.com/url?q=http://www.supportourstudents.ca/uploads/1/2/6/8/126865987/screen_shot_2020-10-15_at_9.23.29_pm.png&amp;sa=D&amp;ust=1602908667760000&amp;usg=AFQjCNFMKZvqyXqyeh1ixqb4Udnv_2g7UQ" TargetMode="External"/><Relationship Id="rId35" Type="http://schemas.openxmlformats.org/officeDocument/2006/relationships/hyperlink" Target="https://www.google.com/url?q=https://www.supportourstudents.ca/uploads/1/2/6/8/126865987/screen_shot_2020-10-10_at_8.33.15_pm.png&amp;sa=D&amp;ust=1602908667761000&amp;usg=AFQjCNH0bHsg6oSm5dTHmIIU7n7-qgO7pg" TargetMode="External"/><Relationship Id="rId36" Type="http://schemas.openxmlformats.org/officeDocument/2006/relationships/hyperlink" Target="https://www.google.com/url?q=https://www.supportourstudents.ca/uploads/1/2/6/8/126865987/screen_shot_2020-10-13_at_4.01.08_pm.png&amp;sa=D&amp;ust=1602908828892000&amp;usg=AFQjCNF8cyuwJ18XAERZHpC9zT6wy2r3UA" TargetMode="External"/><Relationship Id="rId37" Type="http://schemas.openxmlformats.org/officeDocument/2006/relationships/hyperlink" Target="https://www.google.com/url?q=http://www.supportourstudents.ca/uploads/1/2/6/8/126865987/screen_shot_2020-10-08_at_3.52.53_pm.png&amp;sa=D&amp;ust=1602908667762000&amp;usg=AFQjCNGiXXIqYAkQexM4fPBU2-t_1QXing" TargetMode="External"/><Relationship Id="rId38" Type="http://schemas.openxmlformats.org/officeDocument/2006/relationships/hyperlink" Target="https://www.google.com/url?q=https://www.supportourstudents.ca/uploads/1/2/6/8/126865987/screen_shot_2020-10-14_at_4.26.36_pm.png&amp;sa=D&amp;ust=1602908667763000&amp;usg=AFQjCNFX4yzpxV9CNxyEoWRtmtbsOdRBNg" TargetMode="External"/><Relationship Id="rId39" Type="http://schemas.openxmlformats.org/officeDocument/2006/relationships/hyperlink" Target="https://www.google.com/url?q=https://edmontonjournal.com/news/politics/six-more-covid-19-outbreaks-in-edmonton-schools-as-edmonton-zone-hits-record-for-active-cases&amp;sa=D&amp;ust=1602908830316000&amp;usg=AFQjCNHLmNj9WEIG1M47tZDmMOhIzAeaNg" TargetMode="External"/><Relationship Id="rId40" Type="http://schemas.openxmlformats.org/officeDocument/2006/relationships/hyperlink" Target="https://www.google.com/url?q=http://www.supportourstudents.ca/uploads/1/2/6/8/126865987/screen_shot_2020-10-15_at_3.51.38_pm.png&amp;sa=D&amp;ust=1602908667764000&amp;usg=AFQjCNHnrJRhaBtbEets1XDw6ppLYXQLig" TargetMode="External"/><Relationship Id="rId41" Type="http://schemas.openxmlformats.org/officeDocument/2006/relationships/hyperlink" Target="https://www.google.com/url?q=https://www.supportourstudents.ca/uploads/1/2/6/8/126865987/edmonton_islamic_academy.png&amp;sa=D&amp;ust=1602908828892000&amp;usg=AFQjCNFW3ZjB-9d2w-VGtg5nOn6plHaUAg" TargetMode="External"/><Relationship Id="rId42" Type="http://schemas.openxmlformats.org/officeDocument/2006/relationships/hyperlink" Target="https://www.google.com/url?q=https://www.supportourstudents.ca/uploads/1/2/6/8/126865987/screen_shot_2020-10-13_at_4.01.08_pm.png&amp;sa=D&amp;ust=1602908828893000&amp;usg=AFQjCNH1AR2RGN2XKNLaaHwZJM7NAW16Vw" TargetMode="External"/><Relationship Id="rId43" Type="http://schemas.openxmlformats.org/officeDocument/2006/relationships/hyperlink" Target="https://www.google.com/url?q=https://www.fortmcmurraytoday.com/news/local-news/covid-19-outbreak-declared-at-elsie-yanik-school-ends-at-northern-lights-regional-health-centre&amp;sa=D&amp;ust=1602908830318000&amp;usg=AFQjCNEej6ONyftDWHgnRV5oSFJAXr-jYQ" TargetMode="External"/><Relationship Id="rId44" Type="http://schemas.openxmlformats.org/officeDocument/2006/relationships/hyperlink" Target="https://www.google.com/url?q=https://edmontonjournal.com/news/local-news/three-new-outbreaks-of-covid-19-at-edmonton-schools&amp;sa=D&amp;ust=1602908667764000&amp;usg=AFQjCNHLTW7pColK2HSNEtId6cRqmE6G2w" TargetMode="External"/><Relationship Id="rId45" Type="http://schemas.openxmlformats.org/officeDocument/2006/relationships/hyperlink" Target="https://www.google.com/url?q=https://www.supportourstudents.ca/uploads/1/2/6/8/126865987/father_lacombe_yyc_ob.png&amp;sa=D&amp;ust=1602908667765000&amp;usg=AFQjCNE0ZB_Fc8jN-71RLDMkhEJ0_Q4Uxw" TargetMode="External"/><Relationship Id="rId46" Type="http://schemas.openxmlformats.org/officeDocument/2006/relationships/hyperlink" Target="https://www.google.com/url?q=https://www.supportourstudents.ca/uploads/1/2/6/8/126865987/foothills_composite_high_school_outbreak.pdf&amp;sa=D&amp;ust=1602908830319000&amp;usg=AFQjCNHuKoEEibZyzmQTZjKhhXoCwDEFxQ" TargetMode="External"/><Relationship Id="rId47" Type="http://schemas.openxmlformats.org/officeDocument/2006/relationships/hyperlink" Target="https://www.google.com/url?q=https://www.supportourstudents.ca/uploads/1/2/6/8/126865987/screen_shot_2020-10-10_at_8.08.01_pm.png&amp;sa=D&amp;ust=1602908667736000&amp;usg=AFQjCNHPQaevbEc-14r3pkp_ndsYjtOG0g" TargetMode="External"/><Relationship Id="rId48" Type="http://schemas.openxmlformats.org/officeDocument/2006/relationships/hyperlink" Target="https://www.google.com/url?q=https://edmontonjournal.com/news/local-news/covid-edmonton-alberta-hinshaw-oct-16&amp;sa=D&amp;ust=1602908667737000&amp;usg=AFQjCNHh8JBar2Kr6iWaGfuams11gteBHQ" TargetMode="External"/><Relationship Id="rId49" Type="http://schemas.openxmlformats.org/officeDocument/2006/relationships/hyperlink" Target="https://www.google.com/url?q=https://www.supportourstudents.ca/uploads/1/2/6/8/126865987/glenmeadows_outbreak.jpg&amp;sa=D&amp;ust=1602908667766000&amp;usg=AFQjCNFJ9TP3Z--CIcpCzNONiEWig2gNLA" TargetMode="External"/><Relationship Id="rId50" Type="http://schemas.openxmlformats.org/officeDocument/2006/relationships/hyperlink" Target="https://www.google.com/url?q=https://www.supportourstudents.ca/uploads/1/2/6/8/126865987/screen_shot_2020-10-13_at_4.10.32_pm.png&amp;sa=D&amp;ust=1602908667738000&amp;usg=AFQjCNE-hWo9D9IKWzXdVDMmMbaD541-1w" TargetMode="External"/><Relationship Id="rId51" Type="http://schemas.openxmlformats.org/officeDocument/2006/relationships/hyperlink" Target="https://www.google.com/url?q=https://www.supportourstudents.ca/uploads/1/2/6/8/126865987/h.e._beriault_outbreak.png&amp;sa=D&amp;ust=1602908830319000&amp;usg=AFQjCNHvop5D0-7vobk9azObPnMps1mzvA" TargetMode="External"/><Relationship Id="rId52" Type="http://schemas.openxmlformats.org/officeDocument/2006/relationships/hyperlink" Target="https://www.google.com/url?q=https://www.supportourstudents.ca/uploads/1/2/6/8/126865987/harry_ainlay_4th_and_5th.png&amp;sa=D&amp;ust=1602908828894000&amp;usg=AFQjCNG_0ZSXQg4tdduNcdqLKvyY0ZDqyw" TargetMode="External"/><Relationship Id="rId53" Type="http://schemas.openxmlformats.org/officeDocument/2006/relationships/hyperlink" Target="https://www.google.com/url?q=http://www.supportourstudents.ca/uploads/1/2/6/8/126865987/screen_shot_2020-10-13_at_4.01.08_pm.png&amp;sa=D&amp;ust=1602908828895000&amp;usg=AFQjCNHeFzmuL8rZNKu9MN9hX4Zxlnd52Q" TargetMode="External"/><Relationship Id="rId54" Type="http://schemas.openxmlformats.org/officeDocument/2006/relationships/hyperlink" Target="https://www.google.com/url?q=https://www.cbc.ca/news/canada/calgary/covid-outbreak-school-henry-wise-wood-1.5718282&amp;sa=D&amp;ust=1602908830320000&amp;usg=AFQjCNGN3-nqS_S5sId_m4PLk0iOec0wQg" TargetMode="External"/><Relationship Id="rId55" Type="http://schemas.openxmlformats.org/officeDocument/2006/relationships/hyperlink" Target="https://www.google.com/url?q=https://edmonton.ctvnews.ca/34-cases-of-covid-19-reported-at-edmonton-schools-over-the-weekend-1.5113843&amp;sa=D&amp;ust=1602908828895000&amp;usg=AFQjCNG6ytPJZl5oveARPYjQ4xALbTC5ZQ" TargetMode="External"/><Relationship Id="rId56" Type="http://schemas.openxmlformats.org/officeDocument/2006/relationships/hyperlink" Target="https://www.google.com/url?q=https://edmontonjournal.com/news/politics/third-case-of-covid-19-at-ross-sheppard-high-school-while-two-more-schools-have-single-cases-confirmed&amp;sa=D&amp;ust=1602908667766000&amp;usg=AFQjCNG-O_91xHI9f7P-fpCCG2mKeh9L6g" TargetMode="External"/><Relationship Id="rId57" Type="http://schemas.openxmlformats.org/officeDocument/2006/relationships/hyperlink" Target="https://www.google.com/url?q=https://www.supportourstudents.ca/uploads/1/2/6/8/126865987/holy_trinity_ymm_4th_case.pdf&amp;sa=D&amp;ust=1602908830321000&amp;usg=AFQjCNHbAG3ZR4CujBtFAcbiPoSQNAYuWg" TargetMode="External"/><Relationship Id="rId58" Type="http://schemas.openxmlformats.org/officeDocument/2006/relationships/hyperlink" Target="https://www.google.com/url?q=https://rdnewsnow.com/2020/10/16/five-covid-19-cases-now-confirmed-at-hunting-hills-west-park-elementary-reports-first/?utm_source%3Ddlvr.it%26utm_medium%3Dtwitter&amp;sa=D&amp;ust=1602908667767000&amp;usg=AFQjCNEyx2SqPgjPqa65pre7vanBSVFu" TargetMode="External"/><Relationship Id="rId59" Type="http://schemas.openxmlformats.org/officeDocument/2006/relationships/hyperlink" Target="https://www.google.com/url?q=https://edmontonjournal.com/news/local-news/covid-hinshaw-edmonton-alberta-october-1&amp;sa=D&amp;ust=1602908667768000&amp;usg=AFQjCNEdBulCbjsDnT7wk26BSE6-mNqaug" TargetMode="External"/><Relationship Id="rId60" Type="http://schemas.openxmlformats.org/officeDocument/2006/relationships/hyperlink" Target="https://www.google.com/url?q=http://www.supportourstudents.ca/uploads/1/2/6/8/126865987/screen_shot_2020-10-13_at_4.06.27_pm.png&amp;sa=D&amp;ust=1602908667768000&amp;usg=AFQjCNFHxINVimxpkJMOKpUsoq1z5MdmwQ" TargetMode="External"/><Relationship Id="rId61" Type="http://schemas.openxmlformats.org/officeDocument/2006/relationships/hyperlink" Target="https://www.google.com/url?q=https://www.supportourstudents.ca/uploads/1/2/6/8/126865987/jasper_place_high_outbreak.pdf&amp;sa=D&amp;ust=1602908667769000&amp;usg=AFQjCNH4Z_CeJ55csFy4rP6G9kPMXHs_rg" TargetMode="External"/><Relationship Id="rId62" Type="http://schemas.openxmlformats.org/officeDocument/2006/relationships/hyperlink" Target="https://www.google.com/url?q=https://www.supportourstudents.ca/uploads/1/2/6/8/126865987/screen_shot_2020-10-15_at_8.25.57_pm.png&amp;sa=D&amp;ust=1602908828896000&amp;usg=AFQjCNGUVgdCN7Y4dgklwMxT3MS02BZoqQ" TargetMode="External"/><Relationship Id="rId63" Type="http://schemas.openxmlformats.org/officeDocument/2006/relationships/hyperlink" Target="https://www.google.com/url?q=http://www.supportourstudents.ca/uploads/1/2/6/8/126865987/screen_shot_2020-10-15_at_3.48.41_pm.png&amp;sa=D&amp;ust=1602908828897000&amp;usg=AFQjCNGLqeO59beQPBLSALrHStbEU80CHw" TargetMode="External"/><Relationship Id="rId64" Type="http://schemas.openxmlformats.org/officeDocument/2006/relationships/hyperlink" Target="https://www.google.com/url?q=https://www.supportourstudents.ca/uploads/1/2/6/8/126865987/screen_shot_2020-10-15_at_7.55.55_pm.png&amp;sa=D&amp;ust=1602908828897000&amp;usg=AFQjCNGCgermTwMm97vd4H8vAJGlUUnY2Q" TargetMode="External"/><Relationship Id="rId65" Type="http://schemas.openxmlformats.org/officeDocument/2006/relationships/hyperlink" Target="https://www.google.com/url?q=https://edmontonjournal.com/news/local-news/covid-edmonton-alberta-hinshaw-oct-16&amp;sa=D&amp;ust=1602908667739000&amp;usg=AFQjCNHmq93gehRdyKgwUEWJH0HHhD-7UQ" TargetMode="External"/><Relationship Id="rId66" Type="http://schemas.openxmlformats.org/officeDocument/2006/relationships/hyperlink" Target="https://www.google.com/url?q=http://www.supportourstudents.ca/uploads/1/2/6/8/126865987/screen_shot_2020-10-15_at_3.51.38_pm.png&amp;sa=D&amp;ust=1602908667769000&amp;usg=AFQjCNGRXy2s0Tz7bcJPuEuNHaGulUufaw" TargetMode="External"/><Relationship Id="rId67" Type="http://schemas.openxmlformats.org/officeDocument/2006/relationships/hyperlink" Target="https://www.google.com/url?q=https://school.cbe.ab.ca/school/KingGeorge/about-us/news-centre/_layouts/15/ci/post.aspx?oaid%3D4b7ded5e-9cd2-46de-b9fe-8afcad02ae3e%26oact%3D20001&amp;sa=D&amp;ust=1602908830322000&amp;usg=AFQjCNGiDiGBp9NzNgXhnji6Y0xRekLIzw" TargetMode="External"/><Relationship Id="rId68" Type="http://schemas.openxmlformats.org/officeDocument/2006/relationships/hyperlink" Target="https://www.google.com/url?q=http://www.supportourstudents.ca/uploads/1/2/6/8/126865987/screen_shot_2020-10-15_at_3.54.46_pm.png&amp;sa=D&amp;ust=1602908667740000&amp;usg=AFQjCNHhIcr_NPefZJM-1p2pDQFpX-aqog" TargetMode="External"/><Relationship Id="rId69" Type="http://schemas.openxmlformats.org/officeDocument/2006/relationships/hyperlink" Target="https://www.google.com/url?q=https://www.alberta.ca/schools/covid-19-school-status-map.htm%23toc-2&amp;sa=D&amp;ust=1602908667770000&amp;usg=AFQjCNFJ8BCjyGG9SJq8a2jRtosHQQYLcw" TargetMode="External"/><Relationship Id="rId70" Type="http://schemas.openxmlformats.org/officeDocument/2006/relationships/hyperlink" Target="https://www.google.com/url?q=https://www.supportourstudents.ca/uploads/1/2/6/8/126865987/screen_shot_2020-10-14_at_1.59.38_pm.png&amp;sa=D&amp;ust=1602908667741000&amp;usg=AFQjCNGC5AvnBLF63re_IMimz9i3MQHRTg" TargetMode="External"/><Relationship Id="rId71" Type="http://schemas.openxmlformats.org/officeDocument/2006/relationships/hyperlink" Target="https://www.google.com/url?q=http://www.supportourstudents.ca/uploads/1/2/6/8/126865987/screen_shot_2020-10-15_at_3.48.41_pm.png&amp;sa=D&amp;ust=1602908828897000&amp;usg=AFQjCNGLqeO59beQPBLSALrHStbEU80CHw" TargetMode="External"/><Relationship Id="rId72" Type="http://schemas.openxmlformats.org/officeDocument/2006/relationships/hyperlink" Target="https://www.google.com/url?q=https://www.supportourstudents.ca/uploads/1/2/6/8/126865987/lakeland_ridge_7th.jpg&amp;sa=D&amp;ust=1602908828898000&amp;usg=AFQjCNG0uRLlhxBeMT1FiRmEE9LDjhiPOA" TargetMode="External"/><Relationship Id="rId73" Type="http://schemas.openxmlformats.org/officeDocument/2006/relationships/hyperlink" Target="https://www.google.com/url?q=http://www.supportourstudents.ca/uploads/1/2/6/8/126865987/screen_shot_2020-10-15_at_3.48.41_pm.png&amp;sa=D&amp;ust=1602908828898000&amp;usg=AFQjCNE8JSb1M1ZTTtQj3VyXISiQHH1Gew" TargetMode="External"/><Relationship Id="rId74" Type="http://schemas.openxmlformats.org/officeDocument/2006/relationships/hyperlink" Target="https://www.google.com/url?q=http://www.supportourstudents.ca/uploads/1/2/6/8/126865987/lakeland_9th.jpg&amp;sa=D&amp;ust=1602908828898000&amp;usg=AFQjCNEcqSsdUMv0R-L4sspqkAbIWmfK7A" TargetMode="External"/><Relationship Id="rId75" Type="http://schemas.openxmlformats.org/officeDocument/2006/relationships/hyperlink" Target="https://www.google.com/url?q=https://www.stalberttoday.ca/local-news/covid-19-outbreak-declared-at-leo-nickerson-daycare-2707266&amp;sa=D&amp;ust=1602908830322000&amp;usg=AFQjCNEUELyyIRC6zU9GVSJcGt3_CWn9CA" TargetMode="External"/><Relationship Id="rId76" Type="http://schemas.openxmlformats.org/officeDocument/2006/relationships/hyperlink" Target="https://www.google.com/url?q=https://school.cbe.ab.ca/School/Repository/SBAttachments/094691f7-9e0e-4400-84bf-4c978d99b8b6_OfficialCBELettertoParentsOct92020.pdf&amp;sa=D&amp;ust=1602908667770000&amp;usg=AFQjCNF3vYlL87FsBGQe0ft_t_pVPFIfhw" TargetMode="External"/><Relationship Id="rId77" Type="http://schemas.openxmlformats.org/officeDocument/2006/relationships/hyperlink" Target="https://www.google.com/url?q=http://www.supportourstudents.ca/uploads/1/2/6/8/126865987/lillian_osborne_3rd_case.png&amp;sa=D&amp;ust=1602908667771000&amp;usg=AFQjCNEB3u3DqHAQ9m-SuCHbdZjIQtRifg" TargetMode="External"/><Relationship Id="rId78" Type="http://schemas.openxmlformats.org/officeDocument/2006/relationships/hyperlink" Target="https://www.google.com/url?q=https://www.supportourstudents.ca/uploads/1/2/6/8/126865987/screen_shot_2020-10-14_at_4.47.27_pm.png&amp;sa=D&amp;ust=1602908667772000&amp;usg=AFQjCNHYaB2FwzsJZm9tV8naUZIFrFhrqg" TargetMode="External"/><Relationship Id="rId79" Type="http://schemas.openxmlformats.org/officeDocument/2006/relationships/hyperlink" Target="https://www.google.com/url?q=http://www.supportourstudents.ca/uploads/1/2/6/8/126865987/louis_st._laurent_8th.pdf&amp;sa=D&amp;ust=1602908828899000&amp;usg=AFQjCNFPL_xGplgTyOJB6smG-t320PPFrw" TargetMode="External"/><Relationship Id="rId80" Type="http://schemas.openxmlformats.org/officeDocument/2006/relationships/hyperlink" Target="https://www.google.com/url?q=http://www.supportourstudents.ca/uploads/1/2/6/8/126865987/louis_st_laurent_2_more_cases_oct_12.png&amp;sa=D&amp;ust=1602908828900000&amp;usg=AFQjCNG0ipgixEYFJRjHpZfYbwgbEL1ROg" TargetMode="External"/><Relationship Id="rId81" Type="http://schemas.openxmlformats.org/officeDocument/2006/relationships/hyperlink" Target="https://www.google.com/url?q=https://www.supportourstudents.ca/uploads/1/2/6/8/126865987/screen_shot_2020-10-13_at_4.01.08_pm.png&amp;sa=D&amp;ust=1602908828900000&amp;usg=AFQjCNG3u-FbkkIQ7WzmbPWVVsikHxfjXg" TargetMode="External"/><Relationship Id="rId82" Type="http://schemas.openxmlformats.org/officeDocument/2006/relationships/hyperlink" Target="https://www.google.com/url?q=http://www.supportourstudents.ca/uploads/1/2/6/8/126865987/louis_st._laurent_8th.pdf&amp;sa=D&amp;ust=1602908828900000&amp;usg=AFQjCNEWsAtDqVoKsMOqjGt86PVfJXFWAQ" TargetMode="External"/><Relationship Id="rId83" Type="http://schemas.openxmlformats.org/officeDocument/2006/relationships/hyperlink" Target="https://www.google.com/url?q=http://www.supportourstudents.ca/uploads/1/2/6/8/126865987/screen_shot_2020-10-14_at_9.06.28_pm.png&amp;sa=D&amp;ust=1602908828900000&amp;usg=AFQjCNHTuQGFQBqn7PmXgq5fI4lhzqV1YA" TargetMode="External"/><Relationship Id="rId84" Type="http://schemas.openxmlformats.org/officeDocument/2006/relationships/hyperlink" Target="https://www.google.com/url?q=https://www.supportourstudents.ca/uploads/1/2/6/8/126865987/screen_shot_2020-10-13_at_4.01.08_pm.png&amp;sa=D&amp;ust=1602908828901000&amp;usg=AFQjCNEIAjd2rTaZ5LPX2izQAF1zkQaQpQ" TargetMode="External"/><Relationship Id="rId85" Type="http://schemas.openxmlformats.org/officeDocument/2006/relationships/hyperlink" Target="https://www.google.com/url?q=http://www.supportourstudents.ca/uploads/1/2/6/8/126865987/screen_shot_2020-10-14_at_9.06.28_pm.png&amp;sa=D&amp;ust=1602908828901000&amp;usg=AFQjCNEfnXPkSK7VqDSly0NtgAXbGWodCA" TargetMode="External"/><Relationship Id="rId86" Type="http://schemas.openxmlformats.org/officeDocument/2006/relationships/hyperlink" Target="https://www.google.com/url?q=https://edmonton.ctvnews.ca/9-new-cases-of-covid-19-reported-in-edmonton-schools-as-2-more-declare-outbreaks-1.5109533&amp;sa=D&amp;ust=1602908667772000&amp;usg=AFQjCNEq54enUtDRGLbHGNHMI0Kznh_K5A" TargetMode="External"/><Relationship Id="rId87" Type="http://schemas.openxmlformats.org/officeDocument/2006/relationships/hyperlink" Target="https://www.google.com/url?q=https://edmontonjournal.com/news/local-news/covid-edmonton-alberta-hinshaw-oct-16&amp;sa=D&amp;ust=1602908667741000&amp;usg=AFQjCNFCKWXCU8uzbB2HsalqdLIDRzCBQQ" TargetMode="External"/><Relationship Id="rId88" Type="http://schemas.openxmlformats.org/officeDocument/2006/relationships/hyperlink" Target="https://www.google.com/url?q=https://www.supportourstudents.ca/uploads/1/2/6/8/126865987/michael_strembitsky_yeg_outbreak.jpg&amp;sa=D&amp;ust=1602908667773000&amp;usg=AFQjCNFRcWGYzYgrz5SWLPhJgyduGOZZuQ" TargetMode="External"/><Relationship Id="rId89" Type="http://schemas.openxmlformats.org/officeDocument/2006/relationships/hyperlink" Target="https://www.google.com/url?q=https://www.supportourstudents.ca/uploads/1/2/6/8/126865987/screen_shot_2020-10-11_at_12.29.43_pm.png&amp;sa=D&amp;ust=1602908667773000&amp;usg=AFQjCNEO419WBrJsOKMuibsfI5sWQKModg" TargetMode="External"/><Relationship Id="rId90" Type="http://schemas.openxmlformats.org/officeDocument/2006/relationships/hyperlink" Target="https://www.google.com/url?q=https://edmontonjournal.com/news/local-news/two-residents-die-in-covid-19-outbreak-at-mill-woods-care-home-run-by-shepherds-care&amp;sa=D&amp;ust=1602908830323000&amp;usg=AFQjCNG4Eiu2izUeHrLQ3AArlgfSG5Cn9Q" TargetMode="External"/><Relationship Id="rId91" Type="http://schemas.openxmlformats.org/officeDocument/2006/relationships/hyperlink" Target="https://www.google.com/url?q=https://www.supportourstudents.ca/uploads/1/2/6/8/126865987/monsignor_el_doyle_2nd_case.jpeg&amp;sa=D&amp;ust=1602908667774000&amp;usg=AFQjCNE-SwqzPCX2B_gy-cDk5AQ4NFzY_Q" TargetMode="External"/><Relationship Id="rId92" Type="http://schemas.openxmlformats.org/officeDocument/2006/relationships/hyperlink" Target="https://www.google.com/url?q=http://www.supportourstudents.ca/uploads/1/2/6/8/126865987/monterey_park_school_outbreak.jpg&amp;sa=D&amp;ust=1602908667775000&amp;usg=AFQjCNGq0OzFqVsLDP2BGVfLfpAadWYn9Q" TargetMode="External"/><Relationship Id="rId93" Type="http://schemas.openxmlformats.org/officeDocument/2006/relationships/hyperlink" Target="https://www.google.com/url?q=http://www.supportourstudents.ca/uploads/1/2/6/8/126865987/screen_shot_2020-10-13_at_8.18.47_pm.png&amp;sa=D&amp;ust=1602908828901000&amp;usg=AFQjCNFaca-a2RkXJFzGmvV0joWPP1m3kQ" TargetMode="External"/><Relationship Id="rId94" Type="http://schemas.openxmlformats.org/officeDocument/2006/relationships/hyperlink" Target="https://www.google.com/url?q=http://www.supportourstudents.ca/uploads/1/2/6/8/126865987/screen_shot_2020-10-13_at_8.18.47_pm.png&amp;sa=D&amp;ust=1602908828902000&amp;usg=AFQjCNFd2Y-NmajX_8OUxX89GN3qdMw3sw" TargetMode="External"/><Relationship Id="rId95" Type="http://schemas.openxmlformats.org/officeDocument/2006/relationships/hyperlink" Target="https://www.google.com/url?q=http://www.supportourstudents.ca/uploads/1/2/6/8/126865987/screen_shot_2020-10-13_at_4.06.27_pm.png&amp;sa=D&amp;ust=1602908667776000&amp;usg=AFQjCNHtzUXRCuf6yb_hZaKcNwotO4-Tdg" TargetMode="External"/><Relationship Id="rId96" Type="http://schemas.openxmlformats.org/officeDocument/2006/relationships/hyperlink" Target="https://www.google.com/url?q=https://edmontonjournal.com/news/local-news/two-residents-die-in-covid-19-outbreak-at-mill-woods-care-home-run-by-shepherds-care&amp;sa=D&amp;ust=1602908667776000&amp;usg=AFQjCNEJFMbjTffdTTnvbOLWxwFhNm6-WA" TargetMode="External"/><Relationship Id="rId97" Type="http://schemas.openxmlformats.org/officeDocument/2006/relationships/hyperlink" Target="https://www.google.com/url?q=http://www.supportourstudents.ca/uploads/1/2/6/8/126865987/norwood_school_yeg_3rd_case.png&amp;sa=D&amp;ust=1602908667777000&amp;usg=AFQjCNHJ41PklmhEol549pbgjG-xcJ7otw" TargetMode="External"/><Relationship Id="rId98" Type="http://schemas.openxmlformats.org/officeDocument/2006/relationships/hyperlink" Target="https://www.google.com/url?q=https://calgary.ctvnews.ca/st-wilfrid-school-in-calgary-placed-on-watch-status-after-6-cases-of-covid-confirmed-1.5106470&amp;sa=D&amp;ust=1602908830324000&amp;usg=AFQjCNEh_2rQRjUO9kt6b7l0ptF06K_CoQ" TargetMode="External"/><Relationship Id="rId99" Type="http://schemas.openxmlformats.org/officeDocument/2006/relationships/hyperlink" Target="https://www.google.com/url?q=https://www.supportourstudents.ca/uploads/1/2/6/8/126865987/oliverschooloutbreak_orig.jpg&amp;sa=D&amp;ust=1602908830324000&amp;usg=AFQjCNGyCHKQMs8KIJO51z7HC7iyq_XFpA" TargetMode="External"/><Relationship Id="rId100" Type="http://schemas.openxmlformats.org/officeDocument/2006/relationships/hyperlink" Target="https://www.google.com/url?q=https://www.supportourstudents.ca/uploads/1/2/6/8/126865987/our_lady_of_assumption_outbreak.jpg&amp;sa=D&amp;ust=1602908667777000&amp;usg=AFQjCNG9r-jmgOyDeaSyDCaSFW9oAcZ1Gw" TargetMode="External"/><Relationship Id="rId101" Type="http://schemas.openxmlformats.org/officeDocument/2006/relationships/hyperlink" Target="https://www.google.com/url?q=https://edmontonjournal.com/news/politics/six-more-covid-19-outbreaks-in-edmonton-schools-as-edmonton-zone-hits-record-for-active-cases&amp;sa=D&amp;ust=1602908830325000&amp;usg=AFQjCNEpOpTrmdGwfwbCC4e8bIY7obcKMQ" TargetMode="External"/><Relationship Id="rId102" Type="http://schemas.openxmlformats.org/officeDocument/2006/relationships/hyperlink" Target="https://www.google.com/url?q=http://www.supportourstudents.ca/uploads/1/2/6/8/126865987/screen_shot_2020-10-13_at_4.06.27_pm.png&amp;sa=D&amp;ust=1602908667778000&amp;usg=AFQjCNHVx3XI4GxPmcg1eCze7MSePODXKA" TargetMode="External"/><Relationship Id="rId103" Type="http://schemas.openxmlformats.org/officeDocument/2006/relationships/hyperlink" Target="https://www.google.com/url?q=https://www.supportourstudents.ca/uploads/1/2/6/8/126865987/screen_shot_2020-10-07_at_4.40.15_pm.png&amp;sa=D&amp;ust=1602908667742000&amp;usg=AFQjCNFfiYiZwCsJqyWne6p7YWfL5gUVBw" TargetMode="External"/><Relationship Id="rId104" Type="http://schemas.openxmlformats.org/officeDocument/2006/relationships/hyperlink" Target="https://www.google.com/url?q=https://www.supportourstudents.ca/uploads/1/2/6/8/126865987/screen_shot_2020-10-02_at_5.03.06_pm.png&amp;sa=D&amp;ust=1602908828902000&amp;usg=AFQjCNEsPlYvOejFe3YB2egAcK0N7GQE1Q" TargetMode="External"/><Relationship Id="rId105" Type="http://schemas.openxmlformats.org/officeDocument/2006/relationships/hyperlink" Target="https://www.google.com/url?q=https://www.supportourstudents.ca/uploads/1/2/6/8/126865987/screen_shot_2020-10-13_at_4.01.08_pm.png&amp;sa=D&amp;ust=1602908828903000&amp;usg=AFQjCNH4f97zrrIHSBiIPe_rAABjH82Vcg" TargetMode="External"/><Relationship Id="rId106" Type="http://schemas.openxmlformats.org/officeDocument/2006/relationships/hyperlink" Target="https://www.google.com/url?q=https://www.supportourstudents.ca/uploads/1/2/6/8/126865987/screen_shot_2020-10-13_at_4.01.08_pm.png&amp;sa=D&amp;ust=1602908828904000&amp;usg=AFQjCNFp_9Gw2SnEbRPjPERMvpRIN9X4ew" TargetMode="External"/><Relationship Id="rId107" Type="http://schemas.openxmlformats.org/officeDocument/2006/relationships/hyperlink" Target="https://www.google.com/url?q=https://www.stalberttoday.ca/local-news/outbreak-declared-at-richard-fowler-simpson-sir-alexander-mackenzie-bellerose-covid-power-nixon-2731592&amp;sa=D&amp;ust=1602908830326000&amp;usg=AFQjCNFVCCAhvPW7nPkFxzA9HCouMkrmQQ" TargetMode="External"/><Relationship Id="rId108" Type="http://schemas.openxmlformats.org/officeDocument/2006/relationships/hyperlink" Target="https://www.google.com/url?q=https://www.cbc.ca/news/canada/edmonton/alberta-covid-19-coronavirus-1.5736279&amp;sa=D&amp;ust=1602908667779000&amp;usg=AFQjCNGg17odIKOx1F1egqFdr-QlHXeN1A" TargetMode="External"/><Relationship Id="rId109" Type="http://schemas.openxmlformats.org/officeDocument/2006/relationships/hyperlink" Target="https://www.google.com/url?q=https://www.supportourstudents.ca/uploads/1/2/6/8/126865987/screen_shot_2020-10-05_at_4.01.59_pm.png&amp;sa=D&amp;ust=1602908828904000&amp;usg=AFQjCNEOV5tftV_DZs3sKVPPOoNlLA9jQA" TargetMode="External"/><Relationship Id="rId110" Type="http://schemas.openxmlformats.org/officeDocument/2006/relationships/hyperlink" Target="https://www.google.com/url?q=https://www.supportourstudents.ca/uploads/1/2/6/8/126865987/screen_shot_2020-10-13_at_4.10.32_pm.png&amp;sa=D&amp;ust=1602908667780000&amp;usg=AFQjCNGOYBNPVw3hu0hp1-G1DeBq9IUqPQ" TargetMode="External"/><Relationship Id="rId111" Type="http://schemas.openxmlformats.org/officeDocument/2006/relationships/hyperlink" Target="https://www.google.com/url?q=https://www.supportourstudents.ca/uploads/1/2/6/8/126865987/screen_shot_2020-10-10_at_8.10.08_pm.png&amp;sa=D&amp;ust=1602908667781000&amp;usg=AFQjCNGQuuSwowC_atzAEPZ3M1C8KlfsIQ" TargetMode="External"/><Relationship Id="rId112" Type="http://schemas.openxmlformats.org/officeDocument/2006/relationships/hyperlink" Target="https://www.google.com/url?q=https://school.cbe.ab.ca/school/SaddleRidge/about-us/news-centre/_layouts/15/ci/post.aspx?oaid%3Daf90c81f-68bf-4cd7-8922-85f18224f78a%26oact%3D20001&amp;sa=D&amp;ust=1602908667781000&amp;usg=AFQjCNGIs1NPE5w5pHZVbV_S4gFjQpVylg" TargetMode="External"/><Relationship Id="rId113" Type="http://schemas.openxmlformats.org/officeDocument/2006/relationships/hyperlink" Target="https://www.google.com/url?q=https://www.supportourstudents.ca/uploads/1/2/6/8/126865987/screen_shot_2020-10-13_at_2.34.30_pm.png&amp;sa=D&amp;ust=1602908667782000&amp;usg=AFQjCNGJuC6vPETfgZv3KDuj0J-TPlJc0Q" TargetMode="External"/><Relationship Id="rId114" Type="http://schemas.openxmlformats.org/officeDocument/2006/relationships/hyperlink" Target="https://www.google.com/url?q=http://www.supportourstudents.ca/uploads/1/2/6/8/126865987/screen_shot_2020-10-13_at_10.06.44_pm.png&amp;sa=D&amp;ust=1602908667783000&amp;usg=AFQjCNFGFHb2UrmiYAfOP4k33_mY5m9CIw" TargetMode="External"/><Relationship Id="rId115" Type="http://schemas.openxmlformats.org/officeDocument/2006/relationships/hyperlink" Target="https://www.google.com/url?q=http://www.supportourstudents.ca/uploads/1/2/6/8/126865987/screen_shot_2020-10-15_at_3.51.38_pm.png&amp;sa=D&amp;ust=1602908667784000&amp;usg=AFQjCNGoiYJ6bvLP9nA6rS_FmF_ZVJ-2iQ" TargetMode="External"/><Relationship Id="rId116" Type="http://schemas.openxmlformats.org/officeDocument/2006/relationships/hyperlink" Target="https://www.google.com/url?q=https://www.supportourstudents.ca/uploads/1/2/6/8/126865987/screen_shot_2020-10-13_at_4.10.32_pm.png&amp;sa=D&amp;ust=1602908667784000&amp;usg=AFQjCNEooB_k5qIjBI_3ueKLvzzl1X5_PA" TargetMode="External"/><Relationship Id="rId117" Type="http://schemas.openxmlformats.org/officeDocument/2006/relationships/hyperlink" Target="https://www.google.com/url?q=https://fmcschools.ca/news/covid-19-notification-sister-mary-phillips/&amp;sa=D&amp;ust=1602908830327000&amp;usg=AFQjCNGPTdie3Ej6CQpx1F2YzVocpQSY9g" TargetMode="External"/><Relationship Id="rId118" Type="http://schemas.openxmlformats.org/officeDocument/2006/relationships/hyperlink" Target="https://www.google.com/url?q=https://www.supportourstudents.ca/uploads/1/2/6/8/126865987/screen_shot_2020-10-05_at_4.02.16_pm.png&amp;sa=D&amp;ust=1602908667785000&amp;usg=AFQjCNEXvgHDy4zwSZ-kVT2P9AVU_GLy8w" TargetMode="External"/><Relationship Id="rId119" Type="http://schemas.openxmlformats.org/officeDocument/2006/relationships/hyperlink" Target="https://www.google.com/url?q=http://www.supportourstudents.ca/uploads/1/2/6/8/126865987/screen_shot_2020-10-09_at_10.42.49_pm.png&amp;sa=D&amp;ust=1602908667786000&amp;usg=AFQjCNEmdsP4O_28olW0aPYV4heEYeVyyA" TargetMode="External"/><Relationship Id="rId120" Type="http://schemas.openxmlformats.org/officeDocument/2006/relationships/hyperlink" Target="https://www.google.com/url?q=https://www.alberta.ca/schools/covid-19-school-status-map.htm%23toc-2&amp;sa=D&amp;ust=1602908830328000&amp;usg=AFQjCNEgYBMCCO7yuD0ummA8okkwvKgQJA" TargetMode="External"/><Relationship Id="rId121" Type="http://schemas.openxmlformats.org/officeDocument/2006/relationships/hyperlink" Target="https://www.google.com/url?q=https://www.supportourstudents.ca/uploads/1/2/6/8/126865987/st._brendan_catholic_outbreak.pdf&amp;sa=D&amp;ust=1602908667786000&amp;usg=AFQjCNG7LQSRBqXqFc_1mTOhMyxSbgT92Q" TargetMode="External"/><Relationship Id="rId122" Type="http://schemas.openxmlformats.org/officeDocument/2006/relationships/hyperlink" Target="https://www.google.com/url?q=https://lethbridgenewsnow.com/2020/10/14/covid-19-outbreak-declared-at-st-francis-junior-high-in-lethbridge/&amp;sa=D&amp;ust=1602908667787000&amp;usg=AFQjCNG4IeUl56XPN5iPHMpStX50xq8qOg" TargetMode="External"/><Relationship Id="rId123" Type="http://schemas.openxmlformats.org/officeDocument/2006/relationships/hyperlink" Target="https://www.google.com/url?q=https://edmontonjournal.com/news/local-news/covid-19-outbreak-at-mazankowski-heart-institute-as-three-patients-test-positive&amp;sa=D&amp;ust=1602908667749000&amp;usg=AFQjCNEFOK8tLndAhhgbHfNgHVWJuWtBmQ" TargetMode="External"/><Relationship Id="rId124" Type="http://schemas.openxmlformats.org/officeDocument/2006/relationships/hyperlink" Target="https://www.google.com/url?q=https://www.mix1037fm.com/2020/09/20/91137/?fbclid%3DIwAR0_8DcczbOJwUUKmlYcE-0iu7T9Af7bEK9mVvo_eidxY1sZrdWglpUdZzQ&amp;sa=D&amp;ust=1602908830328000&amp;usg=AFQjCNGfrgAqmzCc0g2Htbkd_GSHo-LQdQ" TargetMode="External"/><Relationship Id="rId125" Type="http://schemas.openxmlformats.org/officeDocument/2006/relationships/hyperlink" Target="https://www.google.com/url?q=https://www.supportourstudents.ca/uploads/1/2/6/8/126865987/st._john_bosco_outbreak.png&amp;sa=D&amp;ust=1602908667788000&amp;usg=AFQjCNHr3d-aTgOSYfHYmupM3x_8Sz2_NQ" TargetMode="External"/><Relationship Id="rId126" Type="http://schemas.openxmlformats.org/officeDocument/2006/relationships/hyperlink" Target="https://www.google.com/url?q=https://www.supportourstudents.ca/uploads/1/2/6/8/126865987/screen_shot_2020-10-14_at_4.47.27_pm.png&amp;sa=D&amp;ust=1602908667789000&amp;usg=AFQjCNF-ZeKNIICLz65ZI9ksI0o8rHQ7dg" TargetMode="External"/><Relationship Id="rId127" Type="http://schemas.openxmlformats.org/officeDocument/2006/relationships/hyperlink" Target="https://www.google.com/url?q=https://edmontonjournal.com/news/local-news/covid-19-hinshaw-alberta-edmonton-october-5&amp;sa=D&amp;ust=1602908667790000&amp;usg=AFQjCNFzzvA5T653djw3RF48rjDkY-Q83w" TargetMode="External"/><Relationship Id="rId128" Type="http://schemas.openxmlformats.org/officeDocument/2006/relationships/hyperlink" Target="https://www.google.com/url?q=https://www.supportourstudents.ca/uploads/1/2/6/8/126865987/st._matthew_elem_outbreak_yeg.jpg&amp;sa=D&amp;ust=1602908667790000&amp;usg=AFQjCNF_dgFvGglozHEOuGyJExBFvUkgVQ" TargetMode="External"/><Relationship Id="rId129" Type="http://schemas.openxmlformats.org/officeDocument/2006/relationships/hyperlink" Target="https://www.google.com/url?q=http://www.supportourstudents.ca/uploads/1/2/6/8/126865987/screen_shot_2020-10-15_at_3.51.38_pm.png&amp;sa=D&amp;ust=1602908667791000&amp;usg=AFQjCNGCDv5G0rlk7mb9x39bn7QL9HQU9w" TargetMode="External"/><Relationship Id="rId130" Type="http://schemas.openxmlformats.org/officeDocument/2006/relationships/hyperlink" Target="https://www.google.com/url?q=https://www.supportourstudents.ca/uploads/1/2/6/8/126865987/st._oscar_romero_high_outbreak.pdf&amp;sa=D&amp;ust=1602908667792000&amp;usg=AFQjCNFuzmgEniMGHgHeFpepJT2VkzUJwQ" TargetMode="External"/><Relationship Id="rId131" Type="http://schemas.openxmlformats.org/officeDocument/2006/relationships/hyperlink" Target="https://www.google.com/url?q=http://www.supportourstudents.ca/uploads/1/2/6/8/126865987/screen_shot_2020-10-15_at_9.55.40_am.png&amp;sa=D&amp;ust=1602908667793000&amp;usg=AFQjCNEwtY2VRvduCNQ76o-OBvYCJ7ZsKg" TargetMode="External"/><Relationship Id="rId132" Type="http://schemas.openxmlformats.org/officeDocument/2006/relationships/hyperlink" Target="https://www.google.com/url?q=https://www.supportourstudents.ca/uploads/1/2/6/8/126865987/st._vladimir_2nd_case.pdf&amp;sa=D&amp;ust=1602908667793000&amp;usg=AFQjCNF2k6V9WTj_z3h8OJeTUYt77Lb7cg" TargetMode="External"/><Relationship Id="rId133" Type="http://schemas.openxmlformats.org/officeDocument/2006/relationships/hyperlink" Target="https://www.google.com/url?q=https://calgary.ctvnews.ca/st-wilfrid-school-in-calgary-placed-on-watch-status-after-6-cases-of-covid-confirmed-1.5106470&amp;sa=D&amp;ust=1602908830329000&amp;usg=AFQjCNER3v42cCWvRgzqI6VcE-HX-QSFvg" TargetMode="External"/><Relationship Id="rId134" Type="http://schemas.openxmlformats.org/officeDocument/2006/relationships/hyperlink" Target="https://www.google.com/url?q=https://www.supportourstudents.ca/uploads/1/2/6/8/126865987/steinhauer_school.jpg&amp;sa=D&amp;ust=1602908667794000&amp;usg=AFQjCNHUDwd8y9Z5bk-arUp8P7nygX_Fvg" TargetMode="External"/><Relationship Id="rId135" Type="http://schemas.openxmlformats.org/officeDocument/2006/relationships/hyperlink" Target="https://www.google.com/url?q=https://www.supportourstudents.ca/uploads/1/2/6/8/126865987/screen_shot_2020-10-05_at_4.02.16_pm.png&amp;sa=D&amp;ust=1602908667794000&amp;usg=AFQjCNH23r6g_IeCox7nHf__XEFzHQMeNw" TargetMode="External"/><Relationship Id="rId136" Type="http://schemas.openxmlformats.org/officeDocument/2006/relationships/hyperlink" Target="https://www.google.com/url?q=https://www.supportourstudents.ca/uploads/1/2/6/8/126865987/screen_shot_2020-10-13_at_4.10.32_pm.png&amp;sa=D&amp;ust=1602908667795000&amp;usg=AFQjCNHdbF0LK3kBrNdCgmWbR7nVPraC7A" TargetMode="External"/><Relationship Id="rId137" Type="http://schemas.openxmlformats.org/officeDocument/2006/relationships/hyperlink" Target="https://www.google.com/url?q=https://www.supportourstudents.ca/uploads/1/2/6/8/126865987/screen_shot_2020-10-13_at_4.10.32_pm.png&amp;sa=D&amp;ust=1602908667795000&amp;usg=AFQjCNHdbF0LK3kBrNdCgmWbR7nVPraC7A" TargetMode="External"/><Relationship Id="rId138" Type="http://schemas.openxmlformats.org/officeDocument/2006/relationships/hyperlink" Target="https://www.google.com/url?q=https://www.supportourstudents.ca/uploads/1/2/6/8/126865987/screen_shot_2020-10-14_at_1.49.12_pm.png&amp;sa=D&amp;ust=1602908667796000&amp;usg=AFQjCNE9QoqIVkvAFNpkzHdyiZc4mJnRAg" TargetMode="External"/><Relationship Id="rId139" Type="http://schemas.openxmlformats.org/officeDocument/2006/relationships/hyperlink" Target="https://www.google.com/url?q=https://www.supportourstudents.ca/uploads/1/2/6/8/126865987/screen_shot_2020-10-13_at_4.10.32_pm.png&amp;sa=D&amp;ust=1602908667797000&amp;usg=AFQjCNFznBvRFBXsBVjy_1KNaj0g_C042Q" TargetMode="External"/><Relationship Id="rId140" Type="http://schemas.openxmlformats.org/officeDocument/2006/relationships/hyperlink" Target="https://www.google.com/url?q=https://edmonton.ctvnews.ca/34-cases-of-covid-19-reported-at-edmonton-schools-over-the-weekend-1.5113843&amp;sa=D&amp;ust=1602908830330000&amp;usg=AFQjCNHgE0GL_Mkajipgt7jdDDGJPa5k-g" TargetMode="External"/><Relationship Id="rId141" Type="http://schemas.openxmlformats.org/officeDocument/2006/relationships/hyperlink" Target="https://www.google.com/url?q=https://school.cbe.ab.ca/school/VistaHeights/about-us/news-centre/_layouts/15/ci/post.aspx?oaid%3D18d2fbc0-eca0-4a64-80c9-b5e7094386f2%26oact%3D20001&amp;sa=D&amp;ust=1602908667797000&amp;usg=AFQjCNGgQWaseKPJzghkJkO74xdzPAz5Ew" TargetMode="External"/><Relationship Id="rId142" Type="http://schemas.openxmlformats.org/officeDocument/2006/relationships/hyperlink" Target="https://www.google.com/url?q=https://edmontonjournal.com/news/local-news/covid-19-four-more-cases-in-edmonton-public-schools-outbreak-at-waverley-school&amp;sa=D&amp;ust=1602908667798000&amp;usg=AFQjCNEpV3Au1yV05Sk_mi9vwhziUFMorQ" TargetMode="External"/><Relationship Id="rId143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9" activePane="bottomLeft" state="frozen"/>
      <selection pane="topLeft" activeCell="A1" activeCellId="0" sqref="A1"/>
      <selection pane="bottomLeft" activeCell="H128" activeCellId="0" sqref="H128"/>
    </sheetView>
  </sheetViews>
  <sheetFormatPr defaultColWidth="12.921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3" min="3" style="2" width="33.76"/>
    <col collapsed="false" customWidth="true" hidden="false" outlineLevel="0" max="5" min="5" style="0" width="15.56"/>
    <col collapsed="false" customWidth="true" hidden="false" outlineLevel="0" max="6" min="6" style="0" width="12.44"/>
    <col collapsed="false" customWidth="true" hidden="false" outlineLevel="0" max="1024" min="1023" style="0" width="11.52"/>
  </cols>
  <sheetData>
    <row r="1" s="4" customFormat="true" ht="12.95" hidden="false" customHeight="tru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6" t="s">
        <v>11</v>
      </c>
      <c r="M1" s="4" t="s">
        <v>12</v>
      </c>
      <c r="AMI1" s="0"/>
      <c r="AMJ1" s="0"/>
    </row>
    <row r="2" s="7" customFormat="true" ht="12.95" hidden="false" customHeight="true" outlineLevel="0" collapsed="false">
      <c r="A2" s="1" t="n">
        <v>44091</v>
      </c>
      <c r="B2" s="0" t="s">
        <v>13</v>
      </c>
      <c r="C2" s="2" t="s">
        <v>14</v>
      </c>
      <c r="D2" s="0" t="n">
        <v>1458</v>
      </c>
      <c r="E2" s="7" t="s">
        <v>15</v>
      </c>
      <c r="F2" s="0" t="n">
        <v>7</v>
      </c>
      <c r="G2" s="0" t="n">
        <v>31</v>
      </c>
      <c r="H2" s="0" t="n">
        <f aca="false">SUM(F2:G2)</f>
        <v>38</v>
      </c>
      <c r="I2" s="0"/>
      <c r="J2" s="7" t="s">
        <v>16</v>
      </c>
      <c r="K2" s="0" t="n">
        <v>53.46967081</v>
      </c>
      <c r="L2" s="0" t="n">
        <v>-113.36188551</v>
      </c>
      <c r="M2" s="0" t="n">
        <v>5827</v>
      </c>
      <c r="N2" s="0"/>
      <c r="O2" s="0"/>
      <c r="AMI2" s="0"/>
      <c r="AMJ2" s="0"/>
    </row>
    <row r="3" s="7" customFormat="true" ht="12.95" hidden="false" customHeight="true" outlineLevel="0" collapsed="false">
      <c r="A3" s="1" t="n">
        <v>44099</v>
      </c>
      <c r="B3" s="0" t="s">
        <v>17</v>
      </c>
      <c r="C3" s="2" t="s">
        <v>18</v>
      </c>
      <c r="D3" s="0" t="n">
        <v>5230</v>
      </c>
      <c r="E3" s="7" t="s">
        <v>15</v>
      </c>
      <c r="F3" s="0"/>
      <c r="G3" s="0"/>
      <c r="H3" s="0"/>
      <c r="I3" s="0"/>
      <c r="J3" s="7" t="s">
        <v>19</v>
      </c>
      <c r="K3" s="0" t="n">
        <v>51.277765</v>
      </c>
      <c r="L3" s="0" t="n">
        <v>-114.00683992</v>
      </c>
      <c r="M3" s="0" t="n">
        <v>4458</v>
      </c>
      <c r="N3" s="0"/>
      <c r="O3" s="0"/>
      <c r="AMI3" s="0"/>
      <c r="AMJ3" s="0"/>
    </row>
    <row r="4" customFormat="false" ht="12.95" hidden="false" customHeight="true" outlineLevel="0" collapsed="false">
      <c r="A4" s="1" t="n">
        <v>44110</v>
      </c>
      <c r="B4" s="0" t="s">
        <v>20</v>
      </c>
      <c r="C4" s="2" t="s">
        <v>21</v>
      </c>
      <c r="D4" s="0" t="n">
        <v>9638</v>
      </c>
      <c r="E4" s="7" t="s">
        <v>15</v>
      </c>
      <c r="K4" s="0" t="n">
        <v>51.0229637</v>
      </c>
      <c r="L4" s="0" t="n">
        <v>-114.1416392</v>
      </c>
    </row>
    <row r="5" customFormat="false" ht="12.95" hidden="false" customHeight="true" outlineLevel="0" collapsed="false">
      <c r="A5" s="1" t="n">
        <v>44119</v>
      </c>
      <c r="B5" s="0" t="s">
        <v>13</v>
      </c>
      <c r="C5" s="2" t="s">
        <v>22</v>
      </c>
      <c r="D5" s="0" t="n">
        <v>7100</v>
      </c>
      <c r="E5" s="7" t="s">
        <v>15</v>
      </c>
      <c r="F5" s="0" t="n">
        <v>4</v>
      </c>
      <c r="G5" s="0" t="n">
        <v>17</v>
      </c>
      <c r="H5" s="0" t="n">
        <f aca="false">SUM(F5:G5)</f>
        <v>21</v>
      </c>
      <c r="J5" s="0" t="s">
        <v>23</v>
      </c>
      <c r="K5" s="0" t="n">
        <v>53.57442897</v>
      </c>
      <c r="L5" s="0" t="n">
        <v>-113.39286099</v>
      </c>
    </row>
    <row r="6" customFormat="false" ht="12.95" hidden="false" customHeight="true" outlineLevel="0" collapsed="false">
      <c r="A6" s="1" t="n">
        <v>44109</v>
      </c>
      <c r="B6" s="0" t="s">
        <v>13</v>
      </c>
      <c r="C6" s="2" t="s">
        <v>24</v>
      </c>
      <c r="D6" s="0" t="n">
        <v>2173</v>
      </c>
      <c r="E6" s="7" t="s">
        <v>15</v>
      </c>
      <c r="K6" s="0" t="n">
        <v>53.4275943</v>
      </c>
      <c r="L6" s="0" t="n">
        <v>-113.4831191</v>
      </c>
    </row>
    <row r="7" customFormat="false" ht="12.95" hidden="false" customHeight="true" outlineLevel="0" collapsed="false">
      <c r="A7" s="1" t="n">
        <v>44109</v>
      </c>
      <c r="B7" s="0" t="s">
        <v>13</v>
      </c>
      <c r="C7" s="2" t="s">
        <v>24</v>
      </c>
      <c r="D7" s="0" t="n">
        <v>2173</v>
      </c>
      <c r="E7" s="7" t="s">
        <v>25</v>
      </c>
      <c r="K7" s="0" t="n">
        <v>53.4275943</v>
      </c>
      <c r="L7" s="0" t="n">
        <v>-113.4831191</v>
      </c>
    </row>
    <row r="8" customFormat="false" ht="12.95" hidden="false" customHeight="true" outlineLevel="0" collapsed="false">
      <c r="A8" s="1" t="n">
        <v>44109</v>
      </c>
      <c r="B8" s="0" t="s">
        <v>13</v>
      </c>
      <c r="C8" s="2" t="s">
        <v>24</v>
      </c>
      <c r="D8" s="0" t="n">
        <v>2173</v>
      </c>
      <c r="E8" s="7" t="s">
        <v>26</v>
      </c>
      <c r="K8" s="0" t="n">
        <v>53.4275943</v>
      </c>
      <c r="L8" s="0" t="n">
        <v>-113.4831191</v>
      </c>
    </row>
    <row r="9" customFormat="false" ht="12.95" hidden="false" customHeight="true" outlineLevel="0" collapsed="false">
      <c r="A9" s="1" t="n">
        <v>44095</v>
      </c>
      <c r="B9" s="0" t="s">
        <v>13</v>
      </c>
      <c r="C9" s="2" t="s">
        <v>27</v>
      </c>
      <c r="D9" s="0" t="n">
        <v>7730</v>
      </c>
      <c r="E9" s="7" t="s">
        <v>15</v>
      </c>
      <c r="H9" s="0" t="n">
        <v>7</v>
      </c>
      <c r="J9" s="7" t="s">
        <v>28</v>
      </c>
      <c r="K9" s="0" t="n">
        <v>53.49940035</v>
      </c>
      <c r="L9" s="0" t="n">
        <v>-113.52443353</v>
      </c>
      <c r="M9" s="0" t="n">
        <v>10304</v>
      </c>
    </row>
    <row r="10" customFormat="false" ht="12.95" hidden="false" customHeight="true" outlineLevel="0" collapsed="false">
      <c r="A10" s="1" t="n">
        <v>44094</v>
      </c>
      <c r="B10" s="0" t="s">
        <v>13</v>
      </c>
      <c r="C10" s="8" t="s">
        <v>29</v>
      </c>
      <c r="D10" s="0" t="n">
        <v>7234</v>
      </c>
      <c r="E10" s="7" t="s">
        <v>15</v>
      </c>
      <c r="F10" s="0" t="n">
        <v>3</v>
      </c>
      <c r="G10" s="0" t="n">
        <v>15</v>
      </c>
      <c r="H10" s="0" t="n">
        <f aca="false">SUM(F10:G10)</f>
        <v>18</v>
      </c>
      <c r="J10" s="7" t="s">
        <v>30</v>
      </c>
      <c r="K10" s="0" t="n">
        <v>53.51838035</v>
      </c>
      <c r="L10" s="0" t="n">
        <v>-113.63599268</v>
      </c>
      <c r="M10" s="0" t="n">
        <v>3118</v>
      </c>
    </row>
    <row r="11" customFormat="false" ht="12.95" hidden="false" customHeight="true" outlineLevel="0" collapsed="false">
      <c r="A11" s="1" t="n">
        <v>44097</v>
      </c>
      <c r="B11" s="0" t="s">
        <v>13</v>
      </c>
      <c r="C11" s="2" t="s">
        <v>29</v>
      </c>
      <c r="D11" s="0" t="n">
        <v>7234</v>
      </c>
      <c r="E11" s="7" t="s">
        <v>25</v>
      </c>
      <c r="J11" s="7" t="s">
        <v>30</v>
      </c>
      <c r="K11" s="0" t="n">
        <v>53.51838035</v>
      </c>
      <c r="L11" s="0" t="n">
        <v>-113.63599268</v>
      </c>
      <c r="M11" s="0" t="n">
        <v>3118</v>
      </c>
    </row>
    <row r="12" customFormat="false" ht="12.95" hidden="false" customHeight="true" outlineLevel="0" collapsed="false">
      <c r="A12" s="1" t="n">
        <v>44097</v>
      </c>
      <c r="B12" s="0" t="s">
        <v>13</v>
      </c>
      <c r="C12" s="2" t="s">
        <v>29</v>
      </c>
      <c r="D12" s="0" t="n">
        <v>7234</v>
      </c>
      <c r="E12" s="7" t="s">
        <v>26</v>
      </c>
      <c r="J12" s="7" t="s">
        <v>30</v>
      </c>
      <c r="K12" s="0" t="n">
        <v>53.51838035</v>
      </c>
      <c r="L12" s="0" t="n">
        <v>-113.63599268</v>
      </c>
      <c r="M12" s="0" t="n">
        <v>3118</v>
      </c>
    </row>
    <row r="13" customFormat="false" ht="12.95" hidden="false" customHeight="true" outlineLevel="0" collapsed="false">
      <c r="A13" s="1" t="n">
        <v>44116</v>
      </c>
      <c r="B13" s="0" t="s">
        <v>20</v>
      </c>
      <c r="C13" s="2" t="s">
        <v>31</v>
      </c>
      <c r="D13" s="0" t="n">
        <v>9261</v>
      </c>
      <c r="E13" s="7" t="s">
        <v>15</v>
      </c>
      <c r="K13" s="0" t="n">
        <v>51.12105</v>
      </c>
      <c r="L13" s="0" t="n">
        <v>-114.0616</v>
      </c>
    </row>
    <row r="14" customFormat="false" ht="12.95" hidden="false" customHeight="true" outlineLevel="0" collapsed="false">
      <c r="A14" s="1" t="n">
        <v>44120</v>
      </c>
      <c r="B14" s="0" t="s">
        <v>32</v>
      </c>
      <c r="C14" s="2" t="s">
        <v>33</v>
      </c>
      <c r="D14" s="0" t="n">
        <v>1142</v>
      </c>
      <c r="E14" s="7" t="s">
        <v>15</v>
      </c>
    </row>
    <row r="15" customFormat="false" ht="12.95" hidden="false" customHeight="true" outlineLevel="0" collapsed="false">
      <c r="A15" s="1" t="n">
        <v>44119</v>
      </c>
      <c r="B15" s="0" t="s">
        <v>20</v>
      </c>
      <c r="C15" s="2" t="s">
        <v>34</v>
      </c>
      <c r="D15" s="0" t="n">
        <v>2175</v>
      </c>
      <c r="E15" s="7" t="s">
        <v>15</v>
      </c>
    </row>
    <row r="16" customFormat="false" ht="12.95" hidden="false" customHeight="true" outlineLevel="0" collapsed="false">
      <c r="A16" s="1" t="n">
        <v>44121</v>
      </c>
      <c r="B16" s="0" t="s">
        <v>20</v>
      </c>
      <c r="C16" s="2" t="s">
        <v>34</v>
      </c>
      <c r="D16" s="0" t="n">
        <v>2175</v>
      </c>
      <c r="E16" s="7" t="s">
        <v>25</v>
      </c>
    </row>
    <row r="17" customFormat="false" ht="12.95" hidden="false" customHeight="true" outlineLevel="0" collapsed="false">
      <c r="A17" s="1" t="n">
        <v>44123</v>
      </c>
      <c r="B17" s="0" t="s">
        <v>20</v>
      </c>
      <c r="C17" s="2" t="s">
        <v>34</v>
      </c>
      <c r="D17" s="0" t="n">
        <v>2175</v>
      </c>
      <c r="E17" s="7" t="s">
        <v>35</v>
      </c>
    </row>
    <row r="18" customFormat="false" ht="12.95" hidden="false" customHeight="true" outlineLevel="0" collapsed="false">
      <c r="A18" s="1" t="n">
        <v>44123</v>
      </c>
      <c r="B18" s="0" t="s">
        <v>20</v>
      </c>
      <c r="C18" s="2" t="s">
        <v>34</v>
      </c>
      <c r="D18" s="0" t="n">
        <v>2175</v>
      </c>
      <c r="E18" s="7" t="s">
        <v>36</v>
      </c>
    </row>
    <row r="19" customFormat="false" ht="12.95" hidden="false" customHeight="true" outlineLevel="0" collapsed="false">
      <c r="A19" s="1" t="n">
        <v>44125</v>
      </c>
      <c r="B19" s="0" t="s">
        <v>20</v>
      </c>
      <c r="C19" s="2" t="s">
        <v>34</v>
      </c>
      <c r="D19" s="0" t="n">
        <v>2175</v>
      </c>
      <c r="E19" s="7" t="s">
        <v>37</v>
      </c>
    </row>
    <row r="20" customFormat="false" ht="12.95" hidden="false" customHeight="true" outlineLevel="0" collapsed="false">
      <c r="A20" s="1" t="n">
        <v>44126</v>
      </c>
      <c r="B20" s="0" t="s">
        <v>20</v>
      </c>
      <c r="C20" s="2" t="s">
        <v>34</v>
      </c>
      <c r="D20" s="0" t="n">
        <v>2175</v>
      </c>
      <c r="E20" s="7" t="s">
        <v>26</v>
      </c>
    </row>
    <row r="21" customFormat="false" ht="12.95" hidden="false" customHeight="true" outlineLevel="0" collapsed="false">
      <c r="A21" s="1" t="n">
        <v>44102</v>
      </c>
      <c r="B21" s="0" t="s">
        <v>13</v>
      </c>
      <c r="C21" s="2" t="s">
        <v>38</v>
      </c>
      <c r="D21" s="0" t="n">
        <v>7500</v>
      </c>
      <c r="E21" s="7" t="s">
        <v>15</v>
      </c>
      <c r="K21" s="0" t="n">
        <v>53.5013</v>
      </c>
      <c r="L21" s="0" t="n">
        <v>-113.503966</v>
      </c>
    </row>
    <row r="22" customFormat="false" ht="12.95" hidden="false" customHeight="true" outlineLevel="0" collapsed="false">
      <c r="A22" s="1" t="n">
        <v>44121</v>
      </c>
      <c r="B22" s="0" t="s">
        <v>39</v>
      </c>
      <c r="C22" s="2" t="s">
        <v>40</v>
      </c>
      <c r="D22" s="0" t="n">
        <v>4436</v>
      </c>
      <c r="E22" s="7" t="s">
        <v>15</v>
      </c>
      <c r="H22" s="0" t="n">
        <v>1</v>
      </c>
    </row>
    <row r="23" customFormat="false" ht="12.95" hidden="false" customHeight="true" outlineLevel="0" collapsed="false">
      <c r="A23" s="1" t="n">
        <v>44091</v>
      </c>
      <c r="B23" s="0" t="s">
        <v>20</v>
      </c>
      <c r="C23" s="8" t="s">
        <v>41</v>
      </c>
      <c r="D23" s="0" t="n">
        <v>2155</v>
      </c>
      <c r="E23" s="7" t="s">
        <v>15</v>
      </c>
      <c r="J23" s="7" t="s">
        <v>42</v>
      </c>
      <c r="K23" s="0" t="n">
        <v>51.15867305</v>
      </c>
      <c r="L23" s="0" t="n">
        <v>-113.95624927</v>
      </c>
      <c r="M23" s="0" t="n">
        <v>5546</v>
      </c>
    </row>
    <row r="24" customFormat="false" ht="12.95" hidden="false" customHeight="true" outlineLevel="0" collapsed="false">
      <c r="A24" s="1" t="n">
        <v>44092</v>
      </c>
      <c r="B24" s="0" t="s">
        <v>20</v>
      </c>
      <c r="C24" s="2" t="s">
        <v>41</v>
      </c>
      <c r="D24" s="0" t="n">
        <v>2155</v>
      </c>
      <c r="E24" s="7" t="s">
        <v>25</v>
      </c>
      <c r="J24" s="7" t="s">
        <v>42</v>
      </c>
      <c r="K24" s="0" t="n">
        <v>51.15867305</v>
      </c>
      <c r="L24" s="0" t="n">
        <v>-113.95624927</v>
      </c>
      <c r="M24" s="0" t="n">
        <v>5546</v>
      </c>
    </row>
    <row r="25" customFormat="false" ht="12.95" hidden="false" customHeight="true" outlineLevel="0" collapsed="false">
      <c r="A25" s="1" t="n">
        <v>44095</v>
      </c>
      <c r="B25" s="0" t="s">
        <v>20</v>
      </c>
      <c r="C25" s="2" t="s">
        <v>41</v>
      </c>
      <c r="D25" s="0" t="n">
        <v>2155</v>
      </c>
      <c r="E25" s="7" t="s">
        <v>26</v>
      </c>
      <c r="J25" s="7" t="s">
        <v>42</v>
      </c>
      <c r="K25" s="0" t="n">
        <v>51.15867305</v>
      </c>
      <c r="L25" s="0" t="n">
        <v>-113.95624927</v>
      </c>
      <c r="M25" s="0" t="n">
        <v>5546</v>
      </c>
    </row>
    <row r="26" customFormat="false" ht="12.95" hidden="false" customHeight="true" outlineLevel="0" collapsed="false">
      <c r="A26" s="1" t="n">
        <v>44118</v>
      </c>
      <c r="B26" s="0" t="s">
        <v>20</v>
      </c>
      <c r="C26" s="2" t="s">
        <v>41</v>
      </c>
      <c r="D26" s="0" t="n">
        <v>2155</v>
      </c>
      <c r="E26" s="7" t="s">
        <v>43</v>
      </c>
      <c r="J26" s="7" t="s">
        <v>42</v>
      </c>
      <c r="K26" s="0" t="n">
        <v>51.15867305</v>
      </c>
      <c r="L26" s="0" t="n">
        <v>-113.95624927</v>
      </c>
      <c r="M26" s="0" t="n">
        <v>5546</v>
      </c>
    </row>
    <row r="27" customFormat="false" ht="12.95" hidden="false" customHeight="true" outlineLevel="0" collapsed="false">
      <c r="A27" s="1" t="n">
        <v>44125</v>
      </c>
      <c r="B27" s="0" t="s">
        <v>20</v>
      </c>
      <c r="C27" s="2" t="s">
        <v>41</v>
      </c>
      <c r="D27" s="0" t="n">
        <v>2155</v>
      </c>
      <c r="E27" s="7" t="s">
        <v>44</v>
      </c>
      <c r="J27" s="7" t="s">
        <v>42</v>
      </c>
      <c r="K27" s="0" t="n">
        <v>51.15867305</v>
      </c>
      <c r="L27" s="0" t="n">
        <v>-113.95624927</v>
      </c>
      <c r="M27" s="0" t="n">
        <v>5546</v>
      </c>
    </row>
    <row r="28" customFormat="false" ht="12.95" hidden="false" customHeight="true" outlineLevel="0" collapsed="false">
      <c r="A28" s="1" t="n">
        <v>44082</v>
      </c>
      <c r="B28" s="0" t="s">
        <v>20</v>
      </c>
      <c r="C28" s="2" t="s">
        <v>45</v>
      </c>
      <c r="D28" s="0" t="n">
        <v>1330</v>
      </c>
      <c r="E28" s="7" t="s">
        <v>15</v>
      </c>
      <c r="F28" s="0" t="n">
        <v>1</v>
      </c>
      <c r="H28" s="0" t="n">
        <f aca="false">SUM(F28:G28)</f>
        <v>1</v>
      </c>
      <c r="J28" s="7" t="s">
        <v>46</v>
      </c>
      <c r="K28" s="0" t="n">
        <v>51.13452873</v>
      </c>
      <c r="L28" s="0" t="n">
        <v>-114.20948345</v>
      </c>
      <c r="M28" s="0" t="n">
        <v>6137</v>
      </c>
    </row>
    <row r="29" customFormat="false" ht="12.95" hidden="false" customHeight="true" outlineLevel="0" collapsed="false">
      <c r="A29" s="1" t="n">
        <v>44101</v>
      </c>
      <c r="B29" s="0" t="s">
        <v>13</v>
      </c>
      <c r="C29" s="2" t="s">
        <v>47</v>
      </c>
      <c r="D29" s="0" t="n">
        <v>1026</v>
      </c>
      <c r="E29" s="7" t="s">
        <v>15</v>
      </c>
      <c r="K29" s="0" t="n">
        <v>53.4600054</v>
      </c>
      <c r="L29" s="0" t="n">
        <v>-113.5770673</v>
      </c>
    </row>
    <row r="30" customFormat="false" ht="12.95" hidden="false" customHeight="true" outlineLevel="0" collapsed="false">
      <c r="A30" s="1" t="n">
        <v>44110</v>
      </c>
      <c r="B30" s="0" t="s">
        <v>13</v>
      </c>
      <c r="C30" s="2" t="s">
        <v>47</v>
      </c>
      <c r="D30" s="0" t="n">
        <v>1026</v>
      </c>
      <c r="E30" s="7" t="s">
        <v>25</v>
      </c>
      <c r="K30" s="0" t="n">
        <v>53.4600054</v>
      </c>
      <c r="L30" s="0" t="n">
        <v>-113.5770673</v>
      </c>
    </row>
    <row r="31" customFormat="false" ht="12.95" hidden="false" customHeight="true" outlineLevel="0" collapsed="false">
      <c r="A31" s="1" t="n">
        <v>44113</v>
      </c>
      <c r="B31" s="0" t="s">
        <v>13</v>
      </c>
      <c r="C31" s="2" t="s">
        <v>47</v>
      </c>
      <c r="D31" s="0" t="n">
        <v>1026</v>
      </c>
      <c r="E31" s="7" t="s">
        <v>26</v>
      </c>
      <c r="K31" s="0" t="n">
        <v>53.4600054</v>
      </c>
      <c r="L31" s="0" t="n">
        <v>-113.5770673</v>
      </c>
    </row>
    <row r="32" customFormat="false" ht="12.95" hidden="false" customHeight="true" outlineLevel="0" collapsed="false">
      <c r="A32" s="1" t="n">
        <v>44081</v>
      </c>
      <c r="B32" s="0" t="s">
        <v>13</v>
      </c>
      <c r="C32" s="8" t="s">
        <v>48</v>
      </c>
      <c r="D32" s="0" t="n">
        <v>8403</v>
      </c>
      <c r="E32" s="7" t="s">
        <v>15</v>
      </c>
      <c r="H32" s="0" t="n">
        <v>1</v>
      </c>
      <c r="J32" s="7" t="s">
        <v>49</v>
      </c>
      <c r="K32" s="0" t="n">
        <v>53.55295079</v>
      </c>
      <c r="L32" s="0" t="n">
        <v>-113.56692646</v>
      </c>
      <c r="M32" s="0" t="n">
        <f aca="false">6796+73</f>
        <v>6869</v>
      </c>
    </row>
    <row r="33" customFormat="false" ht="12.95" hidden="false" customHeight="true" outlineLevel="0" collapsed="false">
      <c r="A33" s="1" t="n">
        <v>44101</v>
      </c>
      <c r="B33" s="0" t="s">
        <v>13</v>
      </c>
      <c r="C33" s="2" t="s">
        <v>48</v>
      </c>
      <c r="D33" s="0" t="n">
        <v>8403</v>
      </c>
      <c r="E33" s="7" t="s">
        <v>25</v>
      </c>
      <c r="J33" s="7" t="s">
        <v>49</v>
      </c>
      <c r="K33" s="0" t="n">
        <v>53.55295079</v>
      </c>
      <c r="L33" s="0" t="n">
        <v>-113.56692646</v>
      </c>
      <c r="M33" s="0" t="n">
        <f aca="false">6796+73</f>
        <v>6869</v>
      </c>
    </row>
    <row r="34" customFormat="false" ht="12.95" hidden="false" customHeight="true" outlineLevel="0" collapsed="false">
      <c r="A34" s="1" t="n">
        <v>44103</v>
      </c>
      <c r="B34" s="0" t="s">
        <v>13</v>
      </c>
      <c r="C34" s="2" t="s">
        <v>48</v>
      </c>
      <c r="D34" s="0" t="n">
        <v>8403</v>
      </c>
      <c r="E34" s="7" t="s">
        <v>35</v>
      </c>
      <c r="J34" s="7" t="s">
        <v>49</v>
      </c>
      <c r="K34" s="0" t="n">
        <v>53.55295079</v>
      </c>
      <c r="L34" s="0" t="n">
        <v>-113.56692646</v>
      </c>
      <c r="M34" s="0" t="n">
        <f aca="false">6796+73</f>
        <v>6869</v>
      </c>
    </row>
    <row r="35" customFormat="false" ht="12.95" hidden="false" customHeight="true" outlineLevel="0" collapsed="false">
      <c r="A35" s="1" t="n">
        <v>44103</v>
      </c>
      <c r="B35" s="0" t="s">
        <v>13</v>
      </c>
      <c r="C35" s="2" t="s">
        <v>48</v>
      </c>
      <c r="D35" s="0" t="n">
        <v>8403</v>
      </c>
      <c r="E35" s="7" t="s">
        <v>26</v>
      </c>
      <c r="J35" s="7" t="s">
        <v>49</v>
      </c>
      <c r="K35" s="0" t="n">
        <v>53.55295079</v>
      </c>
      <c r="L35" s="0" t="n">
        <v>-113.56692646</v>
      </c>
      <c r="M35" s="0" t="n">
        <f aca="false">6796+73</f>
        <v>6869</v>
      </c>
    </row>
    <row r="36" customFormat="false" ht="12.95" hidden="false" customHeight="true" outlineLevel="0" collapsed="false">
      <c r="A36" s="1" t="n">
        <v>44082</v>
      </c>
      <c r="B36" s="0" t="s">
        <v>13</v>
      </c>
      <c r="C36" s="8" t="s">
        <v>50</v>
      </c>
      <c r="D36" s="0" t="n">
        <v>8404</v>
      </c>
      <c r="E36" s="7" t="s">
        <v>15</v>
      </c>
      <c r="H36" s="0" t="n">
        <v>24</v>
      </c>
      <c r="J36" s="7" t="s">
        <v>51</v>
      </c>
      <c r="K36" s="0" t="n">
        <v>53.59299337</v>
      </c>
      <c r="L36" s="0" t="n">
        <v>-113.47529793</v>
      </c>
      <c r="M36" s="0" t="n">
        <f aca="false">158+8115+408</f>
        <v>8681</v>
      </c>
    </row>
    <row r="37" customFormat="false" ht="12.95" hidden="false" customHeight="true" outlineLevel="0" collapsed="false">
      <c r="A37" s="1" t="n">
        <v>44084</v>
      </c>
      <c r="B37" s="0" t="s">
        <v>13</v>
      </c>
      <c r="C37" s="9" t="s">
        <v>50</v>
      </c>
      <c r="D37" s="0" t="n">
        <v>8404</v>
      </c>
      <c r="E37" s="7" t="s">
        <v>25</v>
      </c>
      <c r="H37" s="0" t="n">
        <v>1</v>
      </c>
      <c r="J37" s="7" t="s">
        <v>51</v>
      </c>
      <c r="K37" s="0" t="n">
        <v>53.59299337</v>
      </c>
      <c r="L37" s="0" t="n">
        <v>-113.47529793</v>
      </c>
      <c r="M37" s="0" t="n">
        <f aca="false">158+8115+408</f>
        <v>8681</v>
      </c>
    </row>
    <row r="38" customFormat="false" ht="12.95" hidden="false" customHeight="true" outlineLevel="0" collapsed="false">
      <c r="A38" s="1" t="n">
        <v>44096</v>
      </c>
      <c r="B38" s="0" t="s">
        <v>13</v>
      </c>
      <c r="C38" s="9" t="s">
        <v>50</v>
      </c>
      <c r="D38" s="0" t="n">
        <v>8404</v>
      </c>
      <c r="E38" s="7" t="s">
        <v>35</v>
      </c>
      <c r="J38" s="7" t="s">
        <v>51</v>
      </c>
      <c r="K38" s="0" t="n">
        <v>53.59299337</v>
      </c>
      <c r="L38" s="0" t="n">
        <v>-113.47529793</v>
      </c>
      <c r="M38" s="0" t="n">
        <f aca="false">158+8115+408</f>
        <v>8681</v>
      </c>
    </row>
    <row r="39" customFormat="false" ht="12.95" hidden="false" customHeight="true" outlineLevel="0" collapsed="false">
      <c r="A39" s="1" t="n">
        <v>44099</v>
      </c>
      <c r="B39" s="0" t="s">
        <v>13</v>
      </c>
      <c r="C39" s="9" t="s">
        <v>50</v>
      </c>
      <c r="D39" s="0" t="n">
        <v>8404</v>
      </c>
      <c r="E39" s="7" t="s">
        <v>36</v>
      </c>
      <c r="J39" s="7" t="s">
        <v>51</v>
      </c>
      <c r="K39" s="0" t="n">
        <v>53.59299337</v>
      </c>
      <c r="L39" s="0" t="n">
        <v>-113.47529793</v>
      </c>
      <c r="M39" s="0" t="n">
        <f aca="false">158+8115+408</f>
        <v>8681</v>
      </c>
    </row>
    <row r="40" customFormat="false" ht="12.95" hidden="false" customHeight="true" outlineLevel="0" collapsed="false">
      <c r="A40" s="1" t="n">
        <v>44099</v>
      </c>
      <c r="B40" s="0" t="s">
        <v>13</v>
      </c>
      <c r="C40" s="9" t="s">
        <v>50</v>
      </c>
      <c r="D40" s="0" t="n">
        <v>8404</v>
      </c>
      <c r="E40" s="7" t="s">
        <v>37</v>
      </c>
      <c r="J40" s="7" t="s">
        <v>51</v>
      </c>
      <c r="K40" s="0" t="n">
        <v>53.59299337</v>
      </c>
      <c r="L40" s="0" t="n">
        <v>-113.47529793</v>
      </c>
      <c r="M40" s="0" t="n">
        <f aca="false">158+8115+408</f>
        <v>8681</v>
      </c>
    </row>
    <row r="41" customFormat="false" ht="12.95" hidden="false" customHeight="true" outlineLevel="0" collapsed="false">
      <c r="A41" s="1" t="n">
        <v>44101</v>
      </c>
      <c r="B41" s="0" t="s">
        <v>13</v>
      </c>
      <c r="C41" s="2" t="s">
        <v>50</v>
      </c>
      <c r="D41" s="0" t="n">
        <v>8404</v>
      </c>
      <c r="E41" s="7" t="s">
        <v>26</v>
      </c>
      <c r="J41" s="7" t="s">
        <v>51</v>
      </c>
      <c r="K41" s="0" t="n">
        <v>53.59299337</v>
      </c>
      <c r="L41" s="0" t="n">
        <v>-113.47529793</v>
      </c>
      <c r="M41" s="0" t="n">
        <f aca="false">158+8115+408</f>
        <v>8681</v>
      </c>
    </row>
    <row r="42" customFormat="false" ht="12.95" hidden="false" customHeight="true" outlineLevel="0" collapsed="false">
      <c r="A42" s="1" t="n">
        <v>44106</v>
      </c>
      <c r="B42" s="0" t="s">
        <v>13</v>
      </c>
      <c r="C42" s="9" t="s">
        <v>50</v>
      </c>
      <c r="D42" s="0" t="n">
        <v>8404</v>
      </c>
      <c r="E42" s="7" t="s">
        <v>52</v>
      </c>
      <c r="J42" s="7" t="s">
        <v>51</v>
      </c>
      <c r="K42" s="0" t="n">
        <v>53.59299337</v>
      </c>
      <c r="L42" s="0" t="n">
        <v>-113.47529793</v>
      </c>
      <c r="M42" s="0" t="n">
        <f aca="false">158+8115+408</f>
        <v>8681</v>
      </c>
    </row>
    <row r="43" customFormat="false" ht="12.95" hidden="false" customHeight="true" outlineLevel="0" collapsed="false">
      <c r="A43" s="1" t="n">
        <v>44106</v>
      </c>
      <c r="B43" s="0" t="s">
        <v>13</v>
      </c>
      <c r="C43" s="9" t="s">
        <v>50</v>
      </c>
      <c r="D43" s="0" t="n">
        <v>8404</v>
      </c>
      <c r="E43" s="7" t="s">
        <v>53</v>
      </c>
      <c r="J43" s="7" t="s">
        <v>51</v>
      </c>
      <c r="K43" s="0" t="n">
        <v>53.59299337</v>
      </c>
      <c r="L43" s="0" t="n">
        <v>-113.47529793</v>
      </c>
      <c r="M43" s="0" t="n">
        <f aca="false">158+8115+408</f>
        <v>8681</v>
      </c>
    </row>
    <row r="44" customFormat="false" ht="12.95" hidden="false" customHeight="true" outlineLevel="0" collapsed="false">
      <c r="A44" s="1" t="n">
        <v>44109</v>
      </c>
      <c r="B44" s="0" t="s">
        <v>13</v>
      </c>
      <c r="C44" s="9" t="s">
        <v>50</v>
      </c>
      <c r="D44" s="0" t="n">
        <v>8404</v>
      </c>
      <c r="E44" s="7" t="s">
        <v>54</v>
      </c>
      <c r="J44" s="7" t="s">
        <v>51</v>
      </c>
      <c r="K44" s="0" t="n">
        <v>53.59299337</v>
      </c>
      <c r="L44" s="0" t="n">
        <v>-113.47529793</v>
      </c>
      <c r="M44" s="0" t="n">
        <f aca="false">158+8115+408</f>
        <v>8681</v>
      </c>
    </row>
    <row r="45" customFormat="false" ht="12.95" hidden="false" customHeight="true" outlineLevel="0" collapsed="false">
      <c r="A45" s="1" t="n">
        <v>44124</v>
      </c>
      <c r="B45" s="0" t="s">
        <v>13</v>
      </c>
      <c r="C45" s="9" t="s">
        <v>50</v>
      </c>
      <c r="D45" s="0" t="n">
        <v>8404</v>
      </c>
      <c r="E45" s="7" t="s">
        <v>55</v>
      </c>
      <c r="J45" s="7" t="s">
        <v>51</v>
      </c>
      <c r="K45" s="0" t="n">
        <v>53.59299337</v>
      </c>
      <c r="L45" s="0" t="n">
        <v>-113.47529793</v>
      </c>
      <c r="M45" s="0" t="n">
        <f aca="false">158+8115+408</f>
        <v>8681</v>
      </c>
    </row>
    <row r="46" customFormat="false" ht="12.95" hidden="false" customHeight="true" outlineLevel="0" collapsed="false">
      <c r="A46" s="1" t="n">
        <v>44124</v>
      </c>
      <c r="B46" s="0" t="s">
        <v>13</v>
      </c>
      <c r="C46" s="9" t="s">
        <v>50</v>
      </c>
      <c r="D46" s="0" t="n">
        <v>8404</v>
      </c>
      <c r="E46" s="7" t="s">
        <v>56</v>
      </c>
      <c r="J46" s="7" t="s">
        <v>51</v>
      </c>
      <c r="K46" s="0" t="n">
        <v>53.59299337</v>
      </c>
      <c r="L46" s="0" t="n">
        <v>-113.47529793</v>
      </c>
      <c r="M46" s="0" t="n">
        <f aca="false">158+8115+408</f>
        <v>8681</v>
      </c>
    </row>
    <row r="47" customFormat="false" ht="12.95" hidden="false" customHeight="true" outlineLevel="0" collapsed="false">
      <c r="A47" s="1" t="n">
        <v>44124</v>
      </c>
      <c r="B47" s="0" t="s">
        <v>13</v>
      </c>
      <c r="C47" s="9" t="s">
        <v>50</v>
      </c>
      <c r="D47" s="0" t="n">
        <v>8404</v>
      </c>
      <c r="E47" s="7" t="s">
        <v>57</v>
      </c>
      <c r="J47" s="7" t="s">
        <v>51</v>
      </c>
      <c r="K47" s="0" t="n">
        <v>53.59299337</v>
      </c>
      <c r="L47" s="0" t="n">
        <v>-113.47529793</v>
      </c>
      <c r="M47" s="0" t="n">
        <f aca="false">158+8115+408</f>
        <v>8681</v>
      </c>
    </row>
    <row r="48" customFormat="false" ht="12.95" hidden="false" customHeight="true" outlineLevel="0" collapsed="false">
      <c r="A48" s="1" t="n">
        <v>44125</v>
      </c>
      <c r="B48" s="0" t="s">
        <v>13</v>
      </c>
      <c r="C48" s="9" t="s">
        <v>50</v>
      </c>
      <c r="D48" s="0" t="n">
        <v>8404</v>
      </c>
      <c r="E48" s="7" t="s">
        <v>58</v>
      </c>
      <c r="J48" s="7" t="s">
        <v>51</v>
      </c>
      <c r="K48" s="0" t="n">
        <v>53.59299337</v>
      </c>
      <c r="L48" s="0" t="n">
        <v>-113.47529793</v>
      </c>
      <c r="M48" s="0" t="n">
        <f aca="false">158+8115+408</f>
        <v>8681</v>
      </c>
    </row>
    <row r="49" customFormat="false" ht="12.95" hidden="false" customHeight="true" outlineLevel="0" collapsed="false">
      <c r="A49" s="1" t="n">
        <v>44122</v>
      </c>
      <c r="B49" s="0" t="s">
        <v>59</v>
      </c>
      <c r="C49" s="2" t="s">
        <v>60</v>
      </c>
      <c r="D49" s="0" t="n">
        <v>2800</v>
      </c>
      <c r="E49" s="7" t="s">
        <v>15</v>
      </c>
    </row>
    <row r="50" customFormat="false" ht="12.95" hidden="false" customHeight="true" outlineLevel="0" collapsed="false">
      <c r="A50" s="1" t="n">
        <v>44122</v>
      </c>
      <c r="B50" s="0" t="s">
        <v>59</v>
      </c>
      <c r="C50" s="2" t="s">
        <v>60</v>
      </c>
      <c r="D50" s="0" t="n">
        <v>2800</v>
      </c>
      <c r="E50" s="7" t="s">
        <v>25</v>
      </c>
    </row>
    <row r="51" customFormat="false" ht="12.95" hidden="false" customHeight="true" outlineLevel="0" collapsed="false">
      <c r="A51" s="1" t="n">
        <v>44122</v>
      </c>
      <c r="B51" s="0" t="s">
        <v>59</v>
      </c>
      <c r="C51" s="2" t="s">
        <v>60</v>
      </c>
      <c r="D51" s="0" t="n">
        <v>2800</v>
      </c>
      <c r="E51" s="7" t="s">
        <v>61</v>
      </c>
    </row>
    <row r="52" customFormat="false" ht="12.95" hidden="false" customHeight="true" outlineLevel="0" collapsed="false">
      <c r="A52" s="1" t="n">
        <v>44087</v>
      </c>
      <c r="B52" s="0" t="s">
        <v>20</v>
      </c>
      <c r="C52" s="8" t="s">
        <v>62</v>
      </c>
      <c r="D52" s="0" t="n">
        <v>2085</v>
      </c>
      <c r="E52" s="7" t="s">
        <v>15</v>
      </c>
      <c r="J52" s="7" t="s">
        <v>63</v>
      </c>
      <c r="K52" s="0" t="n">
        <v>50.89679172</v>
      </c>
      <c r="L52" s="0" t="n">
        <v>-113.96236347</v>
      </c>
      <c r="M52" s="0" t="n">
        <v>4779</v>
      </c>
    </row>
    <row r="53" customFormat="false" ht="12.95" hidden="false" customHeight="true" outlineLevel="0" collapsed="false">
      <c r="A53" s="1" t="n">
        <v>44087</v>
      </c>
      <c r="B53" s="0" t="s">
        <v>20</v>
      </c>
      <c r="C53" s="2" t="s">
        <v>62</v>
      </c>
      <c r="D53" s="0" t="n">
        <v>2085</v>
      </c>
      <c r="E53" s="7" t="s">
        <v>25</v>
      </c>
      <c r="J53" s="7" t="s">
        <v>63</v>
      </c>
      <c r="K53" s="0" t="n">
        <v>50.89679172</v>
      </c>
      <c r="L53" s="0" t="n">
        <v>-113.96236347</v>
      </c>
      <c r="M53" s="0" t="n">
        <v>4779</v>
      </c>
    </row>
    <row r="54" customFormat="false" ht="12.95" hidden="false" customHeight="true" outlineLevel="0" collapsed="false">
      <c r="A54" s="1" t="n">
        <v>44087</v>
      </c>
      <c r="B54" s="0" t="s">
        <v>20</v>
      </c>
      <c r="C54" s="2" t="s">
        <v>62</v>
      </c>
      <c r="D54" s="0" t="n">
        <v>2085</v>
      </c>
      <c r="E54" s="7" t="s">
        <v>26</v>
      </c>
      <c r="J54" s="7" t="s">
        <v>63</v>
      </c>
      <c r="K54" s="0" t="n">
        <v>50.89679172</v>
      </c>
      <c r="L54" s="0" t="n">
        <v>-113.96236347</v>
      </c>
      <c r="M54" s="0" t="n">
        <v>4779</v>
      </c>
    </row>
    <row r="55" customFormat="false" ht="12.95" hidden="false" customHeight="true" outlineLevel="0" collapsed="false">
      <c r="A55" s="1" t="n">
        <v>44111</v>
      </c>
      <c r="B55" s="0" t="s">
        <v>20</v>
      </c>
      <c r="C55" s="2" t="s">
        <v>62</v>
      </c>
      <c r="D55" s="0" t="n">
        <v>2085</v>
      </c>
      <c r="E55" s="7" t="s">
        <v>43</v>
      </c>
      <c r="J55" s="7" t="s">
        <v>63</v>
      </c>
      <c r="K55" s="0" t="n">
        <v>50.89679172</v>
      </c>
      <c r="L55" s="0" t="n">
        <v>-113.96236347</v>
      </c>
      <c r="M55" s="0" t="n">
        <v>4779</v>
      </c>
    </row>
    <row r="56" customFormat="false" ht="12.95" hidden="false" customHeight="true" outlineLevel="0" collapsed="false">
      <c r="A56" s="1" t="n">
        <v>44112</v>
      </c>
      <c r="B56" s="0" t="s">
        <v>13</v>
      </c>
      <c r="C56" s="2" t="s">
        <v>64</v>
      </c>
      <c r="D56" s="0" t="n">
        <v>6006</v>
      </c>
      <c r="E56" s="7" t="s">
        <v>15</v>
      </c>
      <c r="K56" s="0" t="n">
        <v>53.5764629</v>
      </c>
      <c r="L56" s="0" t="n">
        <v>-113.547837</v>
      </c>
    </row>
    <row r="57" customFormat="false" ht="12.95" hidden="false" customHeight="true" outlineLevel="0" collapsed="false">
      <c r="A57" s="1" t="n">
        <v>44112</v>
      </c>
      <c r="B57" s="0" t="s">
        <v>13</v>
      </c>
      <c r="C57" s="2" t="s">
        <v>64</v>
      </c>
      <c r="D57" s="0" t="n">
        <v>6006</v>
      </c>
      <c r="E57" s="7" t="s">
        <v>25</v>
      </c>
      <c r="K57" s="0" t="n">
        <v>53.5764629</v>
      </c>
      <c r="L57" s="0" t="n">
        <v>-113.547837</v>
      </c>
    </row>
    <row r="58" customFormat="false" ht="12.95" hidden="false" customHeight="true" outlineLevel="0" collapsed="false">
      <c r="A58" s="1" t="n">
        <v>44112</v>
      </c>
      <c r="B58" s="0" t="s">
        <v>13</v>
      </c>
      <c r="C58" s="2" t="s">
        <v>64</v>
      </c>
      <c r="D58" s="0" t="n">
        <v>6006</v>
      </c>
      <c r="E58" s="7" t="s">
        <v>26</v>
      </c>
      <c r="K58" s="0" t="n">
        <v>53.5764629</v>
      </c>
      <c r="L58" s="0" t="n">
        <v>-113.547837</v>
      </c>
    </row>
    <row r="59" customFormat="false" ht="12.95" hidden="false" customHeight="true" outlineLevel="0" collapsed="false">
      <c r="A59" s="1" t="n">
        <v>44118</v>
      </c>
      <c r="B59" s="0" t="s">
        <v>13</v>
      </c>
      <c r="C59" s="2" t="s">
        <v>64</v>
      </c>
      <c r="D59" s="0" t="n">
        <v>6006</v>
      </c>
      <c r="E59" s="7" t="s">
        <v>35</v>
      </c>
      <c r="K59" s="0" t="n">
        <v>53.5764629</v>
      </c>
      <c r="L59" s="0" t="n">
        <v>-113.547837</v>
      </c>
    </row>
    <row r="60" customFormat="false" ht="12.95" hidden="false" customHeight="true" outlineLevel="0" collapsed="false">
      <c r="A60" s="1" t="n">
        <v>44118</v>
      </c>
      <c r="B60" s="0" t="s">
        <v>13</v>
      </c>
      <c r="C60" s="2" t="s">
        <v>64</v>
      </c>
      <c r="D60" s="0" t="n">
        <v>6006</v>
      </c>
      <c r="E60" s="7" t="s">
        <v>36</v>
      </c>
      <c r="K60" s="0" t="n">
        <v>53.5764629</v>
      </c>
      <c r="L60" s="0" t="n">
        <v>-113.547837</v>
      </c>
    </row>
    <row r="61" customFormat="false" ht="12.95" hidden="false" customHeight="true" outlineLevel="0" collapsed="false">
      <c r="A61" s="1" t="n">
        <v>44118</v>
      </c>
      <c r="B61" s="0" t="s">
        <v>13</v>
      </c>
      <c r="C61" s="2" t="s">
        <v>64</v>
      </c>
      <c r="D61" s="0" t="n">
        <v>6006</v>
      </c>
      <c r="E61" s="7" t="s">
        <v>37</v>
      </c>
      <c r="K61" s="0" t="n">
        <v>53.5764629</v>
      </c>
      <c r="L61" s="0" t="n">
        <v>-113.547837</v>
      </c>
    </row>
    <row r="62" customFormat="false" ht="12.95" hidden="false" customHeight="true" outlineLevel="0" collapsed="false">
      <c r="A62" s="1" t="n">
        <v>44118</v>
      </c>
      <c r="B62" s="0" t="s">
        <v>13</v>
      </c>
      <c r="C62" s="2" t="s">
        <v>64</v>
      </c>
      <c r="D62" s="0" t="n">
        <v>6006</v>
      </c>
      <c r="E62" s="7" t="s">
        <v>54</v>
      </c>
      <c r="K62" s="0" t="n">
        <v>53.5764629</v>
      </c>
      <c r="L62" s="0" t="n">
        <v>-113.547837</v>
      </c>
    </row>
    <row r="63" customFormat="false" ht="12.95" hidden="false" customHeight="true" outlineLevel="0" collapsed="false">
      <c r="A63" s="1" t="n">
        <v>44092</v>
      </c>
      <c r="B63" s="0" t="s">
        <v>13</v>
      </c>
      <c r="C63" s="8" t="s">
        <v>65</v>
      </c>
      <c r="D63" s="0" t="n">
        <v>8402</v>
      </c>
      <c r="E63" s="7" t="s">
        <v>15</v>
      </c>
      <c r="J63" s="7" t="s">
        <v>66</v>
      </c>
      <c r="K63" s="0" t="n">
        <v>53.53537028</v>
      </c>
      <c r="L63" s="0" t="n">
        <v>-113.42673212</v>
      </c>
      <c r="M63" s="0" t="n">
        <v>6051</v>
      </c>
    </row>
    <row r="64" customFormat="false" ht="12.95" hidden="false" customHeight="true" outlineLevel="0" collapsed="false">
      <c r="A64" s="1" t="n">
        <v>44094</v>
      </c>
      <c r="B64" s="0" t="s">
        <v>13</v>
      </c>
      <c r="C64" s="2" t="s">
        <v>65</v>
      </c>
      <c r="D64" s="0" t="n">
        <v>8402</v>
      </c>
      <c r="E64" s="7" t="s">
        <v>25</v>
      </c>
      <c r="J64" s="7" t="s">
        <v>66</v>
      </c>
      <c r="K64" s="0" t="n">
        <v>53.53537028</v>
      </c>
      <c r="L64" s="0" t="n">
        <v>-113.42673212</v>
      </c>
      <c r="M64" s="0" t="n">
        <v>6051</v>
      </c>
    </row>
    <row r="65" customFormat="false" ht="12.95" hidden="false" customHeight="true" outlineLevel="0" collapsed="false">
      <c r="A65" s="1" t="n">
        <v>44096</v>
      </c>
      <c r="B65" s="0" t="s">
        <v>13</v>
      </c>
      <c r="C65" s="2" t="s">
        <v>65</v>
      </c>
      <c r="D65" s="0" t="n">
        <v>8402</v>
      </c>
      <c r="E65" s="7" t="s">
        <v>26</v>
      </c>
      <c r="J65" s="7" t="s">
        <v>66</v>
      </c>
      <c r="K65" s="0" t="n">
        <v>53.53537028</v>
      </c>
      <c r="L65" s="0" t="n">
        <v>-113.42673212</v>
      </c>
      <c r="M65" s="0" t="n">
        <v>6051</v>
      </c>
    </row>
    <row r="66" customFormat="false" ht="12.95" hidden="false" customHeight="true" outlineLevel="0" collapsed="false">
      <c r="A66" s="1" t="n">
        <v>44097</v>
      </c>
      <c r="B66" s="0" t="s">
        <v>13</v>
      </c>
      <c r="C66" s="2" t="s">
        <v>65</v>
      </c>
      <c r="D66" s="0" t="n">
        <v>8402</v>
      </c>
      <c r="E66" s="7" t="s">
        <v>35</v>
      </c>
      <c r="J66" s="7" t="s">
        <v>66</v>
      </c>
      <c r="K66" s="0" t="n">
        <v>53.53537028</v>
      </c>
      <c r="L66" s="0" t="n">
        <v>-113.42673212</v>
      </c>
      <c r="M66" s="0" t="n">
        <v>6051</v>
      </c>
    </row>
    <row r="67" customFormat="false" ht="12.95" hidden="false" customHeight="true" outlineLevel="0" collapsed="false">
      <c r="A67" s="1" t="n">
        <v>44097</v>
      </c>
      <c r="B67" s="0" t="s">
        <v>13</v>
      </c>
      <c r="C67" s="2" t="s">
        <v>65</v>
      </c>
      <c r="D67" s="0" t="n">
        <v>8402</v>
      </c>
      <c r="E67" s="7" t="s">
        <v>35</v>
      </c>
      <c r="J67" s="7" t="s">
        <v>66</v>
      </c>
      <c r="K67" s="0" t="n">
        <v>53.53537028</v>
      </c>
      <c r="L67" s="0" t="n">
        <v>-113.42673212</v>
      </c>
      <c r="M67" s="0" t="n">
        <v>6051</v>
      </c>
    </row>
    <row r="68" customFormat="false" ht="12.95" hidden="false" customHeight="true" outlineLevel="0" collapsed="false">
      <c r="A68" s="1" t="n">
        <v>44097</v>
      </c>
      <c r="B68" s="0" t="s">
        <v>13</v>
      </c>
      <c r="C68" s="2" t="s">
        <v>65</v>
      </c>
      <c r="D68" s="0" t="n">
        <v>8402</v>
      </c>
      <c r="E68" s="7" t="s">
        <v>37</v>
      </c>
      <c r="J68" s="7" t="s">
        <v>66</v>
      </c>
      <c r="K68" s="0" t="n">
        <v>53.53537028</v>
      </c>
      <c r="L68" s="0" t="n">
        <v>-113.42673212</v>
      </c>
      <c r="M68" s="0" t="n">
        <v>6051</v>
      </c>
    </row>
    <row r="69" customFormat="false" ht="12.95" hidden="false" customHeight="true" outlineLevel="0" collapsed="false">
      <c r="A69" s="1" t="n">
        <v>44097</v>
      </c>
      <c r="B69" s="0" t="s">
        <v>13</v>
      </c>
      <c r="C69" s="2" t="s">
        <v>65</v>
      </c>
      <c r="D69" s="0" t="n">
        <v>8402</v>
      </c>
      <c r="E69" s="7" t="s">
        <v>54</v>
      </c>
      <c r="J69" s="7" t="s">
        <v>66</v>
      </c>
      <c r="K69" s="0" t="n">
        <v>53.53537028</v>
      </c>
      <c r="L69" s="0" t="n">
        <v>-113.42673212</v>
      </c>
      <c r="M69" s="0" t="n">
        <v>6051</v>
      </c>
    </row>
    <row r="70" customFormat="false" ht="12.95" hidden="false" customHeight="true" outlineLevel="0" collapsed="false">
      <c r="A70" s="1" t="n">
        <v>44105</v>
      </c>
      <c r="B70" s="0" t="s">
        <v>13</v>
      </c>
      <c r="C70" s="2" t="s">
        <v>65</v>
      </c>
      <c r="D70" s="0" t="n">
        <v>8402</v>
      </c>
      <c r="E70" s="7" t="s">
        <v>52</v>
      </c>
      <c r="H70" s="0" t="n">
        <v>69</v>
      </c>
      <c r="J70" s="7" t="s">
        <v>66</v>
      </c>
      <c r="K70" s="0" t="n">
        <v>53.53537028</v>
      </c>
      <c r="L70" s="0" t="n">
        <v>-113.42673212</v>
      </c>
      <c r="M70" s="0" t="n">
        <v>6051</v>
      </c>
    </row>
    <row r="71" customFormat="false" ht="12.95" hidden="false" customHeight="true" outlineLevel="0" collapsed="false">
      <c r="A71" s="1" t="n">
        <v>44106</v>
      </c>
      <c r="B71" s="0" t="s">
        <v>13</v>
      </c>
      <c r="C71" s="2" t="s">
        <v>65</v>
      </c>
      <c r="D71" s="0" t="n">
        <v>8402</v>
      </c>
      <c r="E71" s="7" t="s">
        <v>53</v>
      </c>
      <c r="J71" s="7" t="s">
        <v>66</v>
      </c>
      <c r="K71" s="0" t="n">
        <v>53.53537028</v>
      </c>
      <c r="L71" s="0" t="n">
        <v>-113.42673212</v>
      </c>
      <c r="M71" s="0" t="n">
        <v>6051</v>
      </c>
    </row>
    <row r="72" customFormat="false" ht="12.95" hidden="false" customHeight="true" outlineLevel="0" collapsed="false">
      <c r="A72" s="1" t="n">
        <v>44106</v>
      </c>
      <c r="B72" s="0" t="s">
        <v>13</v>
      </c>
      <c r="C72" s="2" t="s">
        <v>65</v>
      </c>
      <c r="D72" s="0" t="n">
        <v>8402</v>
      </c>
      <c r="E72" s="7" t="s">
        <v>67</v>
      </c>
      <c r="J72" s="7" t="s">
        <v>66</v>
      </c>
      <c r="K72" s="0" t="n">
        <v>53.53537028</v>
      </c>
      <c r="L72" s="0" t="n">
        <v>-113.42673212</v>
      </c>
      <c r="M72" s="0" t="n">
        <v>6051</v>
      </c>
    </row>
    <row r="73" customFormat="false" ht="12.95" hidden="false" customHeight="true" outlineLevel="0" collapsed="false">
      <c r="A73" s="1" t="n">
        <v>44106</v>
      </c>
      <c r="B73" s="0" t="s">
        <v>13</v>
      </c>
      <c r="C73" s="2" t="s">
        <v>65</v>
      </c>
      <c r="D73" s="0" t="n">
        <v>8402</v>
      </c>
      <c r="E73" s="7" t="s">
        <v>68</v>
      </c>
      <c r="J73" s="7" t="s">
        <v>66</v>
      </c>
      <c r="K73" s="0" t="n">
        <v>53.53537028</v>
      </c>
      <c r="L73" s="0" t="n">
        <v>-113.42673212</v>
      </c>
      <c r="M73" s="0" t="n">
        <v>6051</v>
      </c>
    </row>
    <row r="74" customFormat="false" ht="12.95" hidden="false" customHeight="true" outlineLevel="0" collapsed="false">
      <c r="A74" s="1" t="n">
        <v>44120</v>
      </c>
      <c r="B74" s="0" t="s">
        <v>13</v>
      </c>
      <c r="C74" s="2" t="s">
        <v>69</v>
      </c>
      <c r="E74" s="7" t="s">
        <v>15</v>
      </c>
      <c r="F74" s="0" t="n">
        <v>4</v>
      </c>
      <c r="G74" s="0" t="n">
        <v>30</v>
      </c>
      <c r="H74" s="0" t="n">
        <f aca="false">SUM(F74:G74)</f>
        <v>34</v>
      </c>
    </row>
    <row r="75" customFormat="false" ht="12.95" hidden="false" customHeight="true" outlineLevel="0" collapsed="false">
      <c r="A75" s="1" t="n">
        <v>44124</v>
      </c>
      <c r="B75" s="0" t="s">
        <v>70</v>
      </c>
      <c r="C75" s="2" t="s">
        <v>71</v>
      </c>
      <c r="E75" s="0" t="s">
        <v>15</v>
      </c>
    </row>
    <row r="76" customFormat="false" ht="12.95" hidden="false" customHeight="true" outlineLevel="0" collapsed="false">
      <c r="A76" s="1" t="n">
        <v>44094</v>
      </c>
      <c r="B76" s="0" t="s">
        <v>13</v>
      </c>
      <c r="C76" s="2" t="s">
        <v>72</v>
      </c>
      <c r="D76" s="0" t="n">
        <v>7106</v>
      </c>
      <c r="E76" s="7" t="s">
        <v>15</v>
      </c>
      <c r="J76" s="7" t="s">
        <v>73</v>
      </c>
      <c r="K76" s="0" t="n">
        <v>53.57550259</v>
      </c>
      <c r="L76" s="0" t="n">
        <v>-113.4137284</v>
      </c>
      <c r="M76" s="0" t="n">
        <v>1869</v>
      </c>
    </row>
    <row r="77" customFormat="false" ht="12.95" hidden="false" customHeight="true" outlineLevel="0" collapsed="false">
      <c r="A77" s="1" t="n">
        <v>44095</v>
      </c>
      <c r="B77" s="0" t="s">
        <v>74</v>
      </c>
      <c r="C77" s="8" t="s">
        <v>75</v>
      </c>
      <c r="D77" s="0" t="n">
        <v>2556</v>
      </c>
      <c r="E77" s="7" t="s">
        <v>15</v>
      </c>
      <c r="J77" s="7" t="s">
        <v>76</v>
      </c>
      <c r="K77" s="0" t="n">
        <v>53.64797672</v>
      </c>
      <c r="L77" s="0" t="n">
        <v>-113.65909799</v>
      </c>
      <c r="M77" s="0" t="n">
        <v>7321</v>
      </c>
    </row>
    <row r="78" customFormat="false" ht="12.95" hidden="false" customHeight="true" outlineLevel="0" collapsed="false">
      <c r="A78" s="1" t="n">
        <v>44095</v>
      </c>
      <c r="B78" s="0" t="s">
        <v>74</v>
      </c>
      <c r="C78" s="2" t="s">
        <v>75</v>
      </c>
      <c r="D78" s="0" t="n">
        <v>2556</v>
      </c>
      <c r="E78" s="7" t="s">
        <v>25</v>
      </c>
      <c r="J78" s="7" t="s">
        <v>76</v>
      </c>
      <c r="K78" s="0" t="n">
        <v>53.64797672</v>
      </c>
      <c r="L78" s="0" t="n">
        <v>-113.65909799</v>
      </c>
      <c r="M78" s="0" t="n">
        <v>7321</v>
      </c>
    </row>
    <row r="79" customFormat="false" ht="12.95" hidden="false" customHeight="true" outlineLevel="0" collapsed="false">
      <c r="A79" s="1" t="n">
        <v>44123</v>
      </c>
      <c r="B79" s="0" t="s">
        <v>74</v>
      </c>
      <c r="C79" s="2" t="s">
        <v>75</v>
      </c>
      <c r="D79" s="0" t="n">
        <v>2556</v>
      </c>
      <c r="E79" s="7" t="s">
        <v>25</v>
      </c>
      <c r="F79" s="0" t="n">
        <v>2</v>
      </c>
      <c r="G79" s="0" t="n">
        <v>62</v>
      </c>
      <c r="H79" s="0" t="n">
        <f aca="false">SUM(F79:G79)</f>
        <v>64</v>
      </c>
      <c r="J79" s="7" t="s">
        <v>76</v>
      </c>
      <c r="K79" s="0" t="n">
        <v>53.64797672</v>
      </c>
      <c r="L79" s="0" t="n">
        <v>-113.65909799</v>
      </c>
      <c r="M79" s="0" t="n">
        <v>7321</v>
      </c>
    </row>
    <row r="80" customFormat="false" ht="12.95" hidden="false" customHeight="true" outlineLevel="0" collapsed="false">
      <c r="A80" s="1" t="n">
        <v>44113</v>
      </c>
      <c r="B80" s="0" t="s">
        <v>13</v>
      </c>
      <c r="C80" s="2" t="s">
        <v>77</v>
      </c>
      <c r="D80" s="0" t="n">
        <v>7236</v>
      </c>
      <c r="E80" s="7" t="s">
        <v>15</v>
      </c>
      <c r="F80" s="0" t="n">
        <v>4</v>
      </c>
      <c r="G80" s="0" t="n">
        <v>26</v>
      </c>
      <c r="H80" s="0" t="n">
        <f aca="false">SUM(F80:G80)</f>
        <v>30</v>
      </c>
      <c r="K80" s="0" t="n">
        <v>53.5256975</v>
      </c>
      <c r="L80" s="0" t="n">
        <v>-113.6383685</v>
      </c>
    </row>
    <row r="81" customFormat="false" ht="12.95" hidden="false" customHeight="true" outlineLevel="0" collapsed="false">
      <c r="A81" s="1" t="n">
        <v>44120</v>
      </c>
      <c r="B81" s="0" t="s">
        <v>13</v>
      </c>
      <c r="C81" s="2" t="s">
        <v>78</v>
      </c>
      <c r="E81" s="7" t="s">
        <v>15</v>
      </c>
    </row>
    <row r="82" customFormat="false" ht="12.95" hidden="false" customHeight="true" outlineLevel="0" collapsed="false">
      <c r="A82" s="1" t="n">
        <v>44118</v>
      </c>
      <c r="B82" s="0" t="s">
        <v>13</v>
      </c>
      <c r="C82" s="2" t="s">
        <v>79</v>
      </c>
      <c r="D82" s="0" t="n">
        <v>7109</v>
      </c>
      <c r="E82" s="7" t="s">
        <v>15</v>
      </c>
      <c r="K82" s="0" t="n">
        <v>51.09252</v>
      </c>
      <c r="L82" s="0" t="n">
        <v>-114.21127</v>
      </c>
    </row>
    <row r="83" customFormat="false" ht="12.95" hidden="false" customHeight="true" outlineLevel="0" collapsed="false">
      <c r="A83" s="1" t="n">
        <v>44120</v>
      </c>
      <c r="B83" s="0" t="s">
        <v>13</v>
      </c>
      <c r="C83" s="10" t="s">
        <v>80</v>
      </c>
      <c r="E83" s="7" t="s">
        <v>15</v>
      </c>
    </row>
    <row r="84" customFormat="false" ht="12.95" hidden="false" customHeight="true" outlineLevel="0" collapsed="false">
      <c r="A84" s="1" t="n">
        <v>44103</v>
      </c>
      <c r="B84" s="0" t="s">
        <v>81</v>
      </c>
      <c r="C84" s="2" t="s">
        <v>82</v>
      </c>
      <c r="D84" s="0" t="n">
        <v>3340</v>
      </c>
      <c r="E84" s="7" t="s">
        <v>15</v>
      </c>
      <c r="J84" s="7"/>
      <c r="K84" s="0" t="n">
        <v>53.5249142</v>
      </c>
      <c r="L84" s="0" t="n">
        <v>-113.2690327</v>
      </c>
    </row>
    <row r="85" customFormat="false" ht="12.95" hidden="false" customHeight="true" outlineLevel="0" collapsed="false">
      <c r="A85" s="1" t="n">
        <v>44109</v>
      </c>
      <c r="B85" s="0" t="s">
        <v>81</v>
      </c>
      <c r="C85" s="2" t="s">
        <v>82</v>
      </c>
      <c r="D85" s="0" t="n">
        <v>3340</v>
      </c>
      <c r="E85" s="7" t="s">
        <v>25</v>
      </c>
      <c r="J85" s="7"/>
      <c r="K85" s="0" t="n">
        <v>53.5249142</v>
      </c>
      <c r="L85" s="0" t="n">
        <v>-113.2690327</v>
      </c>
    </row>
    <row r="86" customFormat="false" ht="12.95" hidden="false" customHeight="true" outlineLevel="0" collapsed="false">
      <c r="A86" s="1" t="n">
        <v>44110</v>
      </c>
      <c r="B86" s="0" t="s">
        <v>81</v>
      </c>
      <c r="C86" s="2" t="s">
        <v>82</v>
      </c>
      <c r="D86" s="0" t="n">
        <v>3340</v>
      </c>
      <c r="E86" s="7" t="s">
        <v>35</v>
      </c>
      <c r="J86" s="7"/>
      <c r="K86" s="0" t="n">
        <v>53.5249142</v>
      </c>
      <c r="L86" s="0" t="n">
        <v>-113.2690327</v>
      </c>
    </row>
    <row r="87" customFormat="false" ht="12.95" hidden="false" customHeight="true" outlineLevel="0" collapsed="false">
      <c r="A87" s="1" t="n">
        <v>44110</v>
      </c>
      <c r="B87" s="0" t="s">
        <v>81</v>
      </c>
      <c r="C87" s="2" t="s">
        <v>82</v>
      </c>
      <c r="D87" s="0" t="n">
        <v>3340</v>
      </c>
      <c r="E87" s="7" t="s">
        <v>26</v>
      </c>
      <c r="J87" s="7"/>
      <c r="K87" s="0" t="n">
        <v>53.5249142</v>
      </c>
      <c r="L87" s="0" t="n">
        <v>-113.2690327</v>
      </c>
    </row>
    <row r="88" customFormat="false" ht="12.95" hidden="false" customHeight="true" outlineLevel="0" collapsed="false">
      <c r="A88" s="1" t="n">
        <v>44112</v>
      </c>
      <c r="B88" s="0" t="s">
        <v>81</v>
      </c>
      <c r="C88" s="2" t="s">
        <v>82</v>
      </c>
      <c r="D88" s="0" t="n">
        <v>3340</v>
      </c>
      <c r="E88" s="7" t="s">
        <v>36</v>
      </c>
      <c r="J88" s="7"/>
      <c r="K88" s="0" t="n">
        <v>53.5249142</v>
      </c>
      <c r="L88" s="0" t="n">
        <v>-113.2690327</v>
      </c>
    </row>
    <row r="89" customFormat="false" ht="12.95" hidden="false" customHeight="true" outlineLevel="0" collapsed="false">
      <c r="A89" s="1" t="n">
        <v>44117</v>
      </c>
      <c r="B89" s="0" t="s">
        <v>81</v>
      </c>
      <c r="C89" s="2" t="s">
        <v>82</v>
      </c>
      <c r="D89" s="0" t="n">
        <v>3340</v>
      </c>
      <c r="E89" s="7" t="s">
        <v>37</v>
      </c>
      <c r="J89" s="7"/>
      <c r="K89" s="0" t="n">
        <v>53.5249142</v>
      </c>
      <c r="L89" s="0" t="n">
        <v>-113.2690327</v>
      </c>
    </row>
    <row r="90" customFormat="false" ht="12.95" hidden="false" customHeight="true" outlineLevel="0" collapsed="false">
      <c r="A90" s="1" t="n">
        <v>44117</v>
      </c>
      <c r="B90" s="0" t="s">
        <v>81</v>
      </c>
      <c r="C90" s="2" t="s">
        <v>82</v>
      </c>
      <c r="D90" s="0" t="n">
        <v>3340</v>
      </c>
      <c r="E90" s="7" t="s">
        <v>54</v>
      </c>
      <c r="J90" s="7"/>
      <c r="K90" s="0" t="n">
        <v>53.5249142</v>
      </c>
      <c r="L90" s="0" t="n">
        <v>-113.2690327</v>
      </c>
    </row>
    <row r="91" customFormat="false" ht="12.95" hidden="false" customHeight="true" outlineLevel="0" collapsed="false">
      <c r="A91" s="1" t="n">
        <v>44118</v>
      </c>
      <c r="B91" s="0" t="s">
        <v>20</v>
      </c>
      <c r="C91" s="2" t="s">
        <v>83</v>
      </c>
      <c r="D91" s="0" t="n">
        <v>8905</v>
      </c>
      <c r="E91" s="7" t="s">
        <v>15</v>
      </c>
      <c r="J91" s="0" t="s">
        <v>84</v>
      </c>
      <c r="K91" s="0" t="n">
        <v>51.013309</v>
      </c>
      <c r="L91" s="0" t="n">
        <v>-114.120338</v>
      </c>
    </row>
    <row r="92" customFormat="false" ht="12.95" hidden="false" customHeight="true" outlineLevel="0" collapsed="false">
      <c r="A92" s="1" t="n">
        <v>44110</v>
      </c>
      <c r="B92" s="0" t="s">
        <v>13</v>
      </c>
      <c r="C92" s="2" t="s">
        <v>85</v>
      </c>
      <c r="D92" s="0" t="n">
        <v>1967</v>
      </c>
      <c r="E92" s="7" t="s">
        <v>15</v>
      </c>
      <c r="K92" s="0" t="n">
        <v>53.5292768</v>
      </c>
      <c r="L92" s="0" t="n">
        <v>-113.6782345</v>
      </c>
    </row>
    <row r="93" customFormat="false" ht="12.95" hidden="false" customHeight="true" outlineLevel="0" collapsed="false">
      <c r="A93" s="1" t="n">
        <v>44120</v>
      </c>
      <c r="B93" s="0" t="s">
        <v>20</v>
      </c>
      <c r="C93" s="2" t="s">
        <v>86</v>
      </c>
      <c r="E93" s="7" t="s">
        <v>15</v>
      </c>
    </row>
    <row r="94" customFormat="false" ht="12.95" hidden="false" customHeight="true" outlineLevel="0" collapsed="false">
      <c r="A94" s="1" t="n">
        <v>44117</v>
      </c>
      <c r="B94" s="0" t="s">
        <v>20</v>
      </c>
      <c r="C94" s="2" t="s">
        <v>87</v>
      </c>
      <c r="D94" s="0" t="n">
        <v>8907</v>
      </c>
      <c r="E94" s="7" t="s">
        <v>15</v>
      </c>
      <c r="J94" s="0" t="s">
        <v>88</v>
      </c>
      <c r="K94" s="0" t="n">
        <v>51.103161</v>
      </c>
      <c r="L94" s="0" t="n">
        <v>-113.955482</v>
      </c>
    </row>
    <row r="95" customFormat="false" ht="12.95" hidden="false" customHeight="true" outlineLevel="0" collapsed="false">
      <c r="A95" s="1" t="n">
        <v>44123</v>
      </c>
      <c r="B95" s="0" t="s">
        <v>20</v>
      </c>
      <c r="C95" s="2" t="s">
        <v>87</v>
      </c>
      <c r="D95" s="0" t="n">
        <v>8907</v>
      </c>
      <c r="E95" s="7" t="s">
        <v>25</v>
      </c>
      <c r="J95" s="0" t="s">
        <v>88</v>
      </c>
      <c r="K95" s="0" t="n">
        <v>51.103161</v>
      </c>
      <c r="L95" s="0" t="n">
        <v>-113.955482</v>
      </c>
    </row>
    <row r="96" customFormat="false" ht="12.95" hidden="false" customHeight="true" outlineLevel="0" collapsed="false">
      <c r="A96" s="1" t="n">
        <v>44123</v>
      </c>
      <c r="B96" s="0" t="s">
        <v>20</v>
      </c>
      <c r="C96" s="2" t="s">
        <v>87</v>
      </c>
      <c r="D96" s="0" t="n">
        <v>8907</v>
      </c>
      <c r="E96" s="7" t="s">
        <v>26</v>
      </c>
      <c r="J96" s="0" t="s">
        <v>88</v>
      </c>
      <c r="K96" s="0" t="n">
        <v>51.103161</v>
      </c>
      <c r="L96" s="0" t="n">
        <v>-113.955482</v>
      </c>
    </row>
    <row r="97" customFormat="false" ht="12.95" hidden="false" customHeight="true" outlineLevel="0" collapsed="false">
      <c r="A97" s="1" t="n">
        <v>44086</v>
      </c>
      <c r="B97" s="0" t="s">
        <v>20</v>
      </c>
      <c r="C97" s="2" t="s">
        <v>89</v>
      </c>
      <c r="D97" s="0" t="n">
        <v>9645</v>
      </c>
      <c r="E97" s="7" t="s">
        <v>15</v>
      </c>
      <c r="J97" s="7" t="s">
        <v>90</v>
      </c>
      <c r="K97" s="0" t="n">
        <v>50.99727851</v>
      </c>
      <c r="L97" s="0" t="n">
        <v>-114.13072104</v>
      </c>
      <c r="M97" s="0" t="n">
        <v>6661</v>
      </c>
    </row>
    <row r="98" customFormat="false" ht="12.95" hidden="false" customHeight="true" outlineLevel="0" collapsed="false">
      <c r="A98" s="1" t="n">
        <v>44092</v>
      </c>
      <c r="B98" s="0" t="s">
        <v>13</v>
      </c>
      <c r="C98" s="8" t="s">
        <v>91</v>
      </c>
      <c r="D98" s="0" t="n">
        <v>8048</v>
      </c>
      <c r="E98" s="7" t="s">
        <v>15</v>
      </c>
      <c r="J98" s="7" t="s">
        <v>92</v>
      </c>
      <c r="K98" s="0" t="n">
        <v>53.62196547</v>
      </c>
      <c r="L98" s="0" t="n">
        <v>-113.50847079</v>
      </c>
      <c r="M98" s="0" t="n">
        <v>3800</v>
      </c>
    </row>
    <row r="99" customFormat="false" ht="12.95" hidden="false" customHeight="true" outlineLevel="0" collapsed="false">
      <c r="A99" s="1" t="n">
        <v>44095</v>
      </c>
      <c r="B99" s="0" t="s">
        <v>13</v>
      </c>
      <c r="C99" s="2" t="s">
        <v>91</v>
      </c>
      <c r="D99" s="0" t="n">
        <v>8048</v>
      </c>
      <c r="E99" s="7" t="s">
        <v>25</v>
      </c>
      <c r="J99" s="7" t="s">
        <v>92</v>
      </c>
      <c r="K99" s="0" t="n">
        <v>53.62196547</v>
      </c>
      <c r="L99" s="0" t="n">
        <v>-113.50847079</v>
      </c>
      <c r="M99" s="0" t="n">
        <v>3800</v>
      </c>
    </row>
    <row r="100" customFormat="false" ht="12.95" hidden="false" customHeight="true" outlineLevel="0" collapsed="false">
      <c r="A100" s="1" t="n">
        <v>44096</v>
      </c>
      <c r="B100" s="0" t="s">
        <v>13</v>
      </c>
      <c r="C100" s="2" t="s">
        <v>91</v>
      </c>
      <c r="D100" s="0" t="n">
        <v>8048</v>
      </c>
      <c r="E100" s="7" t="s">
        <v>35</v>
      </c>
      <c r="J100" s="7" t="s">
        <v>92</v>
      </c>
      <c r="K100" s="0" t="n">
        <v>53.62196547</v>
      </c>
      <c r="L100" s="0" t="n">
        <v>-113.50847079</v>
      </c>
      <c r="M100" s="0" t="n">
        <v>3800</v>
      </c>
    </row>
    <row r="101" customFormat="false" ht="12.95" hidden="false" customHeight="true" outlineLevel="0" collapsed="false">
      <c r="A101" s="1" t="n">
        <v>44097</v>
      </c>
      <c r="B101" s="0" t="s">
        <v>13</v>
      </c>
      <c r="C101" s="2" t="s">
        <v>91</v>
      </c>
      <c r="D101" s="0" t="n">
        <v>8048</v>
      </c>
      <c r="E101" s="7" t="s">
        <v>26</v>
      </c>
      <c r="J101" s="7" t="s">
        <v>92</v>
      </c>
      <c r="K101" s="0" t="n">
        <v>53.62196547</v>
      </c>
      <c r="L101" s="0" t="n">
        <v>-113.50847079</v>
      </c>
      <c r="M101" s="0" t="n">
        <v>3800</v>
      </c>
    </row>
    <row r="102" customFormat="false" ht="12.95" hidden="false" customHeight="true" outlineLevel="0" collapsed="false">
      <c r="A102" s="1" t="n">
        <v>44123</v>
      </c>
      <c r="B102" s="0" t="s">
        <v>13</v>
      </c>
      <c r="C102" s="2" t="s">
        <v>91</v>
      </c>
      <c r="D102" s="0" t="n">
        <v>8048</v>
      </c>
      <c r="E102" s="7" t="s">
        <v>43</v>
      </c>
      <c r="J102" s="7" t="s">
        <v>92</v>
      </c>
      <c r="K102" s="0" t="n">
        <v>53.62196547</v>
      </c>
      <c r="L102" s="0" t="n">
        <v>-113.50847079</v>
      </c>
      <c r="M102" s="0" t="n">
        <v>3800</v>
      </c>
    </row>
    <row r="103" customFormat="false" ht="12.95" hidden="false" customHeight="true" outlineLevel="0" collapsed="false">
      <c r="A103" s="1" t="n">
        <v>44125</v>
      </c>
      <c r="B103" s="0" t="s">
        <v>20</v>
      </c>
      <c r="C103" s="2" t="s">
        <v>93</v>
      </c>
      <c r="E103" s="0" t="s">
        <v>15</v>
      </c>
    </row>
    <row r="104" customFormat="false" ht="12.95" hidden="false" customHeight="true" outlineLevel="0" collapsed="false">
      <c r="A104" s="1" t="n">
        <v>44079</v>
      </c>
      <c r="B104" s="0" t="s">
        <v>20</v>
      </c>
      <c r="C104" s="2" t="s">
        <v>94</v>
      </c>
      <c r="D104" s="0" t="n">
        <v>9847</v>
      </c>
      <c r="E104" s="7" t="s">
        <v>15</v>
      </c>
      <c r="J104" s="7"/>
      <c r="K104" s="0" t="n">
        <v>51.0933557</v>
      </c>
      <c r="L104" s="0" t="n">
        <v>-114.2002663</v>
      </c>
    </row>
    <row r="105" customFormat="false" ht="12.95" hidden="false" customHeight="true" outlineLevel="0" collapsed="false">
      <c r="A105" s="1" t="n">
        <v>44096</v>
      </c>
      <c r="B105" s="0" t="s">
        <v>13</v>
      </c>
      <c r="C105" s="2" t="s">
        <v>95</v>
      </c>
      <c r="D105" s="0" t="n">
        <v>7226</v>
      </c>
      <c r="E105" s="7" t="s">
        <v>15</v>
      </c>
      <c r="F105" s="0" t="n">
        <v>3</v>
      </c>
      <c r="G105" s="0" t="n">
        <f aca="false">6+16</f>
        <v>22</v>
      </c>
      <c r="H105" s="0" t="n">
        <f aca="false">SUM(F105:G105)</f>
        <v>25</v>
      </c>
      <c r="J105" s="7" t="s">
        <v>96</v>
      </c>
      <c r="K105" s="0" t="n">
        <v>53.49343041</v>
      </c>
      <c r="L105" s="0" t="n">
        <v>-113.57695845</v>
      </c>
      <c r="M105" s="0" t="n">
        <f aca="false">3158+75+74+186</f>
        <v>3493</v>
      </c>
    </row>
    <row r="106" customFormat="false" ht="12.95" hidden="false" customHeight="true" outlineLevel="0" collapsed="false">
      <c r="A106" s="1" t="n">
        <v>44124</v>
      </c>
      <c r="B106" s="0" t="s">
        <v>20</v>
      </c>
      <c r="C106" s="2" t="s">
        <v>97</v>
      </c>
      <c r="E106" s="0" t="s">
        <v>15</v>
      </c>
    </row>
    <row r="107" customFormat="false" ht="12.95" hidden="false" customHeight="true" outlineLevel="0" collapsed="false">
      <c r="A107" s="1" t="n">
        <v>44083</v>
      </c>
      <c r="B107" s="0" t="s">
        <v>20</v>
      </c>
      <c r="C107" s="2" t="s">
        <v>98</v>
      </c>
      <c r="D107" s="0" t="n">
        <v>9204</v>
      </c>
      <c r="E107" s="7" t="s">
        <v>15</v>
      </c>
      <c r="J107" s="7"/>
      <c r="K107" s="0" t="n">
        <v>51.0904139</v>
      </c>
      <c r="L107" s="0" t="n">
        <v>-114.1237322</v>
      </c>
    </row>
    <row r="108" customFormat="false" ht="12.95" hidden="false" customHeight="true" outlineLevel="0" collapsed="false">
      <c r="A108" s="1" t="n">
        <v>44118</v>
      </c>
      <c r="B108" s="0" t="s">
        <v>99</v>
      </c>
      <c r="C108" s="2" t="s">
        <v>100</v>
      </c>
      <c r="D108" s="0" t="n">
        <v>4203</v>
      </c>
      <c r="E108" s="7" t="s">
        <v>15</v>
      </c>
      <c r="J108" s="0" t="s">
        <v>101</v>
      </c>
      <c r="K108" s="0" t="n">
        <v>52.67806</v>
      </c>
      <c r="L108" s="0" t="n">
        <v>-113.58499</v>
      </c>
    </row>
    <row r="109" customFormat="false" ht="12.95" hidden="false" customHeight="true" outlineLevel="0" collapsed="false">
      <c r="A109" s="1" t="n">
        <v>44081</v>
      </c>
      <c r="B109" s="0" t="s">
        <v>20</v>
      </c>
      <c r="C109" s="2" t="s">
        <v>102</v>
      </c>
      <c r="D109" s="0" t="n">
        <v>1498</v>
      </c>
      <c r="E109" s="7" t="s">
        <v>15</v>
      </c>
      <c r="J109" s="7"/>
      <c r="K109" s="0" t="n">
        <v>50.902448</v>
      </c>
      <c r="L109" s="0" t="n">
        <v>-114.1105801</v>
      </c>
    </row>
    <row r="110" customFormat="false" ht="12.95" hidden="false" customHeight="true" outlineLevel="0" collapsed="false">
      <c r="A110" s="1" t="n">
        <v>44088</v>
      </c>
      <c r="B110" s="0" t="s">
        <v>103</v>
      </c>
      <c r="C110" s="2" t="s">
        <v>104</v>
      </c>
      <c r="D110" s="0" t="n">
        <v>2219</v>
      </c>
      <c r="E110" s="7" t="s">
        <v>15</v>
      </c>
      <c r="J110" s="7"/>
      <c r="K110" s="0" t="n">
        <v>53.5503519</v>
      </c>
      <c r="L110" s="0" t="n">
        <v>-113.896551</v>
      </c>
    </row>
    <row r="111" customFormat="false" ht="12.95" hidden="false" customHeight="true" outlineLevel="0" collapsed="false">
      <c r="A111" s="1" t="n">
        <v>44082</v>
      </c>
      <c r="B111" s="0" t="s">
        <v>105</v>
      </c>
      <c r="C111" s="2" t="s">
        <v>106</v>
      </c>
      <c r="D111" s="0" t="n">
        <v>3409</v>
      </c>
      <c r="E111" s="7" t="s">
        <v>15</v>
      </c>
      <c r="J111" s="7"/>
      <c r="K111" s="0" t="n">
        <v>53.8041809</v>
      </c>
      <c r="L111" s="0" t="n">
        <v>-112.9249691</v>
      </c>
    </row>
    <row r="112" customFormat="false" ht="12.95" hidden="false" customHeight="true" outlineLevel="0" collapsed="false">
      <c r="A112" s="1" t="n">
        <v>44121</v>
      </c>
      <c r="B112" s="0" t="s">
        <v>20</v>
      </c>
      <c r="C112" s="10" t="s">
        <v>107</v>
      </c>
      <c r="E112" s="7" t="s">
        <v>15</v>
      </c>
    </row>
    <row r="113" customFormat="false" ht="12.95" hidden="false" customHeight="true" outlineLevel="0" collapsed="false">
      <c r="A113" s="1" t="n">
        <v>44110</v>
      </c>
      <c r="B113" s="0" t="s">
        <v>13</v>
      </c>
      <c r="C113" s="2" t="s">
        <v>108</v>
      </c>
      <c r="D113" s="0" t="n">
        <v>7113</v>
      </c>
      <c r="E113" s="7" t="s">
        <v>15</v>
      </c>
      <c r="F113" s="0" t="n">
        <v>7</v>
      </c>
      <c r="G113" s="0" t="n">
        <v>17</v>
      </c>
      <c r="H113" s="0" t="n">
        <f aca="false">SUM(F113:G113)</f>
        <v>24</v>
      </c>
      <c r="K113" s="0" t="n">
        <v>53.5888417</v>
      </c>
      <c r="L113" s="0" t="n">
        <v>-113.5254214</v>
      </c>
    </row>
    <row r="114" customFormat="false" ht="12.95" hidden="false" customHeight="true" outlineLevel="0" collapsed="false">
      <c r="A114" s="1" t="n">
        <v>44111</v>
      </c>
      <c r="B114" s="0" t="s">
        <v>13</v>
      </c>
      <c r="C114" s="2" t="s">
        <v>108</v>
      </c>
      <c r="D114" s="0" t="n">
        <v>7113</v>
      </c>
      <c r="E114" s="7" t="s">
        <v>25</v>
      </c>
      <c r="K114" s="0" t="n">
        <v>53.5888417</v>
      </c>
      <c r="L114" s="0" t="n">
        <v>-113.5254214</v>
      </c>
    </row>
    <row r="115" customFormat="false" ht="12.95" hidden="false" customHeight="true" outlineLevel="0" collapsed="false">
      <c r="A115" s="1" t="n">
        <v>44111</v>
      </c>
      <c r="B115" s="0" t="s">
        <v>13</v>
      </c>
      <c r="C115" s="2" t="s">
        <v>108</v>
      </c>
      <c r="D115" s="0" t="n">
        <v>7113</v>
      </c>
      <c r="E115" s="7" t="s">
        <v>26</v>
      </c>
      <c r="K115" s="0" t="n">
        <v>53.5888417</v>
      </c>
      <c r="L115" s="0" t="n">
        <v>-113.5254214</v>
      </c>
    </row>
    <row r="116" customFormat="false" ht="12.95" hidden="false" customHeight="true" outlineLevel="0" collapsed="false">
      <c r="A116" s="1" t="n">
        <v>44106</v>
      </c>
      <c r="B116" s="0" t="s">
        <v>20</v>
      </c>
      <c r="C116" s="2" t="s">
        <v>109</v>
      </c>
      <c r="D116" s="0" t="n">
        <v>9908</v>
      </c>
      <c r="E116" s="7" t="s">
        <v>15</v>
      </c>
      <c r="K116" s="0" t="n">
        <v>51.0394473</v>
      </c>
      <c r="L116" s="0" t="n">
        <v>-114.2238844</v>
      </c>
    </row>
    <row r="117" customFormat="false" ht="12.95" hidden="false" customHeight="true" outlineLevel="0" collapsed="false">
      <c r="A117" s="1" t="n">
        <v>44115</v>
      </c>
      <c r="B117" s="0" t="s">
        <v>20</v>
      </c>
      <c r="C117" s="2" t="s">
        <v>110</v>
      </c>
      <c r="D117" s="0" t="n">
        <v>796</v>
      </c>
      <c r="E117" s="7" t="s">
        <v>15</v>
      </c>
      <c r="J117" s="0" t="s">
        <v>111</v>
      </c>
      <c r="K117" s="0" t="n">
        <v>51.06799102</v>
      </c>
      <c r="L117" s="0" t="n">
        <v>-114.19807248</v>
      </c>
    </row>
    <row r="118" customFormat="false" ht="12.95" hidden="false" customHeight="true" outlineLevel="0" collapsed="false">
      <c r="A118" s="1" t="n">
        <v>44119</v>
      </c>
      <c r="B118" s="0" t="s">
        <v>20</v>
      </c>
      <c r="C118" s="2" t="s">
        <v>110</v>
      </c>
      <c r="D118" s="0" t="n">
        <v>796</v>
      </c>
      <c r="E118" s="7" t="s">
        <v>25</v>
      </c>
      <c r="J118" s="0" t="s">
        <v>111</v>
      </c>
      <c r="K118" s="0" t="n">
        <v>51.06799102</v>
      </c>
      <c r="L118" s="0" t="n">
        <v>-114.19807248</v>
      </c>
    </row>
    <row r="119" customFormat="false" ht="12.95" hidden="false" customHeight="true" outlineLevel="0" collapsed="false">
      <c r="A119" s="1" t="n">
        <v>44121</v>
      </c>
      <c r="B119" s="0" t="s">
        <v>20</v>
      </c>
      <c r="C119" s="2" t="s">
        <v>110</v>
      </c>
      <c r="D119" s="0" t="n">
        <v>796</v>
      </c>
      <c r="E119" s="7" t="s">
        <v>26</v>
      </c>
      <c r="J119" s="0" t="s">
        <v>111</v>
      </c>
      <c r="K119" s="0" t="n">
        <v>51.06799102</v>
      </c>
      <c r="L119" s="0" t="n">
        <v>-114.19807248</v>
      </c>
    </row>
    <row r="120" customFormat="false" ht="12.95" hidden="false" customHeight="true" outlineLevel="0" collapsed="false">
      <c r="A120" s="1" t="n">
        <v>44123</v>
      </c>
      <c r="B120" s="0" t="s">
        <v>20</v>
      </c>
      <c r="C120" s="2" t="s">
        <v>110</v>
      </c>
      <c r="D120" s="0" t="n">
        <v>796</v>
      </c>
      <c r="E120" s="7" t="s">
        <v>35</v>
      </c>
      <c r="J120" s="0" t="s">
        <v>111</v>
      </c>
      <c r="K120" s="0" t="n">
        <v>51.06799102</v>
      </c>
      <c r="L120" s="0" t="n">
        <v>-114.19807248</v>
      </c>
    </row>
    <row r="121" customFormat="false" ht="12.95" hidden="false" customHeight="true" outlineLevel="0" collapsed="false">
      <c r="A121" s="1" t="n">
        <v>44125</v>
      </c>
      <c r="B121" s="0" t="s">
        <v>20</v>
      </c>
      <c r="C121" s="2" t="s">
        <v>110</v>
      </c>
      <c r="D121" s="0" t="n">
        <v>796</v>
      </c>
      <c r="E121" s="7" t="s">
        <v>36</v>
      </c>
      <c r="J121" s="0" t="s">
        <v>111</v>
      </c>
      <c r="K121" s="0" t="n">
        <v>51.06799102</v>
      </c>
      <c r="L121" s="0" t="n">
        <v>-114.19807248</v>
      </c>
    </row>
    <row r="122" customFormat="false" ht="12.95" hidden="false" customHeight="true" outlineLevel="0" collapsed="false">
      <c r="A122" s="1" t="n">
        <v>44125</v>
      </c>
      <c r="B122" s="0" t="s">
        <v>20</v>
      </c>
      <c r="C122" s="2" t="s">
        <v>110</v>
      </c>
      <c r="D122" s="0" t="n">
        <v>796</v>
      </c>
      <c r="E122" s="7" t="s">
        <v>37</v>
      </c>
      <c r="J122" s="0" t="s">
        <v>111</v>
      </c>
      <c r="K122" s="0" t="n">
        <v>51.06799102</v>
      </c>
      <c r="L122" s="0" t="n">
        <v>-114.19807248</v>
      </c>
    </row>
    <row r="123" customFormat="false" ht="12.95" hidden="false" customHeight="true" outlineLevel="0" collapsed="false">
      <c r="A123" s="1" t="n">
        <v>44107</v>
      </c>
      <c r="B123" s="0" t="s">
        <v>20</v>
      </c>
      <c r="C123" s="2" t="s">
        <v>112</v>
      </c>
      <c r="D123" s="0" t="n">
        <v>9969</v>
      </c>
      <c r="E123" s="7" t="s">
        <v>15</v>
      </c>
      <c r="J123" s="0" t="s">
        <v>113</v>
      </c>
      <c r="K123" s="0" t="n">
        <v>51.08748743</v>
      </c>
      <c r="L123" s="0" t="n">
        <v>-114.00047267</v>
      </c>
    </row>
    <row r="124" customFormat="false" ht="12.95" hidden="false" customHeight="true" outlineLevel="0" collapsed="false">
      <c r="A124" s="1" t="n">
        <v>44074</v>
      </c>
      <c r="B124" s="0" t="s">
        <v>20</v>
      </c>
      <c r="C124" s="8" t="s">
        <v>114</v>
      </c>
      <c r="D124" s="0" t="n">
        <v>9355</v>
      </c>
      <c r="E124" s="7" t="s">
        <v>15</v>
      </c>
      <c r="F124" s="0" t="n">
        <v>3</v>
      </c>
      <c r="H124" s="0" t="n">
        <f aca="false">SUM(F124:G124)</f>
        <v>3</v>
      </c>
      <c r="J124" s="7" t="s">
        <v>115</v>
      </c>
      <c r="K124" s="0" t="n">
        <v>50.94737281</v>
      </c>
      <c r="L124" s="0" t="n">
        <v>-114.07788741</v>
      </c>
      <c r="M124" s="0" t="n">
        <v>4055</v>
      </c>
    </row>
    <row r="125" customFormat="false" ht="12.95" hidden="false" customHeight="true" outlineLevel="0" collapsed="false">
      <c r="A125" s="1" t="n">
        <v>44094</v>
      </c>
      <c r="B125" s="0" t="s">
        <v>20</v>
      </c>
      <c r="C125" s="2" t="s">
        <v>114</v>
      </c>
      <c r="D125" s="0" t="n">
        <v>9355</v>
      </c>
      <c r="E125" s="7" t="s">
        <v>25</v>
      </c>
      <c r="J125" s="7" t="s">
        <v>115</v>
      </c>
      <c r="K125" s="0" t="n">
        <v>50.94737281</v>
      </c>
      <c r="L125" s="0" t="n">
        <v>-114.07788741</v>
      </c>
      <c r="M125" s="0" t="n">
        <v>4055</v>
      </c>
    </row>
    <row r="126" customFormat="false" ht="12.95" hidden="false" customHeight="true" outlineLevel="0" collapsed="false">
      <c r="A126" s="1" t="n">
        <v>44094</v>
      </c>
      <c r="B126" s="0" t="s">
        <v>20</v>
      </c>
      <c r="C126" s="2" t="s">
        <v>114</v>
      </c>
      <c r="D126" s="0" t="n">
        <v>9355</v>
      </c>
      <c r="E126" s="7" t="s">
        <v>26</v>
      </c>
      <c r="J126" s="7" t="s">
        <v>115</v>
      </c>
      <c r="K126" s="0" t="n">
        <v>50.94737281</v>
      </c>
      <c r="L126" s="0" t="n">
        <v>-114.07788741</v>
      </c>
      <c r="M126" s="0" t="n">
        <v>4055</v>
      </c>
    </row>
    <row r="127" customFormat="false" ht="12.95" hidden="false" customHeight="true" outlineLevel="0" collapsed="false">
      <c r="A127" s="1" t="n">
        <v>44102</v>
      </c>
      <c r="B127" s="0" t="s">
        <v>20</v>
      </c>
      <c r="C127" s="2" t="s">
        <v>114</v>
      </c>
      <c r="D127" s="0" t="n">
        <v>9355</v>
      </c>
      <c r="E127" s="7" t="s">
        <v>35</v>
      </c>
      <c r="J127" s="7" t="s">
        <v>115</v>
      </c>
      <c r="K127" s="0" t="n">
        <v>50.94737281</v>
      </c>
      <c r="L127" s="0" t="n">
        <v>-114.07788741</v>
      </c>
      <c r="M127" s="0" t="n">
        <v>4055</v>
      </c>
    </row>
    <row r="128" customFormat="false" ht="12.95" hidden="false" customHeight="true" outlineLevel="0" collapsed="false">
      <c r="A128" s="1" t="n">
        <v>44102</v>
      </c>
      <c r="B128" s="0" t="s">
        <v>20</v>
      </c>
      <c r="C128" s="2" t="s">
        <v>114</v>
      </c>
      <c r="D128" s="0" t="n">
        <v>9355</v>
      </c>
      <c r="E128" s="7" t="s">
        <v>36</v>
      </c>
      <c r="J128" s="7" t="s">
        <v>115</v>
      </c>
      <c r="K128" s="0" t="n">
        <v>50.94737281</v>
      </c>
      <c r="L128" s="0" t="n">
        <v>-114.07788741</v>
      </c>
      <c r="M128" s="0" t="n">
        <v>4055</v>
      </c>
    </row>
    <row r="129" customFormat="false" ht="12.95" hidden="false" customHeight="true" outlineLevel="0" collapsed="false">
      <c r="A129" s="1" t="n">
        <v>44102</v>
      </c>
      <c r="B129" s="0" t="s">
        <v>20</v>
      </c>
      <c r="C129" s="2" t="s">
        <v>114</v>
      </c>
      <c r="D129" s="0" t="n">
        <v>9355</v>
      </c>
      <c r="E129" s="7" t="s">
        <v>37</v>
      </c>
      <c r="J129" s="7" t="s">
        <v>115</v>
      </c>
      <c r="K129" s="0" t="n">
        <v>50.94737281</v>
      </c>
      <c r="L129" s="0" t="n">
        <v>-114.07788741</v>
      </c>
      <c r="M129" s="0" t="n">
        <v>4055</v>
      </c>
    </row>
    <row r="130" customFormat="false" ht="12.95" hidden="false" customHeight="true" outlineLevel="0" collapsed="false">
      <c r="A130" s="1" t="n">
        <v>44102</v>
      </c>
      <c r="B130" s="0" t="s">
        <v>20</v>
      </c>
      <c r="C130" s="2" t="s">
        <v>114</v>
      </c>
      <c r="D130" s="0" t="n">
        <v>9355</v>
      </c>
      <c r="E130" s="7" t="s">
        <v>54</v>
      </c>
      <c r="J130" s="7" t="s">
        <v>115</v>
      </c>
      <c r="K130" s="0" t="n">
        <v>50.94737281</v>
      </c>
      <c r="L130" s="0" t="n">
        <v>-114.07788741</v>
      </c>
      <c r="M130" s="0" t="n">
        <v>4055</v>
      </c>
    </row>
    <row r="131" customFormat="false" ht="12.95" hidden="false" customHeight="true" outlineLevel="0" collapsed="false">
      <c r="A131" s="1" t="n">
        <v>44083</v>
      </c>
      <c r="B131" s="0" t="s">
        <v>20</v>
      </c>
      <c r="C131" s="2" t="s">
        <v>116</v>
      </c>
      <c r="D131" s="0" t="n">
        <v>1676</v>
      </c>
      <c r="E131" s="7" t="s">
        <v>15</v>
      </c>
      <c r="J131" s="7" t="s">
        <v>117</v>
      </c>
      <c r="K131" s="0" t="n">
        <v>51.1625166</v>
      </c>
      <c r="L131" s="0" t="n">
        <v>-114.0886392</v>
      </c>
    </row>
    <row r="132" customFormat="false" ht="12.95" hidden="false" customHeight="true" outlineLevel="0" collapsed="false">
      <c r="A132" s="1" t="n">
        <v>44100</v>
      </c>
      <c r="B132" s="0" t="s">
        <v>13</v>
      </c>
      <c r="C132" s="2" t="s">
        <v>118</v>
      </c>
      <c r="D132" s="0" t="n">
        <v>8417</v>
      </c>
      <c r="E132" s="7" t="s">
        <v>15</v>
      </c>
      <c r="J132" s="7"/>
      <c r="K132" s="0" t="n">
        <v>53.6020752</v>
      </c>
      <c r="L132" s="0" t="n">
        <v>-113.4009076</v>
      </c>
    </row>
    <row r="133" customFormat="false" ht="12.95" hidden="false" customHeight="true" outlineLevel="0" collapsed="false">
      <c r="A133" s="1" t="n">
        <v>44109</v>
      </c>
      <c r="B133" s="0" t="s">
        <v>13</v>
      </c>
      <c r="C133" s="2" t="s">
        <v>118</v>
      </c>
      <c r="D133" s="0" t="n">
        <v>8417</v>
      </c>
      <c r="E133" s="7" t="s">
        <v>25</v>
      </c>
      <c r="J133" s="7"/>
      <c r="K133" s="0" t="n">
        <v>53.6020752</v>
      </c>
      <c r="L133" s="0" t="n">
        <v>-113.4009076</v>
      </c>
    </row>
    <row r="134" customFormat="false" ht="12.95" hidden="false" customHeight="true" outlineLevel="0" collapsed="false">
      <c r="A134" s="1" t="n">
        <v>44109</v>
      </c>
      <c r="B134" s="0" t="s">
        <v>13</v>
      </c>
      <c r="C134" s="2" t="s">
        <v>118</v>
      </c>
      <c r="D134" s="0" t="n">
        <v>8417</v>
      </c>
      <c r="E134" s="7" t="s">
        <v>26</v>
      </c>
      <c r="J134" s="7"/>
      <c r="K134" s="0" t="n">
        <v>53.6020752</v>
      </c>
      <c r="L134" s="0" t="n">
        <v>-113.4009076</v>
      </c>
    </row>
    <row r="135" customFormat="false" ht="12.95" hidden="false" customHeight="true" outlineLevel="0" collapsed="false">
      <c r="A135" s="1" t="n">
        <v>44091</v>
      </c>
      <c r="B135" s="0" t="s">
        <v>13</v>
      </c>
      <c r="C135" s="8" t="s">
        <v>119</v>
      </c>
      <c r="D135" s="0" t="n">
        <v>1726</v>
      </c>
      <c r="E135" s="7" t="s">
        <v>15</v>
      </c>
      <c r="J135" s="7" t="s">
        <v>120</v>
      </c>
      <c r="K135" s="0" t="n">
        <v>53.45937954</v>
      </c>
      <c r="L135" s="0" t="n">
        <v>-113.44436484</v>
      </c>
      <c r="M135" s="0" t="n">
        <v>7505</v>
      </c>
    </row>
    <row r="136" customFormat="false" ht="12.95" hidden="false" customHeight="true" outlineLevel="0" collapsed="false">
      <c r="A136" s="1" t="n">
        <v>44100</v>
      </c>
      <c r="B136" s="0" t="s">
        <v>13</v>
      </c>
      <c r="C136" s="2" t="s">
        <v>119</v>
      </c>
      <c r="D136" s="0" t="n">
        <v>1726</v>
      </c>
      <c r="E136" s="7" t="s">
        <v>25</v>
      </c>
      <c r="J136" s="7" t="s">
        <v>120</v>
      </c>
      <c r="K136" s="0" t="n">
        <v>53.45937954</v>
      </c>
      <c r="L136" s="0" t="n">
        <v>-113.44436484</v>
      </c>
      <c r="M136" s="0" t="n">
        <v>7505</v>
      </c>
    </row>
    <row r="137" customFormat="false" ht="12.95" hidden="false" customHeight="true" outlineLevel="0" collapsed="false">
      <c r="A137" s="1" t="n">
        <v>44100</v>
      </c>
      <c r="B137" s="0" t="s">
        <v>13</v>
      </c>
      <c r="C137" s="2" t="s">
        <v>119</v>
      </c>
      <c r="D137" s="0" t="n">
        <v>1726</v>
      </c>
      <c r="E137" s="7" t="s">
        <v>26</v>
      </c>
      <c r="J137" s="7" t="s">
        <v>120</v>
      </c>
      <c r="K137" s="0" t="n">
        <v>53.45937954</v>
      </c>
      <c r="L137" s="0" t="n">
        <v>-113.44436484</v>
      </c>
      <c r="M137" s="0" t="n">
        <v>7505</v>
      </c>
    </row>
    <row r="138" customFormat="false" ht="12.8" hidden="false" customHeight="false" outlineLevel="0" collapsed="false">
      <c r="A138" s="1" t="n">
        <v>44097</v>
      </c>
      <c r="B138" s="0" t="s">
        <v>13</v>
      </c>
      <c r="C138" s="2" t="s">
        <v>121</v>
      </c>
      <c r="D138" s="0" t="n">
        <v>8287</v>
      </c>
      <c r="E138" s="7" t="s">
        <v>15</v>
      </c>
      <c r="H138" s="0" t="n">
        <v>62</v>
      </c>
      <c r="J138" s="7" t="s">
        <v>122</v>
      </c>
      <c r="K138" s="0" t="n">
        <v>53.60652692</v>
      </c>
      <c r="L138" s="0" t="n">
        <v>-113.4763783</v>
      </c>
      <c r="M138" s="0" t="n">
        <f aca="false">2323+176</f>
        <v>2499</v>
      </c>
    </row>
    <row r="139" customFormat="false" ht="12.95" hidden="false" customHeight="true" outlineLevel="0" collapsed="false">
      <c r="A139" s="1" t="n">
        <v>44087</v>
      </c>
      <c r="B139" s="0" t="s">
        <v>20</v>
      </c>
      <c r="C139" s="2" t="s">
        <v>123</v>
      </c>
      <c r="D139" s="0" t="n">
        <v>1224</v>
      </c>
      <c r="E139" s="7" t="s">
        <v>15</v>
      </c>
      <c r="J139" s="7"/>
      <c r="K139" s="0" t="n">
        <v>50.9060652</v>
      </c>
      <c r="L139" s="0" t="n">
        <v>-114.0534426</v>
      </c>
    </row>
    <row r="140" customFormat="false" ht="12.95" hidden="false" customHeight="true" outlineLevel="0" collapsed="false">
      <c r="A140" s="1" t="n">
        <v>44104</v>
      </c>
      <c r="B140" s="0" t="s">
        <v>20</v>
      </c>
      <c r="C140" s="2" t="s">
        <v>124</v>
      </c>
      <c r="D140" s="0" t="n">
        <v>9823</v>
      </c>
      <c r="E140" s="7" t="s">
        <v>15</v>
      </c>
      <c r="K140" s="0" t="n">
        <v>51.0083426</v>
      </c>
      <c r="L140" s="0" t="n">
        <v>-114.113849</v>
      </c>
    </row>
    <row r="141" customFormat="false" ht="12.95" hidden="false" customHeight="true" outlineLevel="0" collapsed="false">
      <c r="A141" s="1" t="n">
        <v>44115</v>
      </c>
      <c r="B141" s="0" t="s">
        <v>20</v>
      </c>
      <c r="C141" s="2" t="s">
        <v>124</v>
      </c>
      <c r="D141" s="0" t="n">
        <v>9823</v>
      </c>
      <c r="E141" s="7" t="s">
        <v>25</v>
      </c>
      <c r="K141" s="0" t="n">
        <v>51.0083426</v>
      </c>
      <c r="L141" s="0" t="n">
        <v>-114.113849</v>
      </c>
    </row>
    <row r="142" customFormat="false" ht="12.95" hidden="false" customHeight="true" outlineLevel="0" collapsed="false">
      <c r="A142" s="1" t="n">
        <v>44116</v>
      </c>
      <c r="B142" s="0" t="s">
        <v>20</v>
      </c>
      <c r="C142" s="2" t="s">
        <v>124</v>
      </c>
      <c r="D142" s="0" t="n">
        <v>9823</v>
      </c>
      <c r="E142" s="7" t="s">
        <v>26</v>
      </c>
      <c r="K142" s="0" t="n">
        <v>51.0083426</v>
      </c>
      <c r="L142" s="0" t="n">
        <v>-114.113849</v>
      </c>
    </row>
    <row r="143" customFormat="false" ht="12.8" hidden="false" customHeight="false" outlineLevel="0" collapsed="false">
      <c r="A143" s="1" t="n">
        <v>44123</v>
      </c>
      <c r="B143" s="0" t="s">
        <v>39</v>
      </c>
      <c r="C143" s="2" t="s">
        <v>125</v>
      </c>
      <c r="E143" s="7" t="s">
        <v>15</v>
      </c>
      <c r="H143" s="0" t="n">
        <v>1</v>
      </c>
    </row>
    <row r="144" customFormat="false" ht="12.95" hidden="false" customHeight="true" outlineLevel="0" collapsed="false">
      <c r="A144" s="1" t="n">
        <v>44091</v>
      </c>
      <c r="B144" s="0" t="s">
        <v>13</v>
      </c>
      <c r="C144" s="2" t="s">
        <v>126</v>
      </c>
      <c r="D144" s="0" t="n">
        <v>8217</v>
      </c>
      <c r="E144" s="7" t="s">
        <v>15</v>
      </c>
      <c r="J144" s="11" t="s">
        <v>127</v>
      </c>
      <c r="K144" s="0" t="n">
        <v>53.5075565</v>
      </c>
      <c r="L144" s="0" t="n">
        <v>-113.48331627</v>
      </c>
    </row>
    <row r="145" customFormat="false" ht="12.8" hidden="false" customHeight="false" outlineLevel="0" collapsed="false">
      <c r="A145" s="1" t="n">
        <v>44087</v>
      </c>
      <c r="B145" s="0" t="s">
        <v>13</v>
      </c>
      <c r="C145" s="8" t="s">
        <v>128</v>
      </c>
      <c r="D145" s="0" t="n">
        <v>17</v>
      </c>
      <c r="E145" s="7" t="s">
        <v>15</v>
      </c>
      <c r="F145" s="0" t="n">
        <v>1</v>
      </c>
      <c r="G145" s="0" t="n">
        <v>33</v>
      </c>
      <c r="H145" s="0" t="n">
        <f aca="false">SUM(F145:G145)</f>
        <v>34</v>
      </c>
      <c r="J145" s="7"/>
      <c r="K145" s="0" t="n">
        <v>53.5398777</v>
      </c>
      <c r="L145" s="0" t="n">
        <v>-113.4922962</v>
      </c>
      <c r="M145" s="0" t="n">
        <v>5982</v>
      </c>
    </row>
    <row r="146" customFormat="false" ht="12.8" hidden="false" customHeight="false" outlineLevel="0" collapsed="false">
      <c r="A146" s="1" t="n">
        <v>44089</v>
      </c>
      <c r="B146" s="0" t="s">
        <v>13</v>
      </c>
      <c r="C146" s="2" t="s">
        <v>128</v>
      </c>
      <c r="D146" s="0" t="n">
        <v>17</v>
      </c>
      <c r="E146" s="7" t="s">
        <v>25</v>
      </c>
      <c r="H146" s="0" t="n">
        <f aca="false">128/2</f>
        <v>64</v>
      </c>
      <c r="J146" s="7"/>
      <c r="K146" s="0" t="n">
        <v>53.5398777</v>
      </c>
      <c r="L146" s="0" t="n">
        <v>-113.4922962</v>
      </c>
      <c r="M146" s="0" t="n">
        <v>5982</v>
      </c>
    </row>
    <row r="147" customFormat="false" ht="12.8" hidden="false" customHeight="false" outlineLevel="0" collapsed="false">
      <c r="A147" s="1" t="n">
        <v>44089</v>
      </c>
      <c r="B147" s="0" t="s">
        <v>13</v>
      </c>
      <c r="C147" s="2" t="s">
        <v>128</v>
      </c>
      <c r="D147" s="0" t="n">
        <v>17</v>
      </c>
      <c r="E147" s="7" t="s">
        <v>35</v>
      </c>
      <c r="H147" s="0" t="n">
        <f aca="false">128/2</f>
        <v>64</v>
      </c>
      <c r="J147" s="7"/>
      <c r="K147" s="0" t="n">
        <v>53.5398777</v>
      </c>
      <c r="L147" s="0" t="n">
        <v>-113.4922962</v>
      </c>
      <c r="M147" s="0" t="n">
        <v>5982</v>
      </c>
    </row>
    <row r="148" customFormat="false" ht="12.8" hidden="false" customHeight="false" outlineLevel="0" collapsed="false">
      <c r="A148" s="1" t="n">
        <v>44089</v>
      </c>
      <c r="B148" s="0" t="s">
        <v>13</v>
      </c>
      <c r="C148" s="2" t="s">
        <v>128</v>
      </c>
      <c r="D148" s="0" t="n">
        <v>17</v>
      </c>
      <c r="E148" s="7" t="s">
        <v>26</v>
      </c>
      <c r="J148" s="7"/>
      <c r="K148" s="0" t="n">
        <v>53.5398777</v>
      </c>
      <c r="L148" s="0" t="n">
        <v>-113.4922962</v>
      </c>
      <c r="M148" s="0" t="n">
        <v>5982</v>
      </c>
    </row>
    <row r="149" customFormat="false" ht="12.8" hidden="false" customHeight="false" outlineLevel="0" collapsed="false">
      <c r="A149" s="1" t="n">
        <v>44099</v>
      </c>
      <c r="B149" s="0" t="s">
        <v>13</v>
      </c>
      <c r="C149" s="2" t="s">
        <v>128</v>
      </c>
      <c r="D149" s="0" t="n">
        <v>17</v>
      </c>
      <c r="E149" s="7" t="s">
        <v>54</v>
      </c>
      <c r="J149" s="7"/>
      <c r="K149" s="0" t="n">
        <v>53.5398777</v>
      </c>
      <c r="L149" s="0" t="n">
        <v>-113.4922962</v>
      </c>
      <c r="M149" s="0" t="n">
        <v>5982</v>
      </c>
    </row>
    <row r="150" customFormat="false" ht="12.8" hidden="false" customHeight="false" outlineLevel="0" collapsed="false">
      <c r="A150" s="1" t="n">
        <v>44102</v>
      </c>
      <c r="B150" s="0" t="s">
        <v>13</v>
      </c>
      <c r="C150" s="2" t="s">
        <v>128</v>
      </c>
      <c r="D150" s="0" t="n">
        <v>17</v>
      </c>
      <c r="E150" s="7" t="s">
        <v>36</v>
      </c>
      <c r="J150" s="7"/>
      <c r="K150" s="0" t="n">
        <v>53.5398777</v>
      </c>
      <c r="L150" s="0" t="n">
        <v>-113.4922962</v>
      </c>
      <c r="M150" s="0" t="n">
        <v>5982</v>
      </c>
    </row>
    <row r="151" customFormat="false" ht="12.8" hidden="false" customHeight="false" outlineLevel="0" collapsed="false">
      <c r="A151" s="1" t="n">
        <v>44102</v>
      </c>
      <c r="B151" s="0" t="s">
        <v>13</v>
      </c>
      <c r="C151" s="2" t="s">
        <v>128</v>
      </c>
      <c r="D151" s="0" t="n">
        <v>17</v>
      </c>
      <c r="E151" s="7" t="s">
        <v>37</v>
      </c>
      <c r="J151" s="7"/>
      <c r="K151" s="0" t="n">
        <v>53.5398777</v>
      </c>
      <c r="L151" s="0" t="n">
        <v>-113.4922962</v>
      </c>
      <c r="M151" s="0" t="n">
        <v>5982</v>
      </c>
    </row>
    <row r="152" customFormat="false" ht="12.8" hidden="false" customHeight="false" outlineLevel="0" collapsed="false">
      <c r="A152" s="1" t="n">
        <v>44102</v>
      </c>
      <c r="B152" s="0" t="s">
        <v>13</v>
      </c>
      <c r="C152" s="2" t="s">
        <v>128</v>
      </c>
      <c r="D152" s="0" t="n">
        <v>17</v>
      </c>
      <c r="E152" s="7" t="s">
        <v>52</v>
      </c>
      <c r="F152" s="0" t="n">
        <v>1</v>
      </c>
      <c r="G152" s="0" t="n">
        <v>64</v>
      </c>
      <c r="H152" s="0" t="n">
        <f aca="false">SUM(F152:G152)</f>
        <v>65</v>
      </c>
      <c r="J152" s="7"/>
      <c r="K152" s="0" t="n">
        <v>53.5398777</v>
      </c>
      <c r="L152" s="0" t="n">
        <v>-113.4922962</v>
      </c>
      <c r="M152" s="0" t="n">
        <v>5982</v>
      </c>
    </row>
    <row r="153" customFormat="false" ht="12.8" hidden="false" customHeight="false" outlineLevel="0" collapsed="false">
      <c r="A153" s="1" t="n">
        <v>44104</v>
      </c>
      <c r="B153" s="0" t="s">
        <v>13</v>
      </c>
      <c r="C153" s="2" t="s">
        <v>128</v>
      </c>
      <c r="D153" s="0" t="n">
        <v>17</v>
      </c>
      <c r="E153" s="7" t="s">
        <v>53</v>
      </c>
      <c r="J153" s="7"/>
      <c r="K153" s="0" t="n">
        <v>53.5398777</v>
      </c>
      <c r="L153" s="0" t="n">
        <v>-113.4922962</v>
      </c>
      <c r="M153" s="0" t="n">
        <v>5982</v>
      </c>
    </row>
    <row r="154" customFormat="false" ht="12.8" hidden="false" customHeight="false" outlineLevel="0" collapsed="false">
      <c r="A154" s="1" t="n">
        <v>44104</v>
      </c>
      <c r="B154" s="0" t="s">
        <v>13</v>
      </c>
      <c r="C154" s="2" t="s">
        <v>128</v>
      </c>
      <c r="D154" s="0" t="n">
        <v>17</v>
      </c>
      <c r="E154" s="7" t="s">
        <v>67</v>
      </c>
      <c r="F154" s="0" t="n">
        <v>2</v>
      </c>
      <c r="G154" s="0" t="n">
        <v>34</v>
      </c>
      <c r="H154" s="0" t="n">
        <f aca="false">SUM(F154:G154)</f>
        <v>36</v>
      </c>
      <c r="J154" s="7"/>
      <c r="K154" s="0" t="n">
        <v>53.5398777</v>
      </c>
      <c r="L154" s="0" t="n">
        <v>-113.4922962</v>
      </c>
      <c r="M154" s="0" t="n">
        <v>5982</v>
      </c>
    </row>
    <row r="155" customFormat="false" ht="12.8" hidden="false" customHeight="false" outlineLevel="0" collapsed="false">
      <c r="A155" s="1" t="n">
        <v>44107</v>
      </c>
      <c r="B155" s="0" t="s">
        <v>13</v>
      </c>
      <c r="C155" s="2" t="s">
        <v>128</v>
      </c>
      <c r="D155" s="0" t="n">
        <v>17</v>
      </c>
      <c r="E155" s="7" t="s">
        <v>68</v>
      </c>
      <c r="J155" s="7"/>
      <c r="K155" s="0" t="n">
        <v>53.5398777</v>
      </c>
      <c r="L155" s="0" t="n">
        <v>-113.4922962</v>
      </c>
      <c r="M155" s="0" t="n">
        <v>5982</v>
      </c>
    </row>
    <row r="156" customFormat="false" ht="12.95" hidden="false" customHeight="true" outlineLevel="0" collapsed="false">
      <c r="A156" s="1" t="n">
        <v>44111</v>
      </c>
      <c r="B156" s="0" t="s">
        <v>13</v>
      </c>
      <c r="C156" s="2" t="s">
        <v>128</v>
      </c>
      <c r="D156" s="0" t="n">
        <v>17</v>
      </c>
      <c r="E156" s="7" t="s">
        <v>55</v>
      </c>
      <c r="F156" s="0" t="n">
        <v>2</v>
      </c>
      <c r="G156" s="0" t="n">
        <v>46</v>
      </c>
      <c r="H156" s="0" t="n">
        <f aca="false">SUM(F156:G156)</f>
        <v>48</v>
      </c>
      <c r="J156" s="7"/>
      <c r="K156" s="0" t="n">
        <v>53.5398777</v>
      </c>
      <c r="L156" s="0" t="n">
        <v>-113.4922962</v>
      </c>
      <c r="M156" s="0" t="n">
        <v>5982</v>
      </c>
    </row>
    <row r="157" customFormat="false" ht="12.95" hidden="false" customHeight="true" outlineLevel="0" collapsed="false">
      <c r="A157" s="1" t="n">
        <v>44111</v>
      </c>
      <c r="B157" s="0" t="s">
        <v>13</v>
      </c>
      <c r="C157" s="2" t="s">
        <v>128</v>
      </c>
      <c r="D157" s="0" t="n">
        <v>17</v>
      </c>
      <c r="E157" s="7" t="s">
        <v>56</v>
      </c>
      <c r="J157" s="7"/>
      <c r="K157" s="0" t="n">
        <v>53.5398777</v>
      </c>
      <c r="L157" s="0" t="n">
        <v>-113.4922962</v>
      </c>
      <c r="M157" s="0" t="n">
        <v>5982</v>
      </c>
    </row>
    <row r="158" customFormat="false" ht="12.95" hidden="false" customHeight="true" outlineLevel="0" collapsed="false">
      <c r="A158" s="1" t="n">
        <v>44104</v>
      </c>
      <c r="B158" s="0" t="s">
        <v>129</v>
      </c>
      <c r="C158" s="2" t="s">
        <v>130</v>
      </c>
      <c r="D158" s="0" t="n">
        <v>5208</v>
      </c>
      <c r="E158" s="7" t="s">
        <v>15</v>
      </c>
      <c r="K158" s="0" t="n">
        <v>51.0265298</v>
      </c>
      <c r="L158" s="0" t="n">
        <v>-113.7713649</v>
      </c>
    </row>
    <row r="159" customFormat="false" ht="12.95" hidden="false" customHeight="true" outlineLevel="0" collapsed="false">
      <c r="A159" s="1" t="n">
        <v>44117</v>
      </c>
      <c r="B159" s="0" t="s">
        <v>129</v>
      </c>
      <c r="C159" s="2" t="s">
        <v>131</v>
      </c>
      <c r="D159" s="0" t="n">
        <v>5204</v>
      </c>
      <c r="E159" s="7" t="s">
        <v>15</v>
      </c>
      <c r="K159" s="0" t="n">
        <v>51.0265298</v>
      </c>
      <c r="L159" s="0" t="n">
        <v>-113.7713649</v>
      </c>
    </row>
    <row r="160" customFormat="false" ht="12.8" hidden="false" customHeight="false" outlineLevel="0" collapsed="false">
      <c r="A160" s="1" t="n">
        <v>44116</v>
      </c>
      <c r="B160" s="0" t="s">
        <v>20</v>
      </c>
      <c r="C160" s="2" t="s">
        <v>132</v>
      </c>
      <c r="D160" s="0" t="n">
        <v>9361</v>
      </c>
      <c r="E160" s="7" t="s">
        <v>15</v>
      </c>
      <c r="K160" s="0" t="n">
        <v>51.0839272</v>
      </c>
      <c r="L160" s="0" t="n">
        <v>-113.9719399</v>
      </c>
    </row>
    <row r="161" customFormat="false" ht="12.8" hidden="false" customHeight="false" outlineLevel="0" collapsed="false">
      <c r="A161" s="1" t="n">
        <v>44118</v>
      </c>
      <c r="B161" s="0" t="s">
        <v>20</v>
      </c>
      <c r="C161" s="2" t="s">
        <v>132</v>
      </c>
      <c r="D161" s="0" t="n">
        <v>9361</v>
      </c>
      <c r="E161" s="7" t="s">
        <v>25</v>
      </c>
      <c r="K161" s="0" t="n">
        <v>51.0839272</v>
      </c>
      <c r="L161" s="0" t="n">
        <v>-113.9719399</v>
      </c>
    </row>
    <row r="162" customFormat="false" ht="12.8" hidden="false" customHeight="false" outlineLevel="0" collapsed="false">
      <c r="A162" s="1" t="n">
        <v>44118</v>
      </c>
      <c r="B162" s="0" t="s">
        <v>20</v>
      </c>
      <c r="C162" s="2" t="s">
        <v>132</v>
      </c>
      <c r="D162" s="0" t="n">
        <v>9361</v>
      </c>
      <c r="E162" s="7" t="s">
        <v>26</v>
      </c>
      <c r="K162" s="0" t="n">
        <v>51.0839272</v>
      </c>
      <c r="L162" s="0" t="n">
        <v>-113.9719399</v>
      </c>
    </row>
    <row r="163" customFormat="false" ht="12.8" hidden="false" customHeight="false" outlineLevel="0" collapsed="false">
      <c r="A163" s="1" t="n">
        <v>44110</v>
      </c>
      <c r="B163" s="0" t="s">
        <v>133</v>
      </c>
      <c r="C163" s="2" t="s">
        <v>134</v>
      </c>
      <c r="D163" s="0" t="n">
        <v>5294</v>
      </c>
      <c r="E163" s="7" t="s">
        <v>61</v>
      </c>
      <c r="K163" s="0" t="n">
        <v>51.0839272</v>
      </c>
      <c r="L163" s="0" t="n">
        <v>-113.9719399</v>
      </c>
    </row>
    <row r="164" customFormat="false" ht="12.95" hidden="false" customHeight="true" outlineLevel="0" collapsed="false">
      <c r="A164" s="1" t="n">
        <v>44109</v>
      </c>
      <c r="B164" s="0" t="s">
        <v>13</v>
      </c>
      <c r="C164" s="2" t="s">
        <v>135</v>
      </c>
      <c r="D164" s="0" t="n">
        <v>1343</v>
      </c>
      <c r="E164" s="7" t="s">
        <v>15</v>
      </c>
      <c r="J164" s="0" t="s">
        <v>136</v>
      </c>
      <c r="K164" s="0" t="n">
        <v>53.48958526</v>
      </c>
      <c r="L164" s="0" t="n">
        <v>-113.48352787</v>
      </c>
    </row>
    <row r="165" customFormat="false" ht="12.95" hidden="false" customHeight="true" outlineLevel="0" collapsed="false">
      <c r="A165" s="1" t="n">
        <v>44083</v>
      </c>
      <c r="B165" s="0" t="s">
        <v>137</v>
      </c>
      <c r="C165" s="8" t="s">
        <v>138</v>
      </c>
      <c r="D165" s="11" t="n">
        <v>1465</v>
      </c>
      <c r="E165" s="7" t="s">
        <v>15</v>
      </c>
      <c r="H165" s="0" t="n">
        <f aca="false">140/2</f>
        <v>70</v>
      </c>
      <c r="J165" s="7"/>
      <c r="K165" s="0" t="n">
        <v>49.6736681</v>
      </c>
      <c r="L165" s="0" t="n">
        <v>-112.9101091</v>
      </c>
      <c r="M165" s="0" t="n">
        <v>8719</v>
      </c>
    </row>
    <row r="166" customFormat="false" ht="12.95" hidden="false" customHeight="true" outlineLevel="0" collapsed="false">
      <c r="A166" s="1" t="n">
        <v>44083</v>
      </c>
      <c r="B166" s="0" t="s">
        <v>137</v>
      </c>
      <c r="C166" s="2" t="s">
        <v>138</v>
      </c>
      <c r="D166" s="11" t="n">
        <v>1465</v>
      </c>
      <c r="E166" s="7" t="s">
        <v>25</v>
      </c>
      <c r="H166" s="0" t="n">
        <f aca="false">140/2</f>
        <v>70</v>
      </c>
      <c r="J166" s="7"/>
      <c r="K166" s="0" t="n">
        <v>49.6736681</v>
      </c>
      <c r="L166" s="0" t="n">
        <v>-112.9101091</v>
      </c>
      <c r="M166" s="0" t="n">
        <v>8719</v>
      </c>
    </row>
    <row r="167" customFormat="false" ht="12.8" hidden="false" customHeight="false" outlineLevel="0" collapsed="false">
      <c r="A167" s="1" t="n">
        <v>44083</v>
      </c>
      <c r="B167" s="0" t="s">
        <v>137</v>
      </c>
      <c r="C167" s="2" t="s">
        <v>138</v>
      </c>
      <c r="D167" s="11" t="n">
        <v>1465</v>
      </c>
      <c r="E167" s="7" t="s">
        <v>26</v>
      </c>
      <c r="J167" s="7"/>
      <c r="K167" s="0" t="n">
        <v>49.6736681</v>
      </c>
      <c r="L167" s="0" t="n">
        <v>-112.9101091</v>
      </c>
      <c r="M167" s="0" t="n">
        <v>8719</v>
      </c>
    </row>
    <row r="168" customFormat="false" ht="12.8" hidden="false" customHeight="false" outlineLevel="0" collapsed="false">
      <c r="A168" s="1" t="n">
        <v>44109</v>
      </c>
      <c r="B168" s="0" t="s">
        <v>137</v>
      </c>
      <c r="C168" s="2" t="s">
        <v>138</v>
      </c>
      <c r="D168" s="11" t="n">
        <v>1465</v>
      </c>
      <c r="E168" s="7" t="s">
        <v>43</v>
      </c>
      <c r="J168" s="7"/>
      <c r="K168" s="0" t="n">
        <v>49.6736681</v>
      </c>
      <c r="L168" s="0" t="n">
        <v>-112.9101091</v>
      </c>
      <c r="M168" s="0" t="n">
        <v>8719</v>
      </c>
    </row>
    <row r="169" customFormat="false" ht="12.8" hidden="false" customHeight="false" outlineLevel="0" collapsed="false">
      <c r="A169" s="1" t="n">
        <v>44090</v>
      </c>
      <c r="B169" s="0" t="s">
        <v>20</v>
      </c>
      <c r="C169" s="8" t="s">
        <v>139</v>
      </c>
      <c r="D169" s="0" t="n">
        <v>9339</v>
      </c>
      <c r="E169" s="7" t="s">
        <v>15</v>
      </c>
      <c r="J169" s="7"/>
      <c r="K169" s="0" t="n">
        <v>51.0638414</v>
      </c>
      <c r="L169" s="0" t="n">
        <v>-113.963009</v>
      </c>
    </row>
    <row r="170" customFormat="false" ht="12.8" hidden="false" customHeight="false" outlineLevel="0" collapsed="false">
      <c r="A170" s="1" t="n">
        <v>44090</v>
      </c>
      <c r="B170" s="0" t="s">
        <v>20</v>
      </c>
      <c r="C170" s="2" t="s">
        <v>139</v>
      </c>
      <c r="D170" s="0" t="n">
        <v>9339</v>
      </c>
      <c r="E170" s="7" t="s">
        <v>25</v>
      </c>
      <c r="J170" s="7"/>
      <c r="K170" s="0" t="n">
        <v>51.0638414</v>
      </c>
      <c r="L170" s="0" t="n">
        <v>-113.963009</v>
      </c>
    </row>
    <row r="171" customFormat="false" ht="12.8" hidden="false" customHeight="false" outlineLevel="0" collapsed="false">
      <c r="A171" s="1" t="n">
        <v>44090</v>
      </c>
      <c r="B171" s="0" t="s">
        <v>20</v>
      </c>
      <c r="C171" s="2" t="s">
        <v>139</v>
      </c>
      <c r="D171" s="0" t="n">
        <v>9339</v>
      </c>
      <c r="E171" s="7" t="s">
        <v>26</v>
      </c>
      <c r="J171" s="7"/>
      <c r="K171" s="0" t="n">
        <v>51.0638414</v>
      </c>
      <c r="L171" s="0" t="n">
        <v>-113.963009</v>
      </c>
    </row>
    <row r="172" customFormat="false" ht="12.8" hidden="false" customHeight="false" outlineLevel="0" collapsed="false">
      <c r="A172" s="1" t="n">
        <v>44116</v>
      </c>
      <c r="B172" s="0" t="s">
        <v>20</v>
      </c>
      <c r="C172" s="2" t="s">
        <v>139</v>
      </c>
      <c r="D172" s="0" t="n">
        <v>9339</v>
      </c>
      <c r="E172" s="7" t="s">
        <v>43</v>
      </c>
      <c r="J172" s="7"/>
      <c r="K172" s="0" t="n">
        <v>51.0638414</v>
      </c>
      <c r="L172" s="0" t="n">
        <v>-113.963009</v>
      </c>
    </row>
    <row r="173" customFormat="false" ht="12.8" hidden="false" customHeight="false" outlineLevel="0" collapsed="false">
      <c r="A173" s="1" t="n">
        <v>44123</v>
      </c>
      <c r="B173" s="0" t="s">
        <v>140</v>
      </c>
      <c r="C173" s="2" t="s">
        <v>141</v>
      </c>
      <c r="E173" s="7" t="s">
        <v>15</v>
      </c>
    </row>
    <row r="174" customFormat="false" ht="12.8" hidden="false" customHeight="false" outlineLevel="0" collapsed="false">
      <c r="A174" s="1" t="n">
        <v>44123</v>
      </c>
      <c r="B174" s="0" t="s">
        <v>140</v>
      </c>
      <c r="C174" s="2" t="s">
        <v>141</v>
      </c>
      <c r="E174" s="7" t="s">
        <v>25</v>
      </c>
    </row>
    <row r="175" customFormat="false" ht="12.8" hidden="false" customHeight="false" outlineLevel="0" collapsed="false">
      <c r="A175" s="1" t="n">
        <v>44123</v>
      </c>
      <c r="B175" s="0" t="s">
        <v>140</v>
      </c>
      <c r="C175" s="2" t="s">
        <v>141</v>
      </c>
      <c r="E175" s="7" t="s">
        <v>26</v>
      </c>
    </row>
    <row r="176" customFormat="false" ht="12.8" hidden="false" customHeight="false" outlineLevel="0" collapsed="false">
      <c r="A176" s="1" t="n">
        <v>44093</v>
      </c>
      <c r="B176" s="0" t="s">
        <v>13</v>
      </c>
      <c r="C176" s="2" t="s">
        <v>142</v>
      </c>
      <c r="D176" s="0" t="n">
        <v>1972</v>
      </c>
      <c r="E176" s="7" t="s">
        <v>15</v>
      </c>
      <c r="J176" s="7" t="s">
        <v>143</v>
      </c>
      <c r="K176" s="0" t="n">
        <v>53.63269607</v>
      </c>
      <c r="L176" s="0" t="n">
        <v>-113.42354875</v>
      </c>
      <c r="M176" s="0" t="n">
        <v>3997</v>
      </c>
    </row>
    <row r="177" customFormat="false" ht="12.8" hidden="false" customHeight="false" outlineLevel="0" collapsed="false">
      <c r="A177" s="1" t="n">
        <v>44102</v>
      </c>
      <c r="B177" s="0" t="s">
        <v>13</v>
      </c>
      <c r="C177" s="2" t="s">
        <v>142</v>
      </c>
      <c r="D177" s="0" t="n">
        <v>1972</v>
      </c>
      <c r="E177" s="7" t="s">
        <v>25</v>
      </c>
      <c r="J177" s="7" t="s">
        <v>143</v>
      </c>
      <c r="K177" s="0" t="n">
        <v>53.63269607</v>
      </c>
      <c r="L177" s="0" t="n">
        <v>-113.42354875</v>
      </c>
      <c r="M177" s="0" t="n">
        <v>3997</v>
      </c>
    </row>
    <row r="178" customFormat="false" ht="12.8" hidden="false" customHeight="false" outlineLevel="0" collapsed="false">
      <c r="A178" s="1" t="n">
        <v>44103</v>
      </c>
      <c r="B178" s="0" t="s">
        <v>13</v>
      </c>
      <c r="C178" s="2" t="s">
        <v>142</v>
      </c>
      <c r="D178" s="0" t="n">
        <v>1972</v>
      </c>
      <c r="E178" s="7" t="s">
        <v>35</v>
      </c>
      <c r="J178" s="7" t="s">
        <v>143</v>
      </c>
      <c r="K178" s="0" t="n">
        <v>53.63269607</v>
      </c>
      <c r="L178" s="0" t="n">
        <v>-113.42354875</v>
      </c>
      <c r="M178" s="0" t="n">
        <v>3997</v>
      </c>
    </row>
    <row r="179" customFormat="false" ht="12.8" hidden="false" customHeight="false" outlineLevel="0" collapsed="false">
      <c r="A179" s="1" t="n">
        <v>44103</v>
      </c>
      <c r="B179" s="0" t="s">
        <v>13</v>
      </c>
      <c r="C179" s="2" t="s">
        <v>142</v>
      </c>
      <c r="D179" s="0" t="n">
        <v>1972</v>
      </c>
      <c r="E179" s="7" t="s">
        <v>36</v>
      </c>
      <c r="J179" s="7" t="s">
        <v>143</v>
      </c>
      <c r="K179" s="0" t="n">
        <v>53.63269607</v>
      </c>
      <c r="L179" s="0" t="n">
        <v>-113.42354875</v>
      </c>
      <c r="M179" s="0" t="n">
        <v>3997</v>
      </c>
    </row>
    <row r="180" customFormat="false" ht="12.95" hidden="false" customHeight="true" outlineLevel="0" collapsed="false">
      <c r="A180" s="1" t="n">
        <v>44104</v>
      </c>
      <c r="B180" s="0" t="s">
        <v>13</v>
      </c>
      <c r="C180" s="2" t="s">
        <v>142</v>
      </c>
      <c r="D180" s="0" t="n">
        <v>1972</v>
      </c>
      <c r="E180" s="7" t="s">
        <v>26</v>
      </c>
      <c r="J180" s="7" t="s">
        <v>143</v>
      </c>
      <c r="K180" s="0" t="n">
        <v>53.63269607</v>
      </c>
      <c r="L180" s="0" t="n">
        <v>-113.42354875</v>
      </c>
      <c r="M180" s="0" t="n">
        <v>3997</v>
      </c>
    </row>
    <row r="181" customFormat="false" ht="12.95" hidden="false" customHeight="true" outlineLevel="0" collapsed="false">
      <c r="A181" s="1" t="n">
        <v>44095</v>
      </c>
      <c r="B181" s="0" t="s">
        <v>20</v>
      </c>
      <c r="C181" s="8" t="s">
        <v>144</v>
      </c>
      <c r="D181" s="0" t="n">
        <v>9682</v>
      </c>
      <c r="E181" s="7" t="s">
        <v>15</v>
      </c>
      <c r="J181" s="7" t="s">
        <v>145</v>
      </c>
      <c r="K181" s="0" t="n">
        <v>51.0746991</v>
      </c>
      <c r="L181" s="0" t="n">
        <v>-113.94935581</v>
      </c>
      <c r="M181" s="0" t="n">
        <v>3980</v>
      </c>
    </row>
    <row r="182" customFormat="false" ht="12.95" hidden="false" customHeight="true" outlineLevel="0" collapsed="false">
      <c r="A182" s="1" t="n">
        <v>44095</v>
      </c>
      <c r="B182" s="0" t="s">
        <v>20</v>
      </c>
      <c r="C182" s="2" t="s">
        <v>144</v>
      </c>
      <c r="D182" s="0" t="n">
        <v>9682</v>
      </c>
      <c r="E182" s="7" t="s">
        <v>25</v>
      </c>
      <c r="J182" s="7" t="s">
        <v>145</v>
      </c>
      <c r="K182" s="0" t="n">
        <v>51.0746991</v>
      </c>
      <c r="L182" s="0" t="n">
        <v>-113.94935581</v>
      </c>
      <c r="M182" s="0" t="n">
        <v>3980</v>
      </c>
    </row>
    <row r="183" customFormat="false" ht="12.8" hidden="false" customHeight="false" outlineLevel="0" collapsed="false">
      <c r="A183" s="1" t="n">
        <v>44098</v>
      </c>
      <c r="B183" s="0" t="s">
        <v>20</v>
      </c>
      <c r="C183" s="2" t="s">
        <v>144</v>
      </c>
      <c r="D183" s="0" t="n">
        <v>9682</v>
      </c>
      <c r="E183" s="7" t="s">
        <v>26</v>
      </c>
      <c r="J183" s="7" t="s">
        <v>145</v>
      </c>
      <c r="K183" s="0" t="n">
        <v>51.0746991</v>
      </c>
      <c r="L183" s="0" t="n">
        <v>-113.94935581</v>
      </c>
      <c r="M183" s="0" t="n">
        <v>3980</v>
      </c>
    </row>
    <row r="184" customFormat="false" ht="12.8" hidden="false" customHeight="false" outlineLevel="0" collapsed="false">
      <c r="A184" s="1" t="n">
        <v>44111</v>
      </c>
      <c r="B184" s="0" t="s">
        <v>20</v>
      </c>
      <c r="C184" s="2" t="s">
        <v>144</v>
      </c>
      <c r="D184" s="0" t="n">
        <v>9682</v>
      </c>
      <c r="E184" s="7" t="s">
        <v>35</v>
      </c>
      <c r="J184" s="7" t="s">
        <v>145</v>
      </c>
      <c r="K184" s="0" t="n">
        <v>51.0746991</v>
      </c>
      <c r="L184" s="0" t="n">
        <v>-113.94935581</v>
      </c>
    </row>
    <row r="185" customFormat="false" ht="12.8" hidden="false" customHeight="false" outlineLevel="0" collapsed="false">
      <c r="A185" s="1" t="n">
        <v>44111</v>
      </c>
      <c r="B185" s="0" t="s">
        <v>20</v>
      </c>
      <c r="C185" s="2" t="s">
        <v>144</v>
      </c>
      <c r="D185" s="0" t="n">
        <v>9682</v>
      </c>
      <c r="E185" s="7" t="s">
        <v>36</v>
      </c>
      <c r="J185" s="7" t="s">
        <v>145</v>
      </c>
      <c r="K185" s="0" t="n">
        <v>51.0746991</v>
      </c>
      <c r="L185" s="0" t="n">
        <v>-113.94935581</v>
      </c>
    </row>
    <row r="186" customFormat="false" ht="12.8" hidden="false" customHeight="false" outlineLevel="0" collapsed="false">
      <c r="A186" s="1" t="n">
        <v>44111</v>
      </c>
      <c r="B186" s="0" t="s">
        <v>20</v>
      </c>
      <c r="C186" s="2" t="s">
        <v>144</v>
      </c>
      <c r="D186" s="0" t="n">
        <v>9682</v>
      </c>
      <c r="E186" s="7" t="s">
        <v>37</v>
      </c>
      <c r="J186" s="7" t="s">
        <v>145</v>
      </c>
      <c r="K186" s="0" t="n">
        <v>51.0746991</v>
      </c>
      <c r="L186" s="0" t="n">
        <v>-113.94935581</v>
      </c>
    </row>
    <row r="187" customFormat="false" ht="12.8" hidden="false" customHeight="false" outlineLevel="0" collapsed="false">
      <c r="A187" s="1" t="n">
        <v>44111</v>
      </c>
      <c r="B187" s="0" t="s">
        <v>20</v>
      </c>
      <c r="C187" s="2" t="s">
        <v>144</v>
      </c>
      <c r="D187" s="0" t="n">
        <v>9682</v>
      </c>
      <c r="E187" s="7" t="s">
        <v>54</v>
      </c>
      <c r="J187" s="7" t="s">
        <v>145</v>
      </c>
      <c r="K187" s="0" t="n">
        <v>51.0746991</v>
      </c>
      <c r="L187" s="0" t="n">
        <v>-113.94935581</v>
      </c>
    </row>
    <row r="188" customFormat="false" ht="12.8" hidden="false" customHeight="false" outlineLevel="0" collapsed="false">
      <c r="A188" s="1" t="n">
        <v>44085</v>
      </c>
      <c r="B188" s="0" t="s">
        <v>146</v>
      </c>
      <c r="C188" s="2" t="s">
        <v>147</v>
      </c>
      <c r="D188" s="7" t="n">
        <v>3103</v>
      </c>
      <c r="E188" s="7" t="s">
        <v>15</v>
      </c>
      <c r="F188" s="7"/>
      <c r="G188" s="7"/>
      <c r="H188" s="7"/>
      <c r="I188" s="7"/>
      <c r="J188" s="7"/>
      <c r="K188" s="0" t="n">
        <v>52.964283</v>
      </c>
      <c r="L188" s="0" t="n">
        <v>-113.367128</v>
      </c>
    </row>
    <row r="189" customFormat="false" ht="12.8" hidden="false" customHeight="false" outlineLevel="0" collapsed="false">
      <c r="A189" s="1" t="n">
        <v>44111</v>
      </c>
      <c r="B189" s="0" t="s">
        <v>148</v>
      </c>
      <c r="C189" s="2" t="s">
        <v>149</v>
      </c>
      <c r="D189" s="0" t="n">
        <v>6405</v>
      </c>
      <c r="E189" s="7" t="s">
        <v>15</v>
      </c>
      <c r="K189" s="0" t="n">
        <v>51.0859</v>
      </c>
      <c r="L189" s="0" t="n">
        <v>-114.103486</v>
      </c>
    </row>
    <row r="190" customFormat="false" ht="12.8" hidden="false" customHeight="false" outlineLevel="0" collapsed="false">
      <c r="A190" s="1" t="n">
        <v>44096</v>
      </c>
      <c r="B190" s="0" t="s">
        <v>20</v>
      </c>
      <c r="C190" s="2" t="s">
        <v>150</v>
      </c>
      <c r="D190" s="0" t="n">
        <v>9212</v>
      </c>
      <c r="E190" s="7" t="s">
        <v>15</v>
      </c>
      <c r="J190" s="7"/>
      <c r="K190" s="0" t="n">
        <v>51.0859</v>
      </c>
      <c r="L190" s="0" t="n">
        <v>-114.103486</v>
      </c>
    </row>
    <row r="191" customFormat="false" ht="12.8" hidden="false" customHeight="false" outlineLevel="0" collapsed="false">
      <c r="A191" s="1" t="n">
        <v>44110</v>
      </c>
      <c r="B191" s="0" t="s">
        <v>20</v>
      </c>
      <c r="C191" s="2" t="s">
        <v>151</v>
      </c>
      <c r="D191" s="0" t="n">
        <v>9114</v>
      </c>
      <c r="E191" s="7" t="s">
        <v>15</v>
      </c>
      <c r="K191" s="0" t="n">
        <v>51.041619</v>
      </c>
      <c r="L191" s="0" t="n">
        <v>-114.087698</v>
      </c>
    </row>
    <row r="192" customFormat="false" ht="12.8" hidden="false" customHeight="false" outlineLevel="0" collapsed="false">
      <c r="A192" s="1" t="n">
        <v>44111</v>
      </c>
      <c r="B192" s="0" t="s">
        <v>20</v>
      </c>
      <c r="C192" s="2" t="s">
        <v>151</v>
      </c>
      <c r="D192" s="0" t="n">
        <v>9114</v>
      </c>
      <c r="E192" s="7" t="s">
        <v>25</v>
      </c>
      <c r="K192" s="0" t="n">
        <v>51.041619</v>
      </c>
      <c r="L192" s="0" t="n">
        <v>-114.087698</v>
      </c>
    </row>
    <row r="193" customFormat="false" ht="12.8" hidden="false" customHeight="false" outlineLevel="0" collapsed="false">
      <c r="A193" s="1" t="n">
        <v>44111</v>
      </c>
      <c r="B193" s="0" t="s">
        <v>20</v>
      </c>
      <c r="C193" s="2" t="s">
        <v>151</v>
      </c>
      <c r="D193" s="0" t="n">
        <v>9114</v>
      </c>
      <c r="E193" s="7" t="s">
        <v>26</v>
      </c>
      <c r="K193" s="0" t="n">
        <v>51.041619</v>
      </c>
      <c r="L193" s="0" t="n">
        <v>-114.087698</v>
      </c>
    </row>
    <row r="194" customFormat="false" ht="12.8" hidden="false" customHeight="false" outlineLevel="0" collapsed="false">
      <c r="A194" s="1" t="n">
        <v>44115</v>
      </c>
      <c r="B194" s="0" t="s">
        <v>20</v>
      </c>
      <c r="C194" s="2" t="s">
        <v>152</v>
      </c>
      <c r="D194" s="0" t="n">
        <v>335</v>
      </c>
      <c r="E194" s="7" t="s">
        <v>15</v>
      </c>
      <c r="K194" s="0" t="n">
        <v>51.0006302</v>
      </c>
      <c r="L194" s="0" t="n">
        <v>-114.1355002</v>
      </c>
    </row>
    <row r="195" customFormat="false" ht="12.8" hidden="false" customHeight="false" outlineLevel="0" collapsed="false">
      <c r="A195" s="1" t="n">
        <v>44107</v>
      </c>
      <c r="B195" s="0" t="s">
        <v>13</v>
      </c>
      <c r="C195" s="2" t="s">
        <v>153</v>
      </c>
      <c r="D195" s="0" t="n">
        <v>1924</v>
      </c>
      <c r="E195" s="7" t="s">
        <v>15</v>
      </c>
      <c r="K195" s="0" t="n">
        <v>53.4396384</v>
      </c>
      <c r="L195" s="0" t="n">
        <v>-113.6174975</v>
      </c>
    </row>
    <row r="196" customFormat="false" ht="12.8" hidden="false" customHeight="false" outlineLevel="0" collapsed="false">
      <c r="A196" s="1" t="n">
        <v>44103</v>
      </c>
      <c r="B196" s="0" t="s">
        <v>17</v>
      </c>
      <c r="C196" s="2" t="s">
        <v>154</v>
      </c>
      <c r="D196" s="0" t="n">
        <v>1977</v>
      </c>
      <c r="E196" s="7" t="s">
        <v>15</v>
      </c>
      <c r="K196" s="0" t="n">
        <v>51.2644252</v>
      </c>
      <c r="L196" s="0" t="n">
        <v>-114.0186701</v>
      </c>
    </row>
    <row r="197" customFormat="false" ht="12.8" hidden="false" customHeight="false" outlineLevel="0" collapsed="false">
      <c r="A197" s="1" t="n">
        <v>44106</v>
      </c>
      <c r="B197" s="0" t="s">
        <v>17</v>
      </c>
      <c r="C197" s="2" t="s">
        <v>154</v>
      </c>
      <c r="D197" s="0" t="n">
        <v>1977</v>
      </c>
      <c r="E197" s="7" t="s">
        <v>25</v>
      </c>
      <c r="K197" s="0" t="n">
        <v>51.2644252</v>
      </c>
      <c r="L197" s="0" t="n">
        <v>-114.0186701</v>
      </c>
    </row>
    <row r="198" customFormat="false" ht="12.8" hidden="false" customHeight="false" outlineLevel="0" collapsed="false">
      <c r="A198" s="1" t="n">
        <v>44106</v>
      </c>
      <c r="B198" s="0" t="s">
        <v>17</v>
      </c>
      <c r="C198" s="2" t="s">
        <v>154</v>
      </c>
      <c r="D198" s="0" t="n">
        <v>1977</v>
      </c>
      <c r="E198" s="7" t="s">
        <v>26</v>
      </c>
      <c r="K198" s="0" t="n">
        <v>51.2644252</v>
      </c>
      <c r="L198" s="0" t="n">
        <v>-114.0186701</v>
      </c>
    </row>
    <row r="199" customFormat="false" ht="12.8" hidden="false" customHeight="false" outlineLevel="0" collapsed="false">
      <c r="A199" s="1" t="n">
        <v>44109</v>
      </c>
      <c r="B199" s="0" t="s">
        <v>17</v>
      </c>
      <c r="C199" s="2" t="s">
        <v>154</v>
      </c>
      <c r="D199" s="0" t="n">
        <v>1977</v>
      </c>
      <c r="E199" s="7" t="s">
        <v>35</v>
      </c>
      <c r="K199" s="0" t="n">
        <v>51.2644252</v>
      </c>
      <c r="L199" s="0" t="n">
        <v>-114.0186701</v>
      </c>
    </row>
    <row r="200" customFormat="false" ht="12.8" hidden="false" customHeight="false" outlineLevel="0" collapsed="false">
      <c r="A200" s="1" t="n">
        <v>44109</v>
      </c>
      <c r="B200" s="0" t="s">
        <v>17</v>
      </c>
      <c r="C200" s="2" t="s">
        <v>154</v>
      </c>
      <c r="D200" s="0" t="n">
        <v>1977</v>
      </c>
      <c r="E200" s="7" t="s">
        <v>36</v>
      </c>
      <c r="K200" s="0" t="n">
        <v>51.2644252</v>
      </c>
      <c r="L200" s="0" t="n">
        <v>-114.0186701</v>
      </c>
    </row>
    <row r="201" customFormat="false" ht="12.8" hidden="false" customHeight="false" outlineLevel="0" collapsed="false">
      <c r="A201" s="1" t="n">
        <v>44109</v>
      </c>
      <c r="B201" s="0" t="s">
        <v>17</v>
      </c>
      <c r="C201" s="2" t="s">
        <v>154</v>
      </c>
      <c r="D201" s="0" t="n">
        <v>1977</v>
      </c>
      <c r="E201" s="7" t="s">
        <v>37</v>
      </c>
      <c r="K201" s="0" t="n">
        <v>51.2644252</v>
      </c>
      <c r="L201" s="0" t="n">
        <v>-114.0186701</v>
      </c>
    </row>
    <row r="202" customFormat="false" ht="12.8" hidden="false" customHeight="false" outlineLevel="0" collapsed="false">
      <c r="A202" s="1" t="n">
        <v>44109</v>
      </c>
      <c r="B202" s="0" t="s">
        <v>17</v>
      </c>
      <c r="C202" s="2" t="s">
        <v>154</v>
      </c>
      <c r="D202" s="0" t="n">
        <v>1977</v>
      </c>
      <c r="E202" s="7" t="s">
        <v>54</v>
      </c>
      <c r="K202" s="0" t="n">
        <v>51.2644252</v>
      </c>
      <c r="L202" s="0" t="n">
        <v>-114.0186701</v>
      </c>
    </row>
    <row r="203" customFormat="false" ht="12.8" hidden="false" customHeight="false" outlineLevel="0" collapsed="false">
      <c r="A203" s="1" t="n">
        <v>44122</v>
      </c>
      <c r="B203" s="0" t="s">
        <v>17</v>
      </c>
      <c r="C203" s="2" t="s">
        <v>154</v>
      </c>
      <c r="D203" s="0" t="n">
        <v>1977</v>
      </c>
      <c r="E203" s="7" t="s">
        <v>52</v>
      </c>
      <c r="K203" s="0" t="n">
        <v>51.2644252</v>
      </c>
      <c r="L203" s="0" t="n">
        <v>-114.0186701</v>
      </c>
    </row>
    <row r="204" customFormat="false" ht="12.8" hidden="false" customHeight="false" outlineLevel="0" collapsed="false">
      <c r="A204" s="1" t="n">
        <v>44106</v>
      </c>
      <c r="B204" s="0" t="s">
        <v>13</v>
      </c>
      <c r="C204" s="2" t="s">
        <v>155</v>
      </c>
      <c r="D204" s="0" t="n">
        <v>1973</v>
      </c>
      <c r="E204" s="7" t="s">
        <v>15</v>
      </c>
      <c r="J204" s="0" t="s">
        <v>156</v>
      </c>
      <c r="K204" s="7" t="n">
        <v>53.42052073</v>
      </c>
      <c r="L204" s="0" t="n">
        <v>-113.42945504</v>
      </c>
    </row>
    <row r="205" customFormat="false" ht="12.8" hidden="false" customHeight="false" outlineLevel="0" collapsed="false">
      <c r="A205" s="1" t="n">
        <v>44117</v>
      </c>
      <c r="B205" s="0" t="s">
        <v>20</v>
      </c>
      <c r="C205" s="2" t="s">
        <v>157</v>
      </c>
      <c r="D205" s="0" t="n">
        <v>1038</v>
      </c>
      <c r="E205" s="7" t="s">
        <v>15</v>
      </c>
      <c r="K205" s="0" t="n">
        <v>51.1655592</v>
      </c>
      <c r="L205" s="0" t="n">
        <v>-114.0514003</v>
      </c>
    </row>
    <row r="206" customFormat="false" ht="12.8" hidden="false" customHeight="false" outlineLevel="0" collapsed="false">
      <c r="A206" s="1" t="n">
        <v>44122</v>
      </c>
      <c r="B206" s="0" t="s">
        <v>20</v>
      </c>
      <c r="C206" s="2" t="s">
        <v>157</v>
      </c>
      <c r="D206" s="0" t="n">
        <v>1038</v>
      </c>
      <c r="E206" s="7" t="s">
        <v>25</v>
      </c>
      <c r="K206" s="0" t="n">
        <v>51.1655592</v>
      </c>
      <c r="L206" s="0" t="n">
        <v>-114.0514003</v>
      </c>
    </row>
    <row r="207" customFormat="false" ht="12.8" hidden="false" customHeight="false" outlineLevel="0" collapsed="false">
      <c r="A207" s="1" t="n">
        <v>44122</v>
      </c>
      <c r="B207" s="0" t="s">
        <v>20</v>
      </c>
      <c r="C207" s="2" t="s">
        <v>157</v>
      </c>
      <c r="D207" s="0" t="n">
        <v>1038</v>
      </c>
      <c r="E207" s="7" t="s">
        <v>26</v>
      </c>
      <c r="K207" s="0" t="n">
        <v>51.1655592</v>
      </c>
      <c r="L207" s="0" t="n">
        <v>-114.0514003</v>
      </c>
    </row>
    <row r="208" customFormat="false" ht="12.8" hidden="false" customHeight="false" outlineLevel="0" collapsed="false">
      <c r="A208" s="1" t="n">
        <v>44122</v>
      </c>
      <c r="B208" s="0" t="s">
        <v>20</v>
      </c>
      <c r="C208" s="2" t="s">
        <v>157</v>
      </c>
      <c r="D208" s="0" t="n">
        <v>1038</v>
      </c>
      <c r="E208" s="7" t="s">
        <v>61</v>
      </c>
      <c r="K208" s="0" t="n">
        <v>51.1655592</v>
      </c>
      <c r="L208" s="0" t="n">
        <v>-114.0514003</v>
      </c>
    </row>
    <row r="209" customFormat="false" ht="12.8" hidden="false" customHeight="false" outlineLevel="0" collapsed="false">
      <c r="A209" s="1" t="n">
        <v>44086</v>
      </c>
      <c r="B209" s="0" t="s">
        <v>20</v>
      </c>
      <c r="C209" s="8" t="s">
        <v>158</v>
      </c>
      <c r="D209" s="11" t="n">
        <v>6844</v>
      </c>
      <c r="E209" s="7" t="s">
        <v>15</v>
      </c>
      <c r="J209" s="7"/>
      <c r="K209" s="0" t="n">
        <v>51.0615727</v>
      </c>
      <c r="L209" s="0" t="n">
        <v>-114.0662469</v>
      </c>
    </row>
    <row r="210" customFormat="false" ht="12.8" hidden="false" customHeight="false" outlineLevel="0" collapsed="false">
      <c r="A210" s="1" t="n">
        <v>44086</v>
      </c>
      <c r="B210" s="0" t="s">
        <v>20</v>
      </c>
      <c r="C210" s="9" t="s">
        <v>158</v>
      </c>
      <c r="D210" s="11" t="n">
        <v>6844</v>
      </c>
      <c r="E210" s="7" t="s">
        <v>25</v>
      </c>
      <c r="J210" s="7"/>
      <c r="K210" s="0" t="n">
        <v>51.0615727</v>
      </c>
      <c r="L210" s="0" t="n">
        <v>-114.0662469</v>
      </c>
    </row>
    <row r="211" customFormat="false" ht="12.8" hidden="false" customHeight="false" outlineLevel="0" collapsed="false">
      <c r="A211" s="1" t="n">
        <v>44089</v>
      </c>
      <c r="B211" s="0" t="s">
        <v>20</v>
      </c>
      <c r="C211" s="2" t="s">
        <v>158</v>
      </c>
      <c r="D211" s="11" t="n">
        <v>6844</v>
      </c>
      <c r="E211" s="7" t="s">
        <v>26</v>
      </c>
      <c r="J211" s="7"/>
      <c r="K211" s="0" t="n">
        <v>51.0615727</v>
      </c>
      <c r="L211" s="0" t="n">
        <v>-114.0662469</v>
      </c>
    </row>
    <row r="212" customFormat="false" ht="12.8" hidden="false" customHeight="false" outlineLevel="0" collapsed="false">
      <c r="A212" s="1" t="n">
        <v>44113</v>
      </c>
      <c r="B212" s="0" t="s">
        <v>20</v>
      </c>
      <c r="C212" s="2" t="s">
        <v>158</v>
      </c>
      <c r="D212" s="11" t="n">
        <v>6844</v>
      </c>
      <c r="E212" s="7" t="s">
        <v>43</v>
      </c>
      <c r="J212" s="7"/>
      <c r="K212" s="0" t="n">
        <v>51.0615727</v>
      </c>
      <c r="L212" s="0" t="n">
        <v>-114.0662469</v>
      </c>
    </row>
    <row r="213" customFormat="false" ht="12.8" hidden="false" customHeight="false" outlineLevel="0" collapsed="false">
      <c r="A213" s="1" t="n">
        <v>44117</v>
      </c>
      <c r="B213" s="0" t="s">
        <v>20</v>
      </c>
      <c r="C213" s="2" t="s">
        <v>158</v>
      </c>
      <c r="D213" s="11" t="n">
        <v>6844</v>
      </c>
      <c r="E213" s="7" t="s">
        <v>35</v>
      </c>
      <c r="J213" s="7"/>
      <c r="K213" s="0" t="n">
        <v>51.0615727</v>
      </c>
      <c r="L213" s="0" t="n">
        <v>-114.0662469</v>
      </c>
    </row>
    <row r="214" customFormat="false" ht="12.8" hidden="false" customHeight="false" outlineLevel="0" collapsed="false">
      <c r="A214" s="1" t="n">
        <v>44116</v>
      </c>
      <c r="B214" s="0" t="s">
        <v>20</v>
      </c>
      <c r="C214" s="2" t="s">
        <v>159</v>
      </c>
      <c r="D214" s="0" t="n">
        <v>536</v>
      </c>
      <c r="E214" s="7" t="s">
        <v>15</v>
      </c>
      <c r="K214" s="0" t="n">
        <v>51.1157188</v>
      </c>
      <c r="L214" s="0" t="n">
        <v>-113.9665836</v>
      </c>
    </row>
    <row r="215" customFormat="false" ht="12.8" hidden="false" customHeight="false" outlineLevel="0" collapsed="false">
      <c r="A215" s="1" t="n">
        <v>44125</v>
      </c>
      <c r="B215" s="0" t="s">
        <v>20</v>
      </c>
      <c r="C215" s="2" t="s">
        <v>159</v>
      </c>
      <c r="D215" s="0" t="n">
        <v>536</v>
      </c>
      <c r="E215" s="7" t="s">
        <v>25</v>
      </c>
      <c r="K215" s="0" t="n">
        <v>51.1157188</v>
      </c>
      <c r="L215" s="0" t="n">
        <v>-113.9665836</v>
      </c>
    </row>
    <row r="216" customFormat="false" ht="12.8" hidden="false" customHeight="false" outlineLevel="0" collapsed="false">
      <c r="A216" s="1" t="n">
        <v>44117</v>
      </c>
      <c r="B216" s="0" t="s">
        <v>160</v>
      </c>
      <c r="C216" s="2" t="s">
        <v>161</v>
      </c>
      <c r="D216" s="0" t="n">
        <v>6614</v>
      </c>
      <c r="E216" s="7" t="s">
        <v>15</v>
      </c>
      <c r="K216" s="0" t="n">
        <v>49.7916418</v>
      </c>
      <c r="L216" s="0" t="n">
        <v>-112.1425781</v>
      </c>
    </row>
    <row r="217" customFormat="false" ht="12.8" hidden="false" customHeight="false" outlineLevel="0" collapsed="false">
      <c r="A217" s="1" t="n">
        <v>44106</v>
      </c>
      <c r="B217" s="0" t="s">
        <v>13</v>
      </c>
      <c r="C217" s="2" t="s">
        <v>162</v>
      </c>
      <c r="D217" s="0" t="n">
        <v>1854</v>
      </c>
      <c r="E217" s="7" t="s">
        <v>15</v>
      </c>
      <c r="K217" s="0" t="n">
        <v>53.6052525</v>
      </c>
      <c r="L217" s="0" t="n">
        <v>-113.4775177</v>
      </c>
    </row>
    <row r="218" customFormat="false" ht="12.8" hidden="false" customHeight="false" outlineLevel="0" collapsed="false">
      <c r="A218" s="1" t="n">
        <v>44106</v>
      </c>
      <c r="B218" s="0" t="s">
        <v>13</v>
      </c>
      <c r="C218" s="2" t="s">
        <v>162</v>
      </c>
      <c r="D218" s="0" t="n">
        <v>1854</v>
      </c>
      <c r="E218" s="7" t="s">
        <v>25</v>
      </c>
      <c r="K218" s="0" t="n">
        <v>53.6052525</v>
      </c>
      <c r="L218" s="0" t="n">
        <v>-113.4775177</v>
      </c>
    </row>
    <row r="219" customFormat="false" ht="12.8" hidden="false" customHeight="false" outlineLevel="0" collapsed="false">
      <c r="A219" s="1" t="n">
        <v>44106</v>
      </c>
      <c r="B219" s="0" t="s">
        <v>13</v>
      </c>
      <c r="C219" s="2" t="s">
        <v>162</v>
      </c>
      <c r="D219" s="0" t="n">
        <v>1854</v>
      </c>
      <c r="E219" s="7" t="s">
        <v>26</v>
      </c>
      <c r="K219" s="0" t="n">
        <v>53.6052525</v>
      </c>
      <c r="L219" s="0" t="n">
        <v>-113.4775177</v>
      </c>
    </row>
    <row r="220" customFormat="false" ht="12.8" hidden="false" customHeight="false" outlineLevel="0" collapsed="false">
      <c r="A220" s="1" t="n">
        <v>44113</v>
      </c>
      <c r="B220" s="0" t="s">
        <v>13</v>
      </c>
      <c r="C220" s="2" t="s">
        <v>162</v>
      </c>
      <c r="D220" s="0" t="n">
        <v>1854</v>
      </c>
      <c r="E220" s="7" t="s">
        <v>35</v>
      </c>
      <c r="K220" s="0" t="n">
        <v>53.6052525</v>
      </c>
      <c r="L220" s="0" t="n">
        <v>-113.4775177</v>
      </c>
    </row>
    <row r="221" customFormat="false" ht="12.8" hidden="false" customHeight="false" outlineLevel="0" collapsed="false">
      <c r="A221" s="1" t="n">
        <v>44113</v>
      </c>
      <c r="B221" s="0" t="s">
        <v>13</v>
      </c>
      <c r="C221" s="2" t="s">
        <v>162</v>
      </c>
      <c r="D221" s="0" t="n">
        <v>1854</v>
      </c>
      <c r="E221" s="7" t="s">
        <v>36</v>
      </c>
      <c r="K221" s="0" t="n">
        <v>53.6052525</v>
      </c>
      <c r="L221" s="0" t="n">
        <v>-113.4775177</v>
      </c>
    </row>
    <row r="222" customFormat="false" ht="12.8" hidden="false" customHeight="false" outlineLevel="0" collapsed="false">
      <c r="A222" s="1" t="n">
        <v>44081</v>
      </c>
      <c r="B222" s="0" t="s">
        <v>20</v>
      </c>
      <c r="C222" s="2" t="s">
        <v>163</v>
      </c>
      <c r="D222" s="0" t="n">
        <v>2189</v>
      </c>
      <c r="E222" s="7" t="s">
        <v>15</v>
      </c>
      <c r="J222" s="7"/>
      <c r="K222" s="0" t="n">
        <v>50.9015965</v>
      </c>
      <c r="L222" s="0" t="n">
        <v>-113.9244645</v>
      </c>
    </row>
    <row r="223" customFormat="false" ht="12.8" hidden="false" customHeight="false" outlineLevel="0" collapsed="false">
      <c r="A223" s="1" t="n">
        <v>44090</v>
      </c>
      <c r="B223" s="0" t="s">
        <v>13</v>
      </c>
      <c r="C223" s="2" t="s">
        <v>164</v>
      </c>
      <c r="D223" s="0" t="n">
        <v>1950</v>
      </c>
      <c r="E223" s="7" t="s">
        <v>15</v>
      </c>
      <c r="J223" s="7"/>
      <c r="K223" s="0" t="n">
        <v>53.4024323</v>
      </c>
      <c r="L223" s="0" t="n">
        <v>-113.5852967</v>
      </c>
    </row>
    <row r="224" customFormat="false" ht="12.8" hidden="false" customHeight="false" outlineLevel="0" collapsed="false">
      <c r="A224" s="1" t="n">
        <v>44103</v>
      </c>
      <c r="B224" s="0" t="s">
        <v>20</v>
      </c>
      <c r="C224" s="2" t="s">
        <v>165</v>
      </c>
      <c r="D224" s="0" t="n">
        <v>9347</v>
      </c>
      <c r="E224" s="7" t="s">
        <v>15</v>
      </c>
      <c r="J224" s="7"/>
      <c r="K224" s="0" t="n">
        <v>51.0738529</v>
      </c>
      <c r="L224" s="0" t="n">
        <v>-113.9460608</v>
      </c>
    </row>
    <row r="225" customFormat="false" ht="12.8" hidden="false" customHeight="false" outlineLevel="0" collapsed="false">
      <c r="A225" s="1" t="n">
        <v>44095</v>
      </c>
      <c r="B225" s="0" t="s">
        <v>13</v>
      </c>
      <c r="C225" s="2" t="s">
        <v>166</v>
      </c>
      <c r="D225" s="0" t="n">
        <v>1456</v>
      </c>
      <c r="E225" s="7" t="s">
        <v>15</v>
      </c>
      <c r="F225" s="0" t="n">
        <f aca="false">4/3</f>
        <v>1.33333333333333</v>
      </c>
      <c r="G225" s="0" t="n">
        <f aca="false">37/3</f>
        <v>12.3333333333333</v>
      </c>
      <c r="H225" s="0" t="n">
        <f aca="false">SUM(F225:G225)</f>
        <v>13.6666666666667</v>
      </c>
      <c r="J225" s="7"/>
      <c r="K225" s="0" t="n">
        <v>53.6232279</v>
      </c>
      <c r="L225" s="0" t="n">
        <v>-113.4215083</v>
      </c>
    </row>
    <row r="226" customFormat="false" ht="12.8" hidden="false" customHeight="false" outlineLevel="0" collapsed="false">
      <c r="A226" s="1" t="n">
        <v>44103</v>
      </c>
      <c r="B226" s="0" t="s">
        <v>13</v>
      </c>
      <c r="C226" s="2" t="s">
        <v>166</v>
      </c>
      <c r="D226" s="0" t="n">
        <v>1456</v>
      </c>
      <c r="E226" s="7" t="s">
        <v>25</v>
      </c>
      <c r="F226" s="0" t="n">
        <f aca="false">4/3</f>
        <v>1.33333333333333</v>
      </c>
      <c r="G226" s="0" t="n">
        <f aca="false">37/3</f>
        <v>12.3333333333333</v>
      </c>
      <c r="H226" s="0" t="n">
        <f aca="false">SUM(F226:G226)</f>
        <v>13.6666666666667</v>
      </c>
      <c r="J226" s="7"/>
      <c r="K226" s="0" t="n">
        <v>53.6232279</v>
      </c>
      <c r="L226" s="0" t="n">
        <v>-113.4215083</v>
      </c>
    </row>
    <row r="227" customFormat="false" ht="12.8" hidden="false" customHeight="false" outlineLevel="0" collapsed="false">
      <c r="A227" s="1" t="n">
        <v>44103</v>
      </c>
      <c r="B227" s="0" t="s">
        <v>13</v>
      </c>
      <c r="C227" s="2" t="s">
        <v>166</v>
      </c>
      <c r="D227" s="0" t="n">
        <v>1456</v>
      </c>
      <c r="E227" s="7" t="s">
        <v>35</v>
      </c>
      <c r="F227" s="0" t="n">
        <f aca="false">4/3</f>
        <v>1.33333333333333</v>
      </c>
      <c r="G227" s="0" t="n">
        <f aca="false">37/3</f>
        <v>12.3333333333333</v>
      </c>
      <c r="H227" s="0" t="n">
        <f aca="false">SUM(F227:G227)</f>
        <v>13.6666666666667</v>
      </c>
      <c r="J227" s="7"/>
      <c r="K227" s="0" t="n">
        <v>53.6232279</v>
      </c>
      <c r="L227" s="0" t="n">
        <v>-113.4215083</v>
      </c>
    </row>
    <row r="228" customFormat="false" ht="12.8" hidden="false" customHeight="false" outlineLevel="0" collapsed="false">
      <c r="A228" s="1" t="n">
        <v>44103</v>
      </c>
      <c r="B228" s="0" t="s">
        <v>13</v>
      </c>
      <c r="C228" s="2" t="s">
        <v>166</v>
      </c>
      <c r="D228" s="0" t="n">
        <v>1456</v>
      </c>
      <c r="E228" s="7" t="s">
        <v>26</v>
      </c>
      <c r="J228" s="7"/>
      <c r="K228" s="0" t="n">
        <v>53.6232279</v>
      </c>
      <c r="L228" s="0" t="n">
        <v>-113.4215083</v>
      </c>
    </row>
    <row r="229" customFormat="false" ht="12.8" hidden="false" customHeight="false" outlineLevel="0" collapsed="false">
      <c r="A229" s="1" t="n">
        <v>44111</v>
      </c>
      <c r="B229" s="0" t="s">
        <v>13</v>
      </c>
      <c r="C229" s="2" t="s">
        <v>166</v>
      </c>
      <c r="D229" s="0" t="n">
        <v>1456</v>
      </c>
      <c r="E229" s="7" t="s">
        <v>36</v>
      </c>
      <c r="F229" s="0" t="n">
        <v>2</v>
      </c>
      <c r="G229" s="0" t="n">
        <v>17</v>
      </c>
      <c r="H229" s="0" t="n">
        <f aca="false">SUM(F229:G229)</f>
        <v>19</v>
      </c>
      <c r="J229" s="7"/>
      <c r="K229" s="0" t="n">
        <v>53.6232279</v>
      </c>
      <c r="L229" s="0" t="n">
        <v>-113.4215083</v>
      </c>
    </row>
    <row r="230" customFormat="false" ht="12.8" hidden="false" customHeight="false" outlineLevel="0" collapsed="false">
      <c r="A230" s="1" t="n">
        <v>44119</v>
      </c>
      <c r="B230" s="0" t="s">
        <v>13</v>
      </c>
      <c r="C230" s="2" t="s">
        <v>166</v>
      </c>
      <c r="D230" s="0" t="n">
        <v>1456</v>
      </c>
      <c r="E230" s="7" t="s">
        <v>37</v>
      </c>
      <c r="F230" s="0" t="n">
        <v>5</v>
      </c>
      <c r="G230" s="0" t="n">
        <v>25</v>
      </c>
      <c r="H230" s="0" t="n">
        <f aca="false">SUM(F230:G230)</f>
        <v>30</v>
      </c>
      <c r="J230" s="7"/>
    </row>
    <row r="231" customFormat="false" ht="12.8" hidden="false" customHeight="false" outlineLevel="0" collapsed="false">
      <c r="A231" s="1" t="n">
        <v>44106</v>
      </c>
      <c r="B231" s="0" t="s">
        <v>20</v>
      </c>
      <c r="C231" s="2" t="s">
        <v>167</v>
      </c>
      <c r="D231" s="0" t="n">
        <v>9858</v>
      </c>
      <c r="E231" s="7" t="s">
        <v>15</v>
      </c>
      <c r="K231" s="0" t="n">
        <v>50.9487788</v>
      </c>
      <c r="L231" s="0" t="n">
        <v>-114.0879802</v>
      </c>
    </row>
    <row r="232" customFormat="false" ht="12.8" hidden="false" customHeight="false" outlineLevel="0" collapsed="false">
      <c r="A232" s="1" t="n">
        <v>44112</v>
      </c>
      <c r="B232" s="0" t="s">
        <v>20</v>
      </c>
      <c r="C232" s="2" t="s">
        <v>168</v>
      </c>
      <c r="D232" s="0" t="n">
        <v>9346</v>
      </c>
      <c r="E232" s="7" t="s">
        <v>15</v>
      </c>
      <c r="K232" s="0" t="n">
        <v>51.0752084</v>
      </c>
      <c r="L232" s="0" t="n">
        <v>-113.9702309</v>
      </c>
    </row>
    <row r="233" customFormat="false" ht="12.95" hidden="false" customHeight="true" outlineLevel="0" collapsed="false">
      <c r="A233" s="1" t="n">
        <v>44117</v>
      </c>
      <c r="B233" s="0" t="s">
        <v>20</v>
      </c>
      <c r="C233" s="2" t="s">
        <v>169</v>
      </c>
      <c r="D233" s="0" t="n">
        <v>9242</v>
      </c>
      <c r="E233" s="7" t="s">
        <v>15</v>
      </c>
      <c r="K233" s="0" t="n">
        <v>51.1189549</v>
      </c>
      <c r="L233" s="0" t="n">
        <v>-114.0803067</v>
      </c>
    </row>
    <row r="234" customFormat="false" ht="12.8" hidden="false" customHeight="false" outlineLevel="0" collapsed="false">
      <c r="A234" s="1" t="n">
        <v>44102</v>
      </c>
      <c r="B234" s="0" t="s">
        <v>170</v>
      </c>
      <c r="C234" s="8" t="s">
        <v>171</v>
      </c>
      <c r="D234" s="0" t="n">
        <v>1841</v>
      </c>
      <c r="E234" s="7" t="s">
        <v>15</v>
      </c>
      <c r="K234" s="0" t="n">
        <v>56.7171805</v>
      </c>
      <c r="L234" s="0" t="n">
        <v>-111.3571004</v>
      </c>
    </row>
    <row r="235" customFormat="false" ht="12.8" hidden="false" customHeight="false" outlineLevel="0" collapsed="false">
      <c r="A235" s="1" t="n">
        <v>44102</v>
      </c>
      <c r="B235" s="0" t="s">
        <v>170</v>
      </c>
      <c r="C235" s="2" t="s">
        <v>171</v>
      </c>
      <c r="D235" s="0" t="n">
        <v>1841</v>
      </c>
      <c r="E235" s="7" t="s">
        <v>25</v>
      </c>
      <c r="K235" s="0" t="n">
        <v>56.7171805</v>
      </c>
      <c r="L235" s="0" t="n">
        <v>-111.3571004</v>
      </c>
    </row>
    <row r="236" customFormat="false" ht="12.8" hidden="false" customHeight="false" outlineLevel="0" collapsed="false">
      <c r="A236" s="1" t="n">
        <v>44103</v>
      </c>
      <c r="B236" s="0" t="s">
        <v>20</v>
      </c>
      <c r="C236" s="2" t="s">
        <v>172</v>
      </c>
      <c r="D236" s="0" t="n">
        <v>2054</v>
      </c>
      <c r="E236" s="7" t="s">
        <v>15</v>
      </c>
      <c r="K236" s="0" t="n">
        <v>51.050642</v>
      </c>
      <c r="L236" s="0" t="n">
        <v>-114.205756</v>
      </c>
    </row>
    <row r="237" customFormat="false" ht="12.8" hidden="false" customHeight="false" outlineLevel="0" collapsed="false">
      <c r="A237" s="1" t="n">
        <v>44119</v>
      </c>
      <c r="B237" s="0" t="s">
        <v>13</v>
      </c>
      <c r="C237" s="2" t="s">
        <v>173</v>
      </c>
      <c r="E237" s="7" t="s">
        <v>15</v>
      </c>
      <c r="J237" s="0" t="s">
        <v>174</v>
      </c>
      <c r="K237" s="0" t="n">
        <v>53.6221486</v>
      </c>
      <c r="L237" s="0" t="n">
        <v>-113.52742805</v>
      </c>
    </row>
    <row r="238" customFormat="false" ht="12.8" hidden="false" customHeight="false" outlineLevel="0" collapsed="false">
      <c r="A238" s="1" t="n">
        <v>44119</v>
      </c>
      <c r="B238" s="0" t="s">
        <v>13</v>
      </c>
      <c r="C238" s="2" t="s">
        <v>173</v>
      </c>
      <c r="E238" s="7" t="s">
        <v>25</v>
      </c>
      <c r="J238" s="0" t="s">
        <v>174</v>
      </c>
      <c r="K238" s="0" t="n">
        <v>53.6221486</v>
      </c>
      <c r="L238" s="0" t="n">
        <v>-113.52742805</v>
      </c>
    </row>
    <row r="239" customFormat="false" ht="12.8" hidden="false" customHeight="false" outlineLevel="0" collapsed="false">
      <c r="A239" s="1" t="n">
        <v>44119</v>
      </c>
      <c r="B239" s="0" t="s">
        <v>13</v>
      </c>
      <c r="C239" s="2" t="s">
        <v>173</v>
      </c>
      <c r="E239" s="7" t="s">
        <v>26</v>
      </c>
      <c r="J239" s="0" t="s">
        <v>174</v>
      </c>
      <c r="K239" s="0" t="n">
        <v>53.6221486</v>
      </c>
      <c r="L239" s="0" t="n">
        <v>-113.52742805</v>
      </c>
    </row>
    <row r="240" customFormat="false" ht="12.8" hidden="false" customHeight="false" outlineLevel="0" collapsed="false">
      <c r="A240" s="1" t="n">
        <v>44089</v>
      </c>
      <c r="B240" s="0" t="s">
        <v>13</v>
      </c>
      <c r="C240" s="2" t="s">
        <v>175</v>
      </c>
      <c r="D240" s="0" t="n">
        <v>7051</v>
      </c>
      <c r="E240" s="7" t="s">
        <v>15</v>
      </c>
      <c r="F240" s="0" t="n">
        <v>2</v>
      </c>
      <c r="G240" s="0" t="n">
        <v>31</v>
      </c>
      <c r="H240" s="0" t="n">
        <f aca="false">SUM(F240:G240)</f>
        <v>33</v>
      </c>
      <c r="J240" s="7"/>
      <c r="K240" s="0" t="n">
        <v>53.567879</v>
      </c>
      <c r="L240" s="0" t="n">
        <v>-113.4453997</v>
      </c>
    </row>
    <row r="241" customFormat="false" ht="12.8" hidden="false" customHeight="false" outlineLevel="0" collapsed="false">
      <c r="A241" s="1" t="n">
        <v>44109</v>
      </c>
      <c r="B241" s="0" t="s">
        <v>13</v>
      </c>
      <c r="C241" s="2" t="s">
        <v>175</v>
      </c>
      <c r="D241" s="0" t="n">
        <v>7051</v>
      </c>
      <c r="E241" s="7" t="s">
        <v>25</v>
      </c>
      <c r="F241" s="0" t="n">
        <v>1</v>
      </c>
      <c r="G241" s="0" t="n">
        <v>25</v>
      </c>
      <c r="H241" s="0" t="n">
        <f aca="false">SUM(F241:G241)</f>
        <v>26</v>
      </c>
      <c r="J241" s="7"/>
      <c r="K241" s="0" t="n">
        <v>53.567879</v>
      </c>
      <c r="L241" s="0" t="n">
        <v>-113.4453997</v>
      </c>
    </row>
    <row r="242" customFormat="false" ht="12.8" hidden="false" customHeight="false" outlineLevel="0" collapsed="false">
      <c r="A242" s="1" t="n">
        <v>44113</v>
      </c>
      <c r="B242" s="0" t="s">
        <v>13</v>
      </c>
      <c r="C242" s="2" t="s">
        <v>175</v>
      </c>
      <c r="D242" s="0" t="n">
        <v>7051</v>
      </c>
      <c r="E242" s="7" t="s">
        <v>35</v>
      </c>
      <c r="F242" s="0" t="n">
        <f aca="false">4/2</f>
        <v>2</v>
      </c>
      <c r="G242" s="0" t="n">
        <f aca="false">63/2</f>
        <v>31.5</v>
      </c>
      <c r="H242" s="0" t="n">
        <f aca="false">SUM(F242:G242)</f>
        <v>33.5</v>
      </c>
      <c r="J242" s="7"/>
      <c r="K242" s="0" t="n">
        <v>53.567879</v>
      </c>
      <c r="L242" s="0" t="n">
        <v>-113.4453997</v>
      </c>
    </row>
    <row r="243" customFormat="false" ht="12.8" hidden="false" customHeight="false" outlineLevel="0" collapsed="false">
      <c r="A243" s="1" t="n">
        <v>44113</v>
      </c>
      <c r="B243" s="0" t="s">
        <v>13</v>
      </c>
      <c r="C243" s="2" t="s">
        <v>175</v>
      </c>
      <c r="D243" s="0" t="n">
        <v>7051</v>
      </c>
      <c r="E243" s="7" t="s">
        <v>36</v>
      </c>
      <c r="F243" s="0" t="n">
        <f aca="false">4/2</f>
        <v>2</v>
      </c>
      <c r="G243" s="0" t="n">
        <f aca="false">63/2</f>
        <v>31.5</v>
      </c>
      <c r="H243" s="0" t="n">
        <f aca="false">SUM(F243:G243)</f>
        <v>33.5</v>
      </c>
      <c r="J243" s="7"/>
      <c r="K243" s="0" t="n">
        <v>53.567879</v>
      </c>
      <c r="L243" s="0" t="n">
        <v>-113.4453997</v>
      </c>
    </row>
    <row r="244" customFormat="false" ht="12.8" hidden="false" customHeight="false" outlineLevel="0" collapsed="false">
      <c r="A244" s="1" t="n">
        <v>44114</v>
      </c>
      <c r="B244" s="0" t="s">
        <v>13</v>
      </c>
      <c r="C244" s="2" t="s">
        <v>175</v>
      </c>
      <c r="D244" s="0" t="n">
        <v>7051</v>
      </c>
      <c r="E244" s="7" t="s">
        <v>26</v>
      </c>
      <c r="J244" s="7"/>
      <c r="K244" s="0" t="n">
        <v>53.567879</v>
      </c>
      <c r="L244" s="0" t="n">
        <v>-113.4453997</v>
      </c>
    </row>
    <row r="245" customFormat="false" ht="12.8" hidden="false" customHeight="false" outlineLevel="0" collapsed="false">
      <c r="A245" s="1" t="n">
        <v>44114</v>
      </c>
      <c r="B245" s="0" t="s">
        <v>137</v>
      </c>
      <c r="C245" s="2" t="s">
        <v>176</v>
      </c>
      <c r="D245" s="0" t="n">
        <v>6435</v>
      </c>
      <c r="E245" s="7" t="s">
        <v>15</v>
      </c>
      <c r="K245" s="0" t="n">
        <v>49.6715424</v>
      </c>
      <c r="L245" s="0" t="n">
        <v>-112.8129039</v>
      </c>
    </row>
    <row r="246" customFormat="false" ht="12.8" hidden="false" customHeight="false" outlineLevel="0" collapsed="false">
      <c r="A246" s="1" t="n">
        <v>44110</v>
      </c>
      <c r="B246" s="0" t="s">
        <v>177</v>
      </c>
      <c r="C246" s="2" t="s">
        <v>178</v>
      </c>
      <c r="D246" s="0" t="n">
        <v>2150</v>
      </c>
      <c r="E246" s="7" t="s">
        <v>15</v>
      </c>
      <c r="K246" s="0" t="n">
        <v>53.3399695</v>
      </c>
      <c r="L246" s="0" t="n">
        <v>-113.4282713</v>
      </c>
    </row>
    <row r="247" customFormat="false" ht="12.8" hidden="false" customHeight="false" outlineLevel="0" collapsed="false">
      <c r="A247" s="1" t="n">
        <v>44122</v>
      </c>
      <c r="B247" s="0" t="s">
        <v>81</v>
      </c>
      <c r="C247" s="2" t="s">
        <v>179</v>
      </c>
      <c r="E247" s="7" t="s">
        <v>15</v>
      </c>
    </row>
    <row r="248" customFormat="false" ht="12.8" hidden="false" customHeight="false" outlineLevel="0" collapsed="false">
      <c r="A248" s="1" t="n">
        <v>44105</v>
      </c>
      <c r="B248" s="0" t="s">
        <v>177</v>
      </c>
      <c r="C248" s="2" t="s">
        <v>180</v>
      </c>
      <c r="D248" s="0" t="n">
        <v>1766</v>
      </c>
      <c r="E248" s="7" t="s">
        <v>15</v>
      </c>
      <c r="K248" s="0" t="n">
        <v>53.3611003</v>
      </c>
      <c r="L248" s="0" t="n">
        <v>-113.4305913</v>
      </c>
    </row>
    <row r="249" customFormat="false" ht="12.8" hidden="false" customHeight="false" outlineLevel="0" collapsed="false">
      <c r="A249" s="1" t="n">
        <v>44108</v>
      </c>
      <c r="B249" s="0" t="s">
        <v>20</v>
      </c>
      <c r="C249" s="2" t="s">
        <v>181</v>
      </c>
      <c r="D249" s="0" t="n">
        <v>9228</v>
      </c>
      <c r="E249" s="7" t="s">
        <v>15</v>
      </c>
      <c r="F249" s="0" t="n">
        <f aca="false">23/4</f>
        <v>5.75</v>
      </c>
      <c r="G249" s="0" t="n">
        <f aca="false">260/4</f>
        <v>65</v>
      </c>
      <c r="H249" s="7" t="n">
        <v>70.75</v>
      </c>
      <c r="I249" s="7"/>
      <c r="K249" s="0" t="n">
        <v>51.0749201</v>
      </c>
      <c r="L249" s="0" t="n">
        <v>-114.0713306</v>
      </c>
    </row>
    <row r="250" customFormat="false" ht="12.8" hidden="false" customHeight="false" outlineLevel="0" collapsed="false">
      <c r="A250" s="1" t="n">
        <v>44108</v>
      </c>
      <c r="B250" s="0" t="s">
        <v>20</v>
      </c>
      <c r="C250" s="2" t="s">
        <v>181</v>
      </c>
      <c r="D250" s="0" t="n">
        <v>9228</v>
      </c>
      <c r="E250" s="7" t="s">
        <v>25</v>
      </c>
      <c r="F250" s="0" t="n">
        <f aca="false">23/4</f>
        <v>5.75</v>
      </c>
      <c r="G250" s="0" t="n">
        <f aca="false">260/4</f>
        <v>65</v>
      </c>
      <c r="H250" s="0" t="n">
        <f aca="false">SUM(F250:G250)</f>
        <v>70.75</v>
      </c>
      <c r="K250" s="0" t="n">
        <v>51.0749201</v>
      </c>
      <c r="L250" s="0" t="n">
        <v>-114.0713306</v>
      </c>
    </row>
    <row r="251" customFormat="false" ht="12.8" hidden="false" customHeight="false" outlineLevel="0" collapsed="false">
      <c r="A251" s="1" t="n">
        <v>44108</v>
      </c>
      <c r="B251" s="0" t="s">
        <v>20</v>
      </c>
      <c r="C251" s="2" t="s">
        <v>181</v>
      </c>
      <c r="D251" s="0" t="n">
        <v>9228</v>
      </c>
      <c r="E251" s="7" t="s">
        <v>35</v>
      </c>
      <c r="F251" s="0" t="n">
        <f aca="false">23/4</f>
        <v>5.75</v>
      </c>
      <c r="G251" s="0" t="n">
        <f aca="false">260/4</f>
        <v>65</v>
      </c>
      <c r="H251" s="0" t="n">
        <f aca="false">SUM(F251:G251)</f>
        <v>70.75</v>
      </c>
      <c r="K251" s="0" t="n">
        <v>51.0749201</v>
      </c>
      <c r="L251" s="0" t="n">
        <v>-114.0713306</v>
      </c>
    </row>
    <row r="252" customFormat="false" ht="12.8" hidden="false" customHeight="false" outlineLevel="0" collapsed="false">
      <c r="A252" s="1" t="n">
        <v>44108</v>
      </c>
      <c r="B252" s="0" t="s">
        <v>20</v>
      </c>
      <c r="C252" s="2" t="s">
        <v>181</v>
      </c>
      <c r="D252" s="0" t="n">
        <v>9228</v>
      </c>
      <c r="E252" s="7" t="s">
        <v>36</v>
      </c>
      <c r="F252" s="0" t="n">
        <f aca="false">23/4</f>
        <v>5.75</v>
      </c>
      <c r="G252" s="0" t="n">
        <f aca="false">260/4</f>
        <v>65</v>
      </c>
      <c r="H252" s="0" t="n">
        <f aca="false">SUM(F252:G252)</f>
        <v>70.75</v>
      </c>
      <c r="K252" s="0" t="n">
        <v>51.0749201</v>
      </c>
      <c r="L252" s="0" t="n">
        <v>-114.0713306</v>
      </c>
    </row>
    <row r="253" customFormat="false" ht="12.8" hidden="false" customHeight="false" outlineLevel="0" collapsed="false">
      <c r="A253" s="1" t="n">
        <v>44110</v>
      </c>
      <c r="B253" s="0" t="s">
        <v>20</v>
      </c>
      <c r="C253" s="2" t="s">
        <v>181</v>
      </c>
      <c r="D253" s="0" t="n">
        <v>9228</v>
      </c>
      <c r="E253" s="7" t="s">
        <v>61</v>
      </c>
      <c r="K253" s="0" t="n">
        <v>51.0749201</v>
      </c>
      <c r="L253" s="0" t="n">
        <v>-114.0713306</v>
      </c>
    </row>
    <row r="254" customFormat="false" ht="12.8" hidden="false" customHeight="false" outlineLevel="0" collapsed="false">
      <c r="A254" s="1" t="n">
        <v>44110</v>
      </c>
      <c r="B254" s="0" t="s">
        <v>20</v>
      </c>
      <c r="C254" s="2" t="s">
        <v>181</v>
      </c>
      <c r="D254" s="0" t="n">
        <v>9228</v>
      </c>
      <c r="E254" s="7" t="s">
        <v>26</v>
      </c>
      <c r="K254" s="0" t="n">
        <v>51.0749201</v>
      </c>
      <c r="L254" s="0" t="n">
        <v>-114.0713306</v>
      </c>
    </row>
    <row r="255" customFormat="false" ht="12.8" hidden="false" customHeight="false" outlineLevel="0" collapsed="false">
      <c r="A255" s="1" t="n">
        <v>44117</v>
      </c>
      <c r="B255" s="0" t="s">
        <v>20</v>
      </c>
      <c r="C255" s="2" t="s">
        <v>181</v>
      </c>
      <c r="D255" s="0" t="n">
        <v>9228</v>
      </c>
      <c r="E255" s="7" t="s">
        <v>37</v>
      </c>
      <c r="K255" s="0" t="n">
        <v>51.0749201</v>
      </c>
      <c r="L255" s="0" t="n">
        <v>-114.0713306</v>
      </c>
    </row>
    <row r="256" customFormat="false" ht="12.8" hidden="false" customHeight="false" outlineLevel="0" collapsed="false">
      <c r="A256" s="1" t="n">
        <v>44117</v>
      </c>
      <c r="B256" s="0" t="s">
        <v>20</v>
      </c>
      <c r="C256" s="2" t="s">
        <v>181</v>
      </c>
      <c r="D256" s="0" t="n">
        <v>9228</v>
      </c>
      <c r="E256" s="7" t="s">
        <v>54</v>
      </c>
      <c r="K256" s="0" t="n">
        <v>51.0749201</v>
      </c>
      <c r="L256" s="0" t="n">
        <v>-114.0713306</v>
      </c>
    </row>
    <row r="257" customFormat="false" ht="12.8" hidden="false" customHeight="false" outlineLevel="0" collapsed="false">
      <c r="A257" s="1" t="n">
        <v>44120</v>
      </c>
      <c r="B257" s="0" t="s">
        <v>182</v>
      </c>
      <c r="C257" s="2" t="s">
        <v>183</v>
      </c>
      <c r="E257" s="7" t="s">
        <v>15</v>
      </c>
    </row>
    <row r="258" customFormat="false" ht="12.8" hidden="false" customHeight="false" outlineLevel="0" collapsed="false">
      <c r="A258" s="1" t="n">
        <v>44098</v>
      </c>
      <c r="B258" s="0" t="s">
        <v>13</v>
      </c>
      <c r="C258" s="2" t="s">
        <v>184</v>
      </c>
      <c r="D258" s="0" t="n">
        <v>8003</v>
      </c>
      <c r="E258" s="7" t="s">
        <v>15</v>
      </c>
      <c r="K258" s="0" t="n">
        <v>53.607695</v>
      </c>
      <c r="L258" s="0" t="n">
        <v>-113.456453</v>
      </c>
    </row>
    <row r="259" customFormat="false" ht="12.8" hidden="false" customHeight="false" outlineLevel="0" collapsed="false">
      <c r="A259" s="1" t="n">
        <v>44103</v>
      </c>
      <c r="B259" s="0" t="s">
        <v>13</v>
      </c>
      <c r="C259" s="2" t="s">
        <v>184</v>
      </c>
      <c r="D259" s="0" t="n">
        <v>8003</v>
      </c>
      <c r="E259" s="7" t="s">
        <v>25</v>
      </c>
      <c r="K259" s="0" t="n">
        <v>53.607695</v>
      </c>
      <c r="L259" s="0" t="n">
        <v>-113.456453</v>
      </c>
    </row>
    <row r="260" customFormat="false" ht="12.8" hidden="false" customHeight="false" outlineLevel="0" collapsed="false">
      <c r="A260" s="1" t="n">
        <v>44103</v>
      </c>
      <c r="B260" s="0" t="s">
        <v>185</v>
      </c>
      <c r="C260" s="2" t="s">
        <v>186</v>
      </c>
      <c r="D260" s="0" t="n">
        <v>5370</v>
      </c>
      <c r="E260" s="7" t="s">
        <v>15</v>
      </c>
      <c r="K260" s="0" t="n">
        <v>50.7363459</v>
      </c>
      <c r="L260" s="0" t="n">
        <v>-113.9691722</v>
      </c>
    </row>
    <row r="261" customFormat="false" ht="12.8" hidden="false" customHeight="false" outlineLevel="0" collapsed="false">
      <c r="A261" s="1" t="n">
        <v>44111</v>
      </c>
      <c r="B261" s="0" t="s">
        <v>20</v>
      </c>
      <c r="C261" s="2" t="s">
        <v>187</v>
      </c>
      <c r="D261" s="0" t="n">
        <v>1365</v>
      </c>
      <c r="E261" s="7" t="s">
        <v>15</v>
      </c>
      <c r="K261" s="0" t="n">
        <v>51.1139171</v>
      </c>
      <c r="L261" s="0" t="n">
        <v>-113.9576418</v>
      </c>
    </row>
    <row r="262" customFormat="false" ht="12.8" hidden="false" customHeight="false" outlineLevel="0" collapsed="false">
      <c r="A262" s="1" t="n">
        <v>44111</v>
      </c>
      <c r="B262" s="0" t="s">
        <v>20</v>
      </c>
      <c r="C262" s="2" t="s">
        <v>187</v>
      </c>
      <c r="D262" s="0" t="n">
        <v>1365</v>
      </c>
      <c r="E262" s="7" t="s">
        <v>25</v>
      </c>
      <c r="K262" s="0" t="n">
        <v>51.1139171</v>
      </c>
      <c r="L262" s="0" t="n">
        <v>-113.9576418</v>
      </c>
    </row>
    <row r="263" customFormat="false" ht="12.8" hidden="false" customHeight="false" outlineLevel="0" collapsed="false">
      <c r="A263" s="1" t="n">
        <v>44111</v>
      </c>
      <c r="B263" s="0" t="s">
        <v>20</v>
      </c>
      <c r="C263" s="2" t="s">
        <v>187</v>
      </c>
      <c r="D263" s="0" t="n">
        <v>1365</v>
      </c>
      <c r="E263" s="7" t="s">
        <v>26</v>
      </c>
      <c r="K263" s="0" t="n">
        <v>51.1139171</v>
      </c>
      <c r="L263" s="0" t="n">
        <v>-113.9576418</v>
      </c>
    </row>
    <row r="264" customFormat="false" ht="12.8" hidden="false" customHeight="false" outlineLevel="0" collapsed="false">
      <c r="A264" s="1" t="n">
        <v>44115</v>
      </c>
      <c r="B264" s="0" t="s">
        <v>137</v>
      </c>
      <c r="C264" s="2" t="s">
        <v>188</v>
      </c>
      <c r="D264" s="0" t="n">
        <v>2359</v>
      </c>
      <c r="E264" s="7" t="s">
        <v>15</v>
      </c>
      <c r="K264" s="0" t="n">
        <v>53.524624</v>
      </c>
      <c r="L264" s="0" t="n">
        <v>-113.5879913</v>
      </c>
    </row>
    <row r="265" customFormat="false" ht="12.8" hidden="false" customHeight="false" outlineLevel="0" collapsed="false">
      <c r="A265" s="1" t="n">
        <v>44118</v>
      </c>
      <c r="B265" s="0" t="s">
        <v>137</v>
      </c>
      <c r="C265" s="2" t="s">
        <v>188</v>
      </c>
      <c r="D265" s="0" t="n">
        <v>2359</v>
      </c>
      <c r="E265" s="7" t="s">
        <v>25</v>
      </c>
      <c r="K265" s="0" t="n">
        <v>53.524624</v>
      </c>
      <c r="L265" s="0" t="n">
        <v>-113.5879913</v>
      </c>
    </row>
    <row r="266" customFormat="false" ht="12.8" hidden="false" customHeight="false" outlineLevel="0" collapsed="false">
      <c r="A266" s="1" t="n">
        <v>44118</v>
      </c>
      <c r="B266" s="0" t="s">
        <v>137</v>
      </c>
      <c r="C266" s="2" t="s">
        <v>188</v>
      </c>
      <c r="D266" s="0" t="n">
        <v>2359</v>
      </c>
      <c r="E266" s="7" t="s">
        <v>26</v>
      </c>
      <c r="K266" s="0" t="n">
        <v>53.524624</v>
      </c>
      <c r="L266" s="0" t="n">
        <v>-113.5879913</v>
      </c>
    </row>
    <row r="267" customFormat="false" ht="12.8" hidden="false" customHeight="false" outlineLevel="0" collapsed="false">
      <c r="A267" s="1" t="n">
        <v>44098</v>
      </c>
      <c r="B267" s="0" t="s">
        <v>13</v>
      </c>
      <c r="C267" s="2" t="s">
        <v>189</v>
      </c>
      <c r="D267" s="0" t="n">
        <v>8007</v>
      </c>
      <c r="E267" s="7" t="s">
        <v>15</v>
      </c>
      <c r="J267" s="7" t="s">
        <v>190</v>
      </c>
      <c r="K267" s="0" t="n">
        <v>53.52454745</v>
      </c>
      <c r="L267" s="0" t="n">
        <v>-113.58798459</v>
      </c>
      <c r="M267" s="0" t="n">
        <v>2823</v>
      </c>
    </row>
    <row r="268" customFormat="false" ht="12.8" hidden="false" customHeight="false" outlineLevel="0" collapsed="false">
      <c r="A268" s="1" t="n">
        <v>44091</v>
      </c>
      <c r="B268" s="0" t="s">
        <v>13</v>
      </c>
      <c r="C268" s="8" t="s">
        <v>191</v>
      </c>
      <c r="D268" s="0" t="n">
        <v>8002</v>
      </c>
      <c r="E268" s="7" t="s">
        <v>15</v>
      </c>
      <c r="J268" s="7" t="s">
        <v>192</v>
      </c>
      <c r="K268" s="0" t="n">
        <v>53.59076172</v>
      </c>
      <c r="L268" s="0" t="n">
        <v>-113.50495985</v>
      </c>
      <c r="M268" s="0" t="n">
        <v>2422</v>
      </c>
    </row>
    <row r="269" customFormat="false" ht="12.8" hidden="false" customHeight="false" outlineLevel="0" collapsed="false">
      <c r="A269" s="1" t="n">
        <v>44095</v>
      </c>
      <c r="B269" s="0" t="s">
        <v>13</v>
      </c>
      <c r="C269" s="2" t="s">
        <v>191</v>
      </c>
      <c r="D269" s="0" t="n">
        <v>8002</v>
      </c>
      <c r="E269" s="7" t="s">
        <v>25</v>
      </c>
      <c r="J269" s="7" t="s">
        <v>192</v>
      </c>
      <c r="K269" s="0" t="n">
        <v>53.59076172</v>
      </c>
      <c r="L269" s="0" t="n">
        <v>-113.50495985</v>
      </c>
      <c r="M269" s="0" t="n">
        <v>2422</v>
      </c>
    </row>
    <row r="270" customFormat="false" ht="12.8" hidden="false" customHeight="false" outlineLevel="0" collapsed="false">
      <c r="A270" s="1" t="n">
        <v>44095</v>
      </c>
      <c r="B270" s="0" t="s">
        <v>13</v>
      </c>
      <c r="C270" s="2" t="s">
        <v>191</v>
      </c>
      <c r="D270" s="0" t="n">
        <v>8002</v>
      </c>
      <c r="E270" s="7" t="s">
        <v>26</v>
      </c>
      <c r="J270" s="7" t="s">
        <v>192</v>
      </c>
      <c r="K270" s="0" t="n">
        <v>53.59076172</v>
      </c>
      <c r="L270" s="0" t="n">
        <v>-113.50495985</v>
      </c>
      <c r="M270" s="0" t="n">
        <v>2422</v>
      </c>
    </row>
    <row r="271" customFormat="false" ht="12.8" hidden="false" customHeight="false" outlineLevel="0" collapsed="false">
      <c r="A271" s="1" t="n">
        <v>44117</v>
      </c>
      <c r="B271" s="0" t="s">
        <v>13</v>
      </c>
      <c r="C271" s="2" t="s">
        <v>191</v>
      </c>
      <c r="D271" s="0" t="n">
        <v>8002</v>
      </c>
      <c r="E271" s="7" t="s">
        <v>43</v>
      </c>
      <c r="J271" s="7" t="s">
        <v>192</v>
      </c>
      <c r="K271" s="0" t="n">
        <v>53.59076172</v>
      </c>
      <c r="L271" s="0" t="n">
        <v>-113.50495985</v>
      </c>
      <c r="M271" s="0" t="n">
        <v>2422</v>
      </c>
    </row>
    <row r="272" customFormat="false" ht="12.8" hidden="false" customHeight="false" outlineLevel="0" collapsed="false">
      <c r="A272" s="1" t="n">
        <v>44078</v>
      </c>
      <c r="B272" s="0" t="s">
        <v>13</v>
      </c>
      <c r="C272" s="2" t="s">
        <v>193</v>
      </c>
      <c r="D272" s="0" t="n">
        <v>8025</v>
      </c>
      <c r="E272" s="7" t="s">
        <v>15</v>
      </c>
      <c r="J272" s="7"/>
      <c r="K272" s="0" t="n">
        <v>53.52078</v>
      </c>
      <c r="L272" s="0" t="n">
        <v>-113.43116</v>
      </c>
    </row>
    <row r="273" customFormat="false" ht="12.8" hidden="false" customHeight="false" outlineLevel="0" collapsed="false">
      <c r="A273" s="1" t="n">
        <v>44118</v>
      </c>
      <c r="B273" s="0" t="s">
        <v>39</v>
      </c>
      <c r="C273" s="2" t="s">
        <v>194</v>
      </c>
      <c r="D273" s="0" t="n">
        <v>4471</v>
      </c>
      <c r="E273" s="7" t="s">
        <v>15</v>
      </c>
      <c r="K273" s="0" t="n">
        <v>50.7147352</v>
      </c>
      <c r="L273" s="0" t="n">
        <v>-113.9725111</v>
      </c>
    </row>
    <row r="274" customFormat="false" ht="12.8" hidden="false" customHeight="false" outlineLevel="0" collapsed="false">
      <c r="A274" s="1" t="n">
        <v>44126</v>
      </c>
      <c r="B274" s="0" t="s">
        <v>74</v>
      </c>
      <c r="C274" s="2" t="s">
        <v>195</v>
      </c>
      <c r="E274" s="0" t="s">
        <v>15</v>
      </c>
    </row>
    <row r="275" customFormat="false" ht="12.8" hidden="false" customHeight="false" outlineLevel="0" collapsed="false">
      <c r="A275" s="1" t="n">
        <v>44100</v>
      </c>
      <c r="B275" s="0" t="s">
        <v>170</v>
      </c>
      <c r="C275" s="8" t="s">
        <v>196</v>
      </c>
      <c r="D275" s="0" t="n">
        <v>2872</v>
      </c>
      <c r="E275" s="7" t="s">
        <v>15</v>
      </c>
      <c r="K275" s="0" t="n">
        <v>56.7333407</v>
      </c>
      <c r="L275" s="0" t="n">
        <v>-111.4210761</v>
      </c>
    </row>
    <row r="276" customFormat="false" ht="12.8" hidden="false" customHeight="false" outlineLevel="0" collapsed="false">
      <c r="A276" s="1" t="n">
        <v>44102</v>
      </c>
      <c r="B276" s="0" t="s">
        <v>170</v>
      </c>
      <c r="C276" s="2" t="s">
        <v>196</v>
      </c>
      <c r="D276" s="0" t="n">
        <v>2872</v>
      </c>
      <c r="E276" s="7" t="s">
        <v>25</v>
      </c>
      <c r="K276" s="0" t="n">
        <v>56.7333407</v>
      </c>
      <c r="L276" s="0" t="n">
        <v>-111.4210761</v>
      </c>
    </row>
    <row r="277" customFormat="false" ht="12.8" hidden="false" customHeight="false" outlineLevel="0" collapsed="false">
      <c r="A277" s="1" t="n">
        <v>44102</v>
      </c>
      <c r="B277" s="0" t="s">
        <v>170</v>
      </c>
      <c r="C277" s="2" t="s">
        <v>196</v>
      </c>
      <c r="D277" s="0" t="n">
        <v>2872</v>
      </c>
      <c r="E277" s="7" t="s">
        <v>26</v>
      </c>
      <c r="K277" s="0" t="n">
        <v>56.7333407</v>
      </c>
      <c r="L277" s="0" t="n">
        <v>-111.4210761</v>
      </c>
    </row>
    <row r="278" customFormat="false" ht="12.8" hidden="false" customHeight="false" outlineLevel="0" collapsed="false">
      <c r="A278" s="1" t="n">
        <v>44103</v>
      </c>
      <c r="B278" s="0" t="s">
        <v>170</v>
      </c>
      <c r="C278" s="2" t="s">
        <v>196</v>
      </c>
      <c r="D278" s="0" t="n">
        <v>2872</v>
      </c>
      <c r="E278" s="7" t="s">
        <v>35</v>
      </c>
      <c r="K278" s="0" t="n">
        <v>56.7333407</v>
      </c>
      <c r="L278" s="0" t="n">
        <v>-111.4210761</v>
      </c>
    </row>
    <row r="279" customFormat="false" ht="12.8" hidden="false" customHeight="false" outlineLevel="0" collapsed="false">
      <c r="A279" s="1" t="n">
        <v>44111</v>
      </c>
      <c r="B279" s="0" t="s">
        <v>170</v>
      </c>
      <c r="C279" s="2" t="s">
        <v>196</v>
      </c>
      <c r="D279" s="0" t="n">
        <v>2872</v>
      </c>
      <c r="E279" s="7" t="s">
        <v>43</v>
      </c>
      <c r="K279" s="0" t="n">
        <v>56.7333407</v>
      </c>
      <c r="L279" s="0" t="n">
        <v>-111.4210761</v>
      </c>
    </row>
    <row r="280" customFormat="false" ht="12.8" hidden="false" customHeight="false" outlineLevel="0" collapsed="false">
      <c r="A280" s="1" t="n">
        <v>44116</v>
      </c>
      <c r="B280" s="0" t="s">
        <v>32</v>
      </c>
      <c r="C280" s="2" t="s">
        <v>197</v>
      </c>
      <c r="D280" s="0" t="n">
        <v>1180</v>
      </c>
      <c r="E280" s="7" t="s">
        <v>15</v>
      </c>
      <c r="K280" s="0" t="n">
        <v>55.1598292</v>
      </c>
      <c r="L280" s="0" t="n">
        <v>-118.7870348</v>
      </c>
    </row>
    <row r="281" customFormat="false" ht="12.8" hidden="false" customHeight="false" outlineLevel="0" collapsed="false">
      <c r="A281" s="1" t="n">
        <v>44073</v>
      </c>
      <c r="B281" s="0" t="s">
        <v>198</v>
      </c>
      <c r="C281" s="2" t="s">
        <v>199</v>
      </c>
      <c r="D281" s="0" t="n">
        <v>2197</v>
      </c>
      <c r="E281" s="7" t="s">
        <v>15</v>
      </c>
      <c r="F281" s="0" t="n">
        <v>1</v>
      </c>
      <c r="H281" s="0" t="n">
        <f aca="false">SUM(F281:G281)</f>
        <v>1</v>
      </c>
      <c r="J281" s="7"/>
      <c r="K281" s="0" t="n">
        <v>49.9983925</v>
      </c>
      <c r="L281" s="0" t="n">
        <v>-110.6587573</v>
      </c>
      <c r="M281" s="7"/>
    </row>
    <row r="282" customFormat="false" ht="12.8" hidden="false" customHeight="false" outlineLevel="0" collapsed="false">
      <c r="A282" s="1" t="n">
        <v>44117</v>
      </c>
      <c r="B282" s="0" t="s">
        <v>137</v>
      </c>
      <c r="C282" s="2" t="s">
        <v>200</v>
      </c>
      <c r="D282" s="0" t="n">
        <v>6478</v>
      </c>
      <c r="E282" s="7" t="s">
        <v>15</v>
      </c>
      <c r="K282" s="0" t="n">
        <v>49.6941285</v>
      </c>
      <c r="L282" s="0" t="n">
        <v>-112.814189</v>
      </c>
    </row>
    <row r="283" customFormat="false" ht="12.8" hidden="false" customHeight="false" outlineLevel="0" collapsed="false">
      <c r="A283" s="1" t="n">
        <v>44119</v>
      </c>
      <c r="B283" s="0" t="s">
        <v>137</v>
      </c>
      <c r="C283" s="2" t="s">
        <v>200</v>
      </c>
      <c r="D283" s="0" t="n">
        <v>6478</v>
      </c>
      <c r="E283" s="7" t="s">
        <v>25</v>
      </c>
    </row>
    <row r="284" customFormat="false" ht="12.8" hidden="false" customHeight="false" outlineLevel="0" collapsed="false">
      <c r="A284" s="1" t="n">
        <v>44119</v>
      </c>
      <c r="B284" s="0" t="s">
        <v>137</v>
      </c>
      <c r="C284" s="2" t="s">
        <v>200</v>
      </c>
      <c r="D284" s="0" t="n">
        <v>6478</v>
      </c>
      <c r="E284" s="7" t="s">
        <v>26</v>
      </c>
    </row>
    <row r="285" customFormat="false" ht="12.8" hidden="false" customHeight="false" outlineLevel="0" collapsed="false">
      <c r="A285" s="1" t="n">
        <v>44114</v>
      </c>
      <c r="B285" s="0" t="s">
        <v>201</v>
      </c>
      <c r="C285" s="2" t="s">
        <v>202</v>
      </c>
      <c r="D285" s="0" t="n">
        <v>3854</v>
      </c>
      <c r="E285" s="7" t="s">
        <v>15</v>
      </c>
      <c r="K285" s="0" t="n">
        <v>53.2697112</v>
      </c>
      <c r="L285" s="0" t="n">
        <v>-110.0405462</v>
      </c>
    </row>
    <row r="286" customFormat="false" ht="12.8" hidden="false" customHeight="false" outlineLevel="0" collapsed="false">
      <c r="A286" s="1" t="n">
        <v>44104</v>
      </c>
      <c r="B286" s="0" t="s">
        <v>13</v>
      </c>
      <c r="C286" s="2" t="s">
        <v>203</v>
      </c>
      <c r="D286" s="0" t="n">
        <v>7901</v>
      </c>
      <c r="E286" s="7" t="s">
        <v>15</v>
      </c>
      <c r="K286" s="0" t="n">
        <v>53.6075537</v>
      </c>
      <c r="L286" s="0" t="n">
        <v>-113.5401261</v>
      </c>
    </row>
    <row r="287" customFormat="false" ht="12.8" hidden="false" customHeight="false" outlineLevel="0" collapsed="false">
      <c r="A287" s="1" t="n">
        <v>44110</v>
      </c>
      <c r="B287" s="0" t="s">
        <v>13</v>
      </c>
      <c r="C287" s="2" t="s">
        <v>203</v>
      </c>
      <c r="D287" s="0" t="n">
        <v>7901</v>
      </c>
      <c r="E287" s="7" t="s">
        <v>25</v>
      </c>
      <c r="K287" s="0" t="n">
        <v>53.6075537</v>
      </c>
      <c r="L287" s="0" t="n">
        <v>-113.5401261</v>
      </c>
    </row>
    <row r="288" customFormat="false" ht="12.8" hidden="false" customHeight="false" outlineLevel="0" collapsed="false">
      <c r="A288" s="1" t="n">
        <v>44110</v>
      </c>
      <c r="B288" s="0" t="s">
        <v>13</v>
      </c>
      <c r="C288" s="2" t="s">
        <v>203</v>
      </c>
      <c r="D288" s="0" t="n">
        <v>7901</v>
      </c>
      <c r="E288" s="7" t="s">
        <v>35</v>
      </c>
      <c r="K288" s="0" t="n">
        <v>53.6075537</v>
      </c>
      <c r="L288" s="0" t="n">
        <v>-113.5401261</v>
      </c>
    </row>
    <row r="289" customFormat="false" ht="12.8" hidden="false" customHeight="false" outlineLevel="0" collapsed="false">
      <c r="A289" s="1" t="n">
        <v>44110</v>
      </c>
      <c r="B289" s="0" t="s">
        <v>13</v>
      </c>
      <c r="C289" s="2" t="s">
        <v>203</v>
      </c>
      <c r="D289" s="0" t="n">
        <v>7901</v>
      </c>
      <c r="E289" s="7" t="s">
        <v>36</v>
      </c>
      <c r="K289" s="0" t="n">
        <v>53.6075537</v>
      </c>
      <c r="L289" s="0" t="n">
        <v>-113.5401261</v>
      </c>
    </row>
    <row r="290" customFormat="false" ht="12.8" hidden="false" customHeight="false" outlineLevel="0" collapsed="false">
      <c r="A290" s="1" t="n">
        <v>44110</v>
      </c>
      <c r="B290" s="0" t="s">
        <v>13</v>
      </c>
      <c r="C290" s="2" t="s">
        <v>203</v>
      </c>
      <c r="D290" s="0" t="n">
        <v>7901</v>
      </c>
      <c r="E290" s="7" t="s">
        <v>37</v>
      </c>
      <c r="K290" s="0" t="n">
        <v>53.6075537</v>
      </c>
      <c r="L290" s="0" t="n">
        <v>-113.5401261</v>
      </c>
    </row>
    <row r="291" customFormat="false" ht="12.8" hidden="false" customHeight="false" outlineLevel="0" collapsed="false">
      <c r="A291" s="1" t="n">
        <v>44110</v>
      </c>
      <c r="B291" s="0" t="s">
        <v>13</v>
      </c>
      <c r="C291" s="2" t="s">
        <v>203</v>
      </c>
      <c r="D291" s="0" t="n">
        <v>7901</v>
      </c>
      <c r="E291" s="7" t="s">
        <v>26</v>
      </c>
      <c r="K291" s="0" t="n">
        <v>53.6075537</v>
      </c>
      <c r="L291" s="0" t="n">
        <v>-113.5401261</v>
      </c>
    </row>
    <row r="292" customFormat="false" ht="12.8" hidden="false" customHeight="false" outlineLevel="0" collapsed="false">
      <c r="A292" s="1" t="n">
        <v>44110</v>
      </c>
      <c r="B292" s="0" t="s">
        <v>13</v>
      </c>
      <c r="C292" s="2" t="s">
        <v>203</v>
      </c>
      <c r="D292" s="0" t="n">
        <v>7901</v>
      </c>
      <c r="E292" s="7" t="s">
        <v>54</v>
      </c>
      <c r="K292" s="0" t="n">
        <v>53.6075537</v>
      </c>
      <c r="L292" s="0" t="n">
        <v>-113.5401261</v>
      </c>
    </row>
    <row r="293" customFormat="false" ht="12.8" hidden="false" customHeight="false" outlineLevel="0" collapsed="false">
      <c r="A293" s="1" t="n">
        <v>44082</v>
      </c>
      <c r="B293" s="0" t="s">
        <v>204</v>
      </c>
      <c r="C293" s="2" t="s">
        <v>205</v>
      </c>
      <c r="D293" s="0" t="n">
        <v>2601</v>
      </c>
      <c r="E293" s="7" t="s">
        <v>15</v>
      </c>
      <c r="J293" s="7"/>
      <c r="K293" s="0" t="n">
        <v>54.7172584</v>
      </c>
      <c r="L293" s="0" t="n">
        <v>-113.3141533</v>
      </c>
    </row>
    <row r="294" customFormat="false" ht="12.8" hidden="false" customHeight="false" outlineLevel="0" collapsed="false">
      <c r="A294" s="1" t="n">
        <v>44117</v>
      </c>
      <c r="B294" s="0" t="s">
        <v>206</v>
      </c>
      <c r="C294" s="2" t="s">
        <v>207</v>
      </c>
      <c r="D294" s="0" t="n">
        <v>1222</v>
      </c>
      <c r="E294" s="7" t="s">
        <v>61</v>
      </c>
      <c r="J294" s="0" t="s">
        <v>208</v>
      </c>
    </row>
    <row r="295" customFormat="false" ht="12.8" hidden="false" customHeight="false" outlineLevel="0" collapsed="false">
      <c r="A295" s="1" t="n">
        <v>44104</v>
      </c>
      <c r="B295" s="0" t="s">
        <v>13</v>
      </c>
      <c r="C295" s="2" t="s">
        <v>209</v>
      </c>
      <c r="D295" s="0" t="n">
        <v>7233</v>
      </c>
      <c r="E295" s="7" t="s">
        <v>15</v>
      </c>
      <c r="F295" s="0" t="n">
        <v>3</v>
      </c>
      <c r="G295" s="0" t="n">
        <v>16</v>
      </c>
      <c r="H295" s="0" t="n">
        <f aca="false">SUM(F295:G295)</f>
        <v>19</v>
      </c>
      <c r="K295" s="0" t="n">
        <v>53.449241</v>
      </c>
      <c r="L295" s="0" t="n">
        <v>-113.4409988</v>
      </c>
    </row>
    <row r="296" customFormat="false" ht="12.8" hidden="false" customHeight="false" outlineLevel="0" collapsed="false">
      <c r="A296" s="1" t="n">
        <v>44110</v>
      </c>
      <c r="B296" s="0" t="s">
        <v>13</v>
      </c>
      <c r="C296" s="2" t="s">
        <v>210</v>
      </c>
      <c r="D296" s="0" t="n">
        <v>1459</v>
      </c>
      <c r="E296" s="7" t="s">
        <v>15</v>
      </c>
      <c r="F296" s="0" t="n">
        <v>3</v>
      </c>
      <c r="G296" s="0" t="n">
        <v>17</v>
      </c>
      <c r="H296" s="0" t="n">
        <f aca="false">SUM(F296:G296)</f>
        <v>20</v>
      </c>
      <c r="K296" s="0" t="n">
        <v>53.6207816</v>
      </c>
      <c r="L296" s="0" t="n">
        <v>-113.5597589</v>
      </c>
    </row>
    <row r="297" customFormat="false" ht="12.8" hidden="false" customHeight="false" outlineLevel="0" collapsed="false">
      <c r="A297" s="1" t="n">
        <v>44108</v>
      </c>
      <c r="B297" s="0" t="s">
        <v>198</v>
      </c>
      <c r="C297" s="2" t="s">
        <v>211</v>
      </c>
      <c r="D297" s="0" t="n">
        <v>6848</v>
      </c>
      <c r="E297" s="7" t="s">
        <v>15</v>
      </c>
      <c r="K297" s="0" t="n">
        <v>50.0341085</v>
      </c>
      <c r="L297" s="0" t="n">
        <v>-110.6608851</v>
      </c>
    </row>
    <row r="298" customFormat="false" ht="12.8" hidden="false" customHeight="false" outlineLevel="0" collapsed="false">
      <c r="A298" s="1" t="n">
        <v>44110</v>
      </c>
      <c r="B298" s="0" t="s">
        <v>74</v>
      </c>
      <c r="C298" s="2" t="s">
        <v>212</v>
      </c>
      <c r="D298" s="0" t="n">
        <v>2552</v>
      </c>
      <c r="E298" s="7" t="s">
        <v>15</v>
      </c>
      <c r="H298" s="0" t="n">
        <f aca="false">45/4</f>
        <v>11.25</v>
      </c>
      <c r="K298" s="0" t="n">
        <v>53.631586</v>
      </c>
      <c r="L298" s="0" t="n">
        <v>-113.586325</v>
      </c>
    </row>
    <row r="299" customFormat="false" ht="12.8" hidden="false" customHeight="false" outlineLevel="0" collapsed="false">
      <c r="A299" s="1" t="n">
        <v>44113</v>
      </c>
      <c r="B299" s="0" t="s">
        <v>74</v>
      </c>
      <c r="C299" s="2" t="s">
        <v>212</v>
      </c>
      <c r="D299" s="0" t="n">
        <v>2552</v>
      </c>
      <c r="E299" s="7" t="s">
        <v>25</v>
      </c>
      <c r="H299" s="0" t="n">
        <f aca="false">45/4</f>
        <v>11.25</v>
      </c>
      <c r="K299" s="0" t="n">
        <v>53.631586</v>
      </c>
      <c r="L299" s="0" t="n">
        <v>-113.586325</v>
      </c>
    </row>
    <row r="300" customFormat="false" ht="12.8" hidden="false" customHeight="false" outlineLevel="0" collapsed="false">
      <c r="A300" s="1" t="n">
        <v>44113</v>
      </c>
      <c r="B300" s="0" t="s">
        <v>74</v>
      </c>
      <c r="C300" s="2" t="s">
        <v>212</v>
      </c>
      <c r="D300" s="0" t="n">
        <v>2552</v>
      </c>
      <c r="E300" s="7" t="s">
        <v>35</v>
      </c>
      <c r="H300" s="0" t="n">
        <f aca="false">45/4</f>
        <v>11.25</v>
      </c>
      <c r="K300" s="0" t="n">
        <v>53.631586</v>
      </c>
      <c r="L300" s="0" t="n">
        <v>-113.586325</v>
      </c>
    </row>
    <row r="301" customFormat="false" ht="12.8" hidden="false" customHeight="false" outlineLevel="0" collapsed="false">
      <c r="A301" s="1" t="n">
        <v>44113</v>
      </c>
      <c r="B301" s="0" t="s">
        <v>74</v>
      </c>
      <c r="C301" s="2" t="s">
        <v>212</v>
      </c>
      <c r="D301" s="0" t="n">
        <v>2552</v>
      </c>
      <c r="E301" s="7" t="s">
        <v>36</v>
      </c>
      <c r="H301" s="0" t="n">
        <f aca="false">45/4</f>
        <v>11.25</v>
      </c>
      <c r="K301" s="0" t="n">
        <v>53.631586</v>
      </c>
      <c r="L301" s="0" t="n">
        <v>-113.586325</v>
      </c>
    </row>
    <row r="302" customFormat="false" ht="12.8" hidden="false" customHeight="false" outlineLevel="0" collapsed="false">
      <c r="A302" s="1" t="n">
        <v>44114</v>
      </c>
      <c r="B302" s="0" t="s">
        <v>74</v>
      </c>
      <c r="C302" s="2" t="s">
        <v>212</v>
      </c>
      <c r="D302" s="0" t="n">
        <v>2552</v>
      </c>
      <c r="E302" s="7" t="s">
        <v>37</v>
      </c>
      <c r="K302" s="0" t="n">
        <v>53.631586</v>
      </c>
      <c r="L302" s="0" t="n">
        <v>-113.586325</v>
      </c>
    </row>
    <row r="303" customFormat="false" ht="12.8" hidden="false" customHeight="false" outlineLevel="0" collapsed="false">
      <c r="A303" s="1" t="n">
        <v>44114</v>
      </c>
      <c r="B303" s="0" t="s">
        <v>74</v>
      </c>
      <c r="C303" s="2" t="s">
        <v>212</v>
      </c>
      <c r="D303" s="0" t="n">
        <v>2552</v>
      </c>
      <c r="E303" s="7" t="s">
        <v>52</v>
      </c>
      <c r="K303" s="0" t="n">
        <v>53.631586</v>
      </c>
      <c r="L303" s="0" t="n">
        <v>-113.586325</v>
      </c>
    </row>
    <row r="304" customFormat="false" ht="12.95" hidden="false" customHeight="true" outlineLevel="0" collapsed="false">
      <c r="A304" s="1" t="n">
        <v>44114</v>
      </c>
      <c r="B304" s="0" t="s">
        <v>74</v>
      </c>
      <c r="C304" s="2" t="s">
        <v>212</v>
      </c>
      <c r="D304" s="0" t="n">
        <v>2552</v>
      </c>
      <c r="E304" s="7" t="s">
        <v>26</v>
      </c>
      <c r="K304" s="0" t="n">
        <v>53.631586</v>
      </c>
      <c r="L304" s="0" t="n">
        <v>-113.586325</v>
      </c>
    </row>
    <row r="305" customFormat="false" ht="12.8" hidden="false" customHeight="false" outlineLevel="0" collapsed="false">
      <c r="A305" s="1" t="n">
        <v>44117</v>
      </c>
      <c r="B305" s="0" t="s">
        <v>74</v>
      </c>
      <c r="C305" s="2" t="s">
        <v>212</v>
      </c>
      <c r="D305" s="0" t="n">
        <v>2552</v>
      </c>
      <c r="E305" s="7" t="s">
        <v>54</v>
      </c>
      <c r="K305" s="0" t="n">
        <v>53.631586</v>
      </c>
      <c r="L305" s="0" t="n">
        <v>-113.586325</v>
      </c>
    </row>
    <row r="306" customFormat="false" ht="12.8" hidden="false" customHeight="false" outlineLevel="0" collapsed="false">
      <c r="A306" s="1" t="n">
        <v>44117</v>
      </c>
      <c r="B306" s="0" t="s">
        <v>74</v>
      </c>
      <c r="C306" s="2" t="s">
        <v>212</v>
      </c>
      <c r="D306" s="0" t="n">
        <v>2552</v>
      </c>
      <c r="E306" s="7" t="s">
        <v>53</v>
      </c>
      <c r="K306" s="0" t="n">
        <v>53.631586</v>
      </c>
      <c r="L306" s="0" t="n">
        <v>-113.586325</v>
      </c>
    </row>
    <row r="307" customFormat="false" ht="12.8" hidden="false" customHeight="false" outlineLevel="0" collapsed="false">
      <c r="A307" s="1" t="n">
        <v>44120</v>
      </c>
      <c r="B307" s="0" t="s">
        <v>74</v>
      </c>
      <c r="C307" s="2" t="s">
        <v>212</v>
      </c>
      <c r="D307" s="0" t="n">
        <v>2552</v>
      </c>
      <c r="E307" s="7" t="s">
        <v>67</v>
      </c>
      <c r="F307" s="0" t="n">
        <f aca="false">17/8</f>
        <v>2.125</v>
      </c>
      <c r="G307" s="0" t="n">
        <f aca="false">125/8</f>
        <v>15.625</v>
      </c>
      <c r="H307" s="0" t="n">
        <f aca="false">SUM(F307:G307)</f>
        <v>17.75</v>
      </c>
      <c r="K307" s="0" t="n">
        <v>53.631586</v>
      </c>
      <c r="L307" s="0" t="n">
        <v>-113.586325</v>
      </c>
    </row>
    <row r="308" customFormat="false" ht="12.8" hidden="false" customHeight="false" outlineLevel="0" collapsed="false">
      <c r="A308" s="1" t="n">
        <v>44120</v>
      </c>
      <c r="B308" s="0" t="s">
        <v>74</v>
      </c>
      <c r="C308" s="2" t="s">
        <v>212</v>
      </c>
      <c r="D308" s="0" t="n">
        <v>2552</v>
      </c>
      <c r="E308" s="7" t="s">
        <v>68</v>
      </c>
      <c r="F308" s="0" t="n">
        <f aca="false">17/8</f>
        <v>2.125</v>
      </c>
      <c r="G308" s="0" t="n">
        <f aca="false">125/8</f>
        <v>15.625</v>
      </c>
      <c r="H308" s="0" t="n">
        <f aca="false">SUM(F308:G308)</f>
        <v>17.75</v>
      </c>
      <c r="K308" s="0" t="n">
        <v>53.631586</v>
      </c>
      <c r="L308" s="0" t="n">
        <v>-113.586325</v>
      </c>
    </row>
    <row r="309" customFormat="false" ht="12.8" hidden="false" customHeight="false" outlineLevel="0" collapsed="false">
      <c r="A309" s="1" t="n">
        <v>44120</v>
      </c>
      <c r="B309" s="0" t="s">
        <v>74</v>
      </c>
      <c r="C309" s="2" t="s">
        <v>212</v>
      </c>
      <c r="D309" s="0" t="n">
        <v>2552</v>
      </c>
      <c r="E309" s="7" t="s">
        <v>55</v>
      </c>
      <c r="F309" s="0" t="n">
        <f aca="false">17/8</f>
        <v>2.125</v>
      </c>
      <c r="G309" s="0" t="n">
        <f aca="false">125/8</f>
        <v>15.625</v>
      </c>
      <c r="H309" s="0" t="n">
        <f aca="false">SUM(F309:G309)</f>
        <v>17.75</v>
      </c>
      <c r="K309" s="0" t="n">
        <v>53.631586</v>
      </c>
      <c r="L309" s="0" t="n">
        <v>-113.586325</v>
      </c>
    </row>
    <row r="310" customFormat="false" ht="12.8" hidden="false" customHeight="false" outlineLevel="0" collapsed="false">
      <c r="A310" s="1" t="n">
        <v>44120</v>
      </c>
      <c r="B310" s="0" t="s">
        <v>74</v>
      </c>
      <c r="C310" s="2" t="s">
        <v>212</v>
      </c>
      <c r="D310" s="0" t="n">
        <v>2552</v>
      </c>
      <c r="E310" s="7" t="s">
        <v>56</v>
      </c>
      <c r="F310" s="0" t="n">
        <f aca="false">17/8</f>
        <v>2.125</v>
      </c>
      <c r="G310" s="0" t="n">
        <f aca="false">125/8</f>
        <v>15.625</v>
      </c>
      <c r="H310" s="0" t="n">
        <f aca="false">SUM(F310:G310)</f>
        <v>17.75</v>
      </c>
      <c r="K310" s="0" t="n">
        <v>53.631586</v>
      </c>
      <c r="L310" s="0" t="n">
        <v>-113.586325</v>
      </c>
    </row>
    <row r="311" customFormat="false" ht="12.8" hidden="false" customHeight="false" outlineLevel="0" collapsed="false">
      <c r="A311" s="1" t="n">
        <v>44120</v>
      </c>
      <c r="B311" s="0" t="s">
        <v>74</v>
      </c>
      <c r="C311" s="2" t="s">
        <v>212</v>
      </c>
      <c r="D311" s="0" t="n">
        <v>2552</v>
      </c>
      <c r="E311" s="7" t="s">
        <v>57</v>
      </c>
      <c r="F311" s="0" t="n">
        <f aca="false">17/8</f>
        <v>2.125</v>
      </c>
      <c r="G311" s="0" t="n">
        <f aca="false">125/8</f>
        <v>15.625</v>
      </c>
      <c r="H311" s="0" t="n">
        <f aca="false">SUM(F311:G311)</f>
        <v>17.75</v>
      </c>
      <c r="K311" s="0" t="n">
        <v>53.631586</v>
      </c>
      <c r="L311" s="0" t="n">
        <v>-113.586325</v>
      </c>
    </row>
    <row r="312" customFormat="false" ht="12.8" hidden="false" customHeight="false" outlineLevel="0" collapsed="false">
      <c r="A312" s="1" t="n">
        <v>44120</v>
      </c>
      <c r="B312" s="0" t="s">
        <v>74</v>
      </c>
      <c r="C312" s="2" t="s">
        <v>212</v>
      </c>
      <c r="D312" s="0" t="n">
        <v>2552</v>
      </c>
      <c r="E312" s="7" t="s">
        <v>58</v>
      </c>
      <c r="F312" s="0" t="n">
        <f aca="false">17/8</f>
        <v>2.125</v>
      </c>
      <c r="G312" s="0" t="n">
        <f aca="false">125/8</f>
        <v>15.625</v>
      </c>
      <c r="H312" s="0" t="n">
        <f aca="false">SUM(F312:G312)</f>
        <v>17.75</v>
      </c>
      <c r="K312" s="0" t="n">
        <v>53.631586</v>
      </c>
      <c r="L312" s="0" t="n">
        <v>-113.586325</v>
      </c>
    </row>
    <row r="313" customFormat="false" ht="12.8" hidden="false" customHeight="false" outlineLevel="0" collapsed="false">
      <c r="A313" s="1" t="n">
        <v>44120</v>
      </c>
      <c r="B313" s="0" t="s">
        <v>74</v>
      </c>
      <c r="C313" s="2" t="s">
        <v>212</v>
      </c>
      <c r="D313" s="0" t="n">
        <v>2552</v>
      </c>
      <c r="E313" s="7" t="s">
        <v>213</v>
      </c>
      <c r="F313" s="0" t="n">
        <f aca="false">17/8</f>
        <v>2.125</v>
      </c>
      <c r="G313" s="0" t="n">
        <f aca="false">125/8</f>
        <v>15.625</v>
      </c>
      <c r="H313" s="0" t="n">
        <f aca="false">SUM(F313:G313)</f>
        <v>17.75</v>
      </c>
      <c r="K313" s="0" t="n">
        <v>53.631586</v>
      </c>
      <c r="L313" s="0" t="n">
        <v>-113.586325</v>
      </c>
    </row>
    <row r="314" customFormat="false" ht="12.8" hidden="false" customHeight="false" outlineLevel="0" collapsed="false">
      <c r="A314" s="1" t="n">
        <v>44120</v>
      </c>
      <c r="B314" s="0" t="s">
        <v>74</v>
      </c>
      <c r="C314" s="2" t="s">
        <v>212</v>
      </c>
      <c r="D314" s="0" t="n">
        <v>2552</v>
      </c>
      <c r="E314" s="7" t="s">
        <v>214</v>
      </c>
      <c r="F314" s="0" t="n">
        <f aca="false">17/8</f>
        <v>2.125</v>
      </c>
      <c r="G314" s="0" t="n">
        <f aca="false">125/8</f>
        <v>15.625</v>
      </c>
      <c r="H314" s="0" t="n">
        <f aca="false">SUM(F314:G314)</f>
        <v>17.75</v>
      </c>
      <c r="K314" s="0" t="n">
        <v>53.631586</v>
      </c>
      <c r="L314" s="0" t="n">
        <v>-113.586325</v>
      </c>
    </row>
    <row r="315" customFormat="false" ht="12.8" hidden="false" customHeight="false" outlineLevel="0" collapsed="false">
      <c r="A315" s="1" t="n">
        <v>44094</v>
      </c>
      <c r="B315" s="0" t="s">
        <v>170</v>
      </c>
      <c r="C315" s="2" t="s">
        <v>215</v>
      </c>
      <c r="D315" s="0" t="n">
        <v>2199</v>
      </c>
      <c r="E315" s="7" t="s">
        <v>15</v>
      </c>
      <c r="J315" s="7" t="s">
        <v>216</v>
      </c>
      <c r="K315" s="0" t="n">
        <v>56.77361245</v>
      </c>
      <c r="L315" s="0" t="n">
        <v>-111.45786548</v>
      </c>
      <c r="M315" s="0" t="n">
        <v>0</v>
      </c>
    </row>
    <row r="316" customFormat="false" ht="12.8" hidden="false" customHeight="false" outlineLevel="0" collapsed="false">
      <c r="A316" s="1" t="n">
        <v>44098</v>
      </c>
      <c r="B316" s="0" t="s">
        <v>170</v>
      </c>
      <c r="C316" s="2" t="s">
        <v>215</v>
      </c>
      <c r="D316" s="0" t="n">
        <v>2199</v>
      </c>
      <c r="E316" s="7" t="s">
        <v>25</v>
      </c>
      <c r="J316" s="7" t="s">
        <v>216</v>
      </c>
      <c r="K316" s="0" t="n">
        <v>56.77361245</v>
      </c>
      <c r="L316" s="0" t="n">
        <v>-111.45786548</v>
      </c>
      <c r="M316" s="0" t="n">
        <v>0</v>
      </c>
    </row>
    <row r="317" customFormat="false" ht="12.8" hidden="false" customHeight="false" outlineLevel="0" collapsed="false">
      <c r="A317" s="1" t="n">
        <v>44099</v>
      </c>
      <c r="B317" s="0" t="s">
        <v>170</v>
      </c>
      <c r="C317" s="2" t="s">
        <v>215</v>
      </c>
      <c r="D317" s="0" t="n">
        <v>2199</v>
      </c>
      <c r="E317" s="7" t="s">
        <v>26</v>
      </c>
      <c r="J317" s="7" t="s">
        <v>216</v>
      </c>
      <c r="K317" s="0" t="n">
        <v>56.77361245</v>
      </c>
      <c r="L317" s="0" t="n">
        <v>-111.45786548</v>
      </c>
      <c r="M317" s="0" t="n">
        <v>0</v>
      </c>
    </row>
    <row r="318" customFormat="false" ht="12.8" hidden="false" customHeight="false" outlineLevel="0" collapsed="false">
      <c r="A318" s="1" t="n">
        <v>44120</v>
      </c>
      <c r="B318" s="0" t="s">
        <v>170</v>
      </c>
      <c r="C318" s="2" t="s">
        <v>215</v>
      </c>
      <c r="D318" s="0" t="n">
        <v>2199</v>
      </c>
      <c r="E318" s="7" t="s">
        <v>43</v>
      </c>
      <c r="J318" s="7" t="s">
        <v>216</v>
      </c>
      <c r="K318" s="0" t="n">
        <v>56.77361245</v>
      </c>
      <c r="L318" s="0" t="n">
        <v>-111.45786548</v>
      </c>
      <c r="M318" s="0" t="n">
        <v>0</v>
      </c>
    </row>
    <row r="319" customFormat="false" ht="12.8" hidden="false" customHeight="false" outlineLevel="0" collapsed="false">
      <c r="A319" s="1" t="n">
        <v>44117</v>
      </c>
      <c r="B319" s="0" t="s">
        <v>206</v>
      </c>
      <c r="C319" s="2" t="s">
        <v>217</v>
      </c>
      <c r="D319" s="0" t="n">
        <v>4291</v>
      </c>
      <c r="E319" s="7" t="s">
        <v>61</v>
      </c>
      <c r="J319" s="0" t="s">
        <v>208</v>
      </c>
    </row>
    <row r="320" customFormat="false" ht="12.8" hidden="false" customHeight="false" outlineLevel="0" collapsed="false">
      <c r="A320" s="1" t="n">
        <v>44117</v>
      </c>
      <c r="B320" s="0" t="s">
        <v>206</v>
      </c>
      <c r="C320" s="2" t="s">
        <v>218</v>
      </c>
      <c r="D320" s="0" t="n">
        <v>4290</v>
      </c>
      <c r="E320" s="7" t="s">
        <v>61</v>
      </c>
      <c r="J320" s="0" t="s">
        <v>208</v>
      </c>
    </row>
    <row r="321" customFormat="false" ht="12.8" hidden="false" customHeight="false" outlineLevel="0" collapsed="false">
      <c r="A321" s="1" t="n">
        <v>44098</v>
      </c>
      <c r="B321" s="0" t="s">
        <v>206</v>
      </c>
      <c r="C321" s="2" t="s">
        <v>219</v>
      </c>
      <c r="D321" s="0" t="n">
        <v>4284</v>
      </c>
      <c r="E321" s="7" t="s">
        <v>15</v>
      </c>
      <c r="J321" s="7" t="s">
        <v>208</v>
      </c>
      <c r="K321" s="0" t="n">
        <v>52.83519515</v>
      </c>
      <c r="L321" s="0" t="n">
        <v>-113.4562369</v>
      </c>
      <c r="M321" s="0" t="n">
        <v>1231</v>
      </c>
    </row>
    <row r="322" customFormat="false" ht="12.8" hidden="false" customHeight="false" outlineLevel="0" collapsed="false">
      <c r="A322" s="1" t="n">
        <v>44117</v>
      </c>
      <c r="B322" s="0" t="s">
        <v>206</v>
      </c>
      <c r="C322" s="2" t="s">
        <v>219</v>
      </c>
      <c r="D322" s="0" t="n">
        <v>4284</v>
      </c>
      <c r="E322" s="7" t="s">
        <v>61</v>
      </c>
      <c r="J322" s="7" t="s">
        <v>208</v>
      </c>
      <c r="K322" s="0" t="n">
        <v>52.83519515</v>
      </c>
      <c r="L322" s="0" t="n">
        <v>-113.4562369</v>
      </c>
      <c r="M322" s="0" t="n">
        <v>1231</v>
      </c>
    </row>
    <row r="323" customFormat="false" ht="12.8" hidden="false" customHeight="false" outlineLevel="0" collapsed="false">
      <c r="A323" s="1" t="n">
        <v>44105</v>
      </c>
      <c r="B323" s="0" t="s">
        <v>20</v>
      </c>
      <c r="C323" s="10" t="s">
        <v>220</v>
      </c>
      <c r="D323" s="0" t="n">
        <v>9826</v>
      </c>
      <c r="E323" s="7" t="s">
        <v>15</v>
      </c>
      <c r="K323" s="0" t="n">
        <v>51.0361711</v>
      </c>
      <c r="L323" s="0" t="n">
        <v>-114.1890496</v>
      </c>
    </row>
    <row r="324" customFormat="false" ht="12.8" hidden="false" customHeight="false" outlineLevel="0" collapsed="false">
      <c r="A324" s="1" t="n">
        <v>44085</v>
      </c>
      <c r="B324" s="0" t="s">
        <v>39</v>
      </c>
      <c r="C324" s="2" t="s">
        <v>221</v>
      </c>
      <c r="D324" s="0" t="n">
        <v>1952</v>
      </c>
      <c r="E324" s="7" t="s">
        <v>15</v>
      </c>
      <c r="J324" s="7"/>
      <c r="K324" s="0" t="n">
        <v>52.2644907</v>
      </c>
      <c r="L324" s="0" t="n">
        <v>-113.7951252</v>
      </c>
    </row>
    <row r="325" customFormat="false" ht="12.8" hidden="false" customHeight="false" outlineLevel="0" collapsed="false">
      <c r="A325" s="1" t="n">
        <v>44106</v>
      </c>
      <c r="B325" s="0" t="s">
        <v>13</v>
      </c>
      <c r="C325" s="2" t="s">
        <v>222</v>
      </c>
      <c r="D325" s="0" t="n">
        <v>7215</v>
      </c>
      <c r="E325" s="7" t="s">
        <v>15</v>
      </c>
      <c r="K325" s="0" t="n">
        <v>53.6102752</v>
      </c>
      <c r="L325" s="0" t="n">
        <v>-113.4840056</v>
      </c>
    </row>
    <row r="326" customFormat="false" ht="12.8" hidden="false" customHeight="false" outlineLevel="0" collapsed="false">
      <c r="A326" s="1" t="n">
        <v>44111</v>
      </c>
      <c r="B326" s="0" t="s">
        <v>13</v>
      </c>
      <c r="C326" s="2" t="s">
        <v>222</v>
      </c>
      <c r="D326" s="0" t="n">
        <v>7215</v>
      </c>
      <c r="E326" s="7" t="s">
        <v>25</v>
      </c>
      <c r="F326" s="0" t="n">
        <v>2</v>
      </c>
      <c r="G326" s="0" t="n">
        <v>24</v>
      </c>
      <c r="H326" s="0" t="n">
        <f aca="false">SUM(F326:G326)</f>
        <v>26</v>
      </c>
      <c r="K326" s="0" t="n">
        <v>53.6102752</v>
      </c>
      <c r="L326" s="0" t="n">
        <v>-113.4840056</v>
      </c>
    </row>
    <row r="327" customFormat="false" ht="12.8" hidden="false" customHeight="false" outlineLevel="0" collapsed="false">
      <c r="A327" s="1" t="n">
        <v>44111</v>
      </c>
      <c r="B327" s="0" t="s">
        <v>13</v>
      </c>
      <c r="C327" s="2" t="s">
        <v>222</v>
      </c>
      <c r="D327" s="0" t="n">
        <v>7215</v>
      </c>
      <c r="E327" s="7" t="s">
        <v>26</v>
      </c>
      <c r="K327" s="0" t="n">
        <v>53.6102752</v>
      </c>
      <c r="L327" s="0" t="n">
        <v>-113.4840056</v>
      </c>
    </row>
    <row r="328" customFormat="false" ht="12.8" hidden="false" customHeight="false" outlineLevel="0" collapsed="false">
      <c r="A328" s="1" t="n">
        <v>44096</v>
      </c>
      <c r="B328" s="0" t="s">
        <v>20</v>
      </c>
      <c r="C328" s="2" t="s">
        <v>223</v>
      </c>
      <c r="D328" s="0" t="n">
        <v>1500</v>
      </c>
      <c r="E328" s="7" t="s">
        <v>15</v>
      </c>
      <c r="J328" s="7"/>
      <c r="K328" s="0" t="n">
        <v>50.9169122</v>
      </c>
      <c r="L328" s="0" t="n">
        <v>-114.1065022</v>
      </c>
    </row>
    <row r="329" customFormat="false" ht="12.8" hidden="false" customHeight="false" outlineLevel="0" collapsed="false">
      <c r="A329" s="1" t="n">
        <v>44111</v>
      </c>
      <c r="B329" s="0" t="s">
        <v>81</v>
      </c>
      <c r="C329" s="2" t="s">
        <v>224</v>
      </c>
      <c r="D329" s="0" t="n">
        <v>3321</v>
      </c>
      <c r="E329" s="7" t="s">
        <v>15</v>
      </c>
      <c r="K329" s="0" t="n">
        <v>53.5297567</v>
      </c>
      <c r="L329" s="0" t="n">
        <v>-113.2659392</v>
      </c>
    </row>
    <row r="330" customFormat="false" ht="12.8" hidden="false" customHeight="false" outlineLevel="0" collapsed="false">
      <c r="A330" s="1" t="n">
        <v>44110</v>
      </c>
      <c r="B330" s="0" t="s">
        <v>20</v>
      </c>
      <c r="C330" s="2" t="s">
        <v>225</v>
      </c>
      <c r="D330" s="0" t="n">
        <v>8903</v>
      </c>
      <c r="E330" s="7" t="s">
        <v>15</v>
      </c>
      <c r="K330" s="0" t="n">
        <v>51.0477791</v>
      </c>
      <c r="L330" s="0" t="n">
        <v>-113.9831581</v>
      </c>
    </row>
    <row r="331" customFormat="false" ht="12.8" hidden="false" customHeight="false" outlineLevel="0" collapsed="false">
      <c r="A331" s="1" t="n">
        <v>44117</v>
      </c>
      <c r="B331" s="0" t="s">
        <v>20</v>
      </c>
      <c r="C331" s="2" t="s">
        <v>225</v>
      </c>
      <c r="D331" s="0" t="n">
        <v>8903</v>
      </c>
      <c r="E331" s="7" t="s">
        <v>25</v>
      </c>
      <c r="K331" s="0" t="n">
        <v>51.0477791</v>
      </c>
      <c r="L331" s="0" t="n">
        <v>-113.9831581</v>
      </c>
    </row>
    <row r="332" customFormat="false" ht="12.8" hidden="false" customHeight="false" outlineLevel="0" collapsed="false">
      <c r="A332" s="1" t="n">
        <v>44118</v>
      </c>
      <c r="B332" s="0" t="s">
        <v>20</v>
      </c>
      <c r="C332" s="2" t="s">
        <v>225</v>
      </c>
      <c r="D332" s="0" t="n">
        <v>8903</v>
      </c>
      <c r="E332" s="7" t="s">
        <v>26</v>
      </c>
      <c r="K332" s="0" t="n">
        <v>51.0477791</v>
      </c>
      <c r="L332" s="0" t="n">
        <v>-113.9831581</v>
      </c>
    </row>
    <row r="333" customFormat="false" ht="12.8" hidden="false" customHeight="false" outlineLevel="0" collapsed="false">
      <c r="A333" s="1" t="n">
        <v>44124</v>
      </c>
      <c r="B333" s="0" t="s">
        <v>20</v>
      </c>
      <c r="C333" s="2" t="s">
        <v>225</v>
      </c>
      <c r="D333" s="0" t="n">
        <v>8903</v>
      </c>
      <c r="E333" s="7" t="s">
        <v>35</v>
      </c>
    </row>
    <row r="334" customFormat="false" ht="12.8" hidden="false" customHeight="false" outlineLevel="0" collapsed="false">
      <c r="A334" s="1" t="n">
        <v>44106</v>
      </c>
      <c r="B334" s="0" t="s">
        <v>13</v>
      </c>
      <c r="C334" s="2" t="s">
        <v>226</v>
      </c>
      <c r="D334" s="0" t="n">
        <v>1968</v>
      </c>
      <c r="E334" s="7" t="s">
        <v>15</v>
      </c>
      <c r="K334" s="0" t="n">
        <v>53.4202723</v>
      </c>
      <c r="L334" s="0" t="n">
        <v>-113.4635348</v>
      </c>
    </row>
    <row r="335" customFormat="false" ht="12.8" hidden="false" customHeight="false" outlineLevel="0" collapsed="false">
      <c r="A335" s="1" t="n">
        <v>44089</v>
      </c>
      <c r="B335" s="0" t="s">
        <v>13</v>
      </c>
      <c r="C335" s="2" t="s">
        <v>227</v>
      </c>
      <c r="D335" s="0" t="n">
        <v>1025</v>
      </c>
      <c r="E335" s="7" t="s">
        <v>15</v>
      </c>
      <c r="H335" s="0" t="n">
        <v>1</v>
      </c>
      <c r="J335" s="7"/>
      <c r="K335" s="0" t="n">
        <v>53.472173</v>
      </c>
      <c r="L335" s="0" t="n">
        <v>-113.3775182</v>
      </c>
    </row>
    <row r="336" customFormat="false" ht="12.8" hidden="false" customHeight="false" outlineLevel="0" collapsed="false">
      <c r="A336" s="1" t="n">
        <v>44094</v>
      </c>
      <c r="B336" s="0" t="s">
        <v>20</v>
      </c>
      <c r="C336" s="2" t="s">
        <v>228</v>
      </c>
      <c r="D336" s="0" t="n">
        <v>8730</v>
      </c>
      <c r="E336" s="7" t="s">
        <v>15</v>
      </c>
      <c r="J336" s="7" t="s">
        <v>229</v>
      </c>
      <c r="K336" s="0" t="n">
        <v>51.0930729</v>
      </c>
      <c r="L336" s="0" t="n">
        <v>-113.94195216</v>
      </c>
      <c r="M336" s="0" t="n">
        <v>4915</v>
      </c>
    </row>
    <row r="337" customFormat="false" ht="12.8" hidden="false" customHeight="false" outlineLevel="0" collapsed="false">
      <c r="A337" s="1" t="n">
        <v>44125</v>
      </c>
      <c r="B337" s="0" t="s">
        <v>20</v>
      </c>
      <c r="C337" s="2" t="s">
        <v>230</v>
      </c>
      <c r="E337" s="0" t="s">
        <v>15</v>
      </c>
      <c r="I337" s="0" t="s">
        <v>231</v>
      </c>
    </row>
    <row r="338" customFormat="false" ht="12.8" hidden="false" customHeight="false" outlineLevel="0" collapsed="false">
      <c r="A338" s="1" t="n">
        <v>44119</v>
      </c>
      <c r="B338" s="0" t="s">
        <v>20</v>
      </c>
      <c r="C338" s="2" t="s">
        <v>232</v>
      </c>
      <c r="E338" s="7" t="s">
        <v>15</v>
      </c>
      <c r="J338" s="0" t="s">
        <v>233</v>
      </c>
    </row>
    <row r="339" customFormat="false" ht="12.8" hidden="false" customHeight="false" outlineLevel="0" collapsed="false">
      <c r="A339" s="1" t="n">
        <v>44107</v>
      </c>
      <c r="B339" s="0" t="s">
        <v>20</v>
      </c>
      <c r="C339" s="2" t="s">
        <v>234</v>
      </c>
      <c r="D339" s="0" t="n">
        <v>1348</v>
      </c>
      <c r="E339" s="7" t="s">
        <v>15</v>
      </c>
      <c r="K339" s="0" t="n">
        <v>50.96719</v>
      </c>
      <c r="L339" s="0" t="n">
        <v>-114.045917</v>
      </c>
    </row>
    <row r="340" customFormat="false" ht="12.8" hidden="false" customHeight="false" outlineLevel="0" collapsed="false">
      <c r="A340" s="1" t="n">
        <v>44114</v>
      </c>
      <c r="B340" s="0" t="s">
        <v>137</v>
      </c>
      <c r="C340" s="2" t="s">
        <v>235</v>
      </c>
      <c r="D340" s="0" t="n">
        <v>6438</v>
      </c>
      <c r="E340" s="7" t="s">
        <v>15</v>
      </c>
      <c r="K340" s="0" t="n">
        <v>49.6858036</v>
      </c>
      <c r="L340" s="0" t="n">
        <v>-112.8271552</v>
      </c>
    </row>
    <row r="341" customFormat="false" ht="12.8" hidden="false" customHeight="false" outlineLevel="0" collapsed="false">
      <c r="A341" s="1" t="n">
        <v>44091</v>
      </c>
      <c r="B341" s="0" t="s">
        <v>236</v>
      </c>
      <c r="C341" s="2" t="s">
        <v>237</v>
      </c>
      <c r="D341" s="0" t="n">
        <v>1709</v>
      </c>
      <c r="E341" s="7" t="s">
        <v>15</v>
      </c>
      <c r="J341" s="7" t="s">
        <v>238</v>
      </c>
      <c r="K341" s="0" t="n">
        <v>58.5107665</v>
      </c>
      <c r="L341" s="0" t="n">
        <v>-117.13792846</v>
      </c>
      <c r="M341" s="0" t="n">
        <v>4192</v>
      </c>
    </row>
    <row r="342" customFormat="false" ht="12.8" hidden="false" customHeight="false" outlineLevel="0" collapsed="false">
      <c r="A342" s="1" t="n">
        <v>44089</v>
      </c>
      <c r="B342" s="0" t="s">
        <v>185</v>
      </c>
      <c r="C342" s="8" t="s">
        <v>239</v>
      </c>
      <c r="D342" s="0" t="n">
        <v>5319</v>
      </c>
      <c r="E342" s="7" t="s">
        <v>15</v>
      </c>
      <c r="J342" s="7" t="s">
        <v>240</v>
      </c>
    </row>
    <row r="343" customFormat="false" ht="12.8" hidden="false" customHeight="false" outlineLevel="0" collapsed="false">
      <c r="A343" s="1" t="n">
        <v>44090</v>
      </c>
      <c r="B343" s="0" t="s">
        <v>185</v>
      </c>
      <c r="C343" s="2" t="s">
        <v>239</v>
      </c>
      <c r="D343" s="0" t="n">
        <v>5319</v>
      </c>
      <c r="E343" s="7" t="s">
        <v>25</v>
      </c>
      <c r="J343" s="7" t="s">
        <v>240</v>
      </c>
    </row>
    <row r="344" customFormat="false" ht="12.8" hidden="false" customHeight="false" outlineLevel="0" collapsed="false">
      <c r="A344" s="1" t="n">
        <v>44090</v>
      </c>
      <c r="B344" s="0" t="s">
        <v>185</v>
      </c>
      <c r="C344" s="2" t="s">
        <v>239</v>
      </c>
      <c r="D344" s="0" t="n">
        <v>5319</v>
      </c>
      <c r="E344" s="7" t="s">
        <v>26</v>
      </c>
      <c r="J344" s="7" t="s">
        <v>240</v>
      </c>
    </row>
    <row r="345" customFormat="false" ht="12.8" hidden="false" customHeight="false" outlineLevel="0" collapsed="false">
      <c r="A345" s="1" t="n">
        <v>44117</v>
      </c>
      <c r="B345" s="0" t="s">
        <v>185</v>
      </c>
      <c r="C345" s="2" t="s">
        <v>239</v>
      </c>
      <c r="D345" s="0" t="n">
        <v>5319</v>
      </c>
      <c r="E345" s="7" t="s">
        <v>43</v>
      </c>
      <c r="J345" s="7" t="s">
        <v>240</v>
      </c>
    </row>
    <row r="346" customFormat="false" ht="12.8" hidden="false" customHeight="false" outlineLevel="0" collapsed="false">
      <c r="A346" s="1" t="n">
        <v>44096</v>
      </c>
      <c r="B346" s="0" t="s">
        <v>20</v>
      </c>
      <c r="C346" s="2" t="s">
        <v>241</v>
      </c>
      <c r="D346" s="0" t="n">
        <v>9813</v>
      </c>
      <c r="E346" s="7" t="s">
        <v>15</v>
      </c>
      <c r="J346" s="7" t="s">
        <v>242</v>
      </c>
      <c r="K346" s="0" t="n">
        <v>51.04244552</v>
      </c>
      <c r="L346" s="0" t="n">
        <v>-113.96895496</v>
      </c>
      <c r="M346" s="0" t="n">
        <v>13598</v>
      </c>
    </row>
    <row r="347" customFormat="false" ht="12.8" hidden="false" customHeight="false" outlineLevel="0" collapsed="false">
      <c r="A347" s="1" t="n">
        <v>44121</v>
      </c>
      <c r="B347" s="0" t="s">
        <v>20</v>
      </c>
      <c r="C347" s="2" t="s">
        <v>241</v>
      </c>
      <c r="D347" s="0" t="n">
        <v>9813</v>
      </c>
      <c r="E347" s="7" t="s">
        <v>25</v>
      </c>
      <c r="J347" s="7" t="s">
        <v>242</v>
      </c>
      <c r="K347" s="0" t="n">
        <v>51.04244552</v>
      </c>
      <c r="L347" s="0" t="n">
        <v>-113.96895496</v>
      </c>
      <c r="M347" s="0" t="n">
        <v>13598</v>
      </c>
    </row>
    <row r="348" customFormat="false" ht="12.8" hidden="false" customHeight="false" outlineLevel="0" collapsed="false">
      <c r="A348" s="1" t="n">
        <v>44102</v>
      </c>
      <c r="B348" s="0" t="s">
        <v>170</v>
      </c>
      <c r="C348" s="10" t="s">
        <v>243</v>
      </c>
      <c r="D348" s="0" t="n">
        <v>1845</v>
      </c>
      <c r="E348" s="7" t="s">
        <v>15</v>
      </c>
      <c r="K348" s="0" t="n">
        <v>56.7124632</v>
      </c>
      <c r="L348" s="0" t="n">
        <v>-111.3517771</v>
      </c>
    </row>
    <row r="349" customFormat="false" ht="12.8" hidden="false" customHeight="false" outlineLevel="0" collapsed="false">
      <c r="A349" s="1" t="n">
        <v>44082</v>
      </c>
      <c r="B349" s="0" t="s">
        <v>244</v>
      </c>
      <c r="C349" s="2" t="s">
        <v>245</v>
      </c>
      <c r="D349" s="0" t="n">
        <v>3311</v>
      </c>
      <c r="E349" s="7" t="s">
        <v>15</v>
      </c>
      <c r="J349" s="7"/>
      <c r="K349" s="0" t="n">
        <v>53.70684</v>
      </c>
      <c r="L349" s="0" t="n">
        <v>-113.21421</v>
      </c>
    </row>
    <row r="350" customFormat="false" ht="12.8" hidden="false" customHeight="false" outlineLevel="0" collapsed="false">
      <c r="A350" s="1" t="n">
        <v>44107</v>
      </c>
      <c r="B350" s="0" t="s">
        <v>244</v>
      </c>
      <c r="C350" s="2" t="s">
        <v>245</v>
      </c>
      <c r="D350" s="0" t="n">
        <v>3311</v>
      </c>
      <c r="E350" s="7" t="s">
        <v>25</v>
      </c>
      <c r="J350" s="7"/>
      <c r="K350" s="0" t="n">
        <v>53.70684</v>
      </c>
      <c r="L350" s="0" t="n">
        <v>-113.21421</v>
      </c>
    </row>
    <row r="351" customFormat="false" ht="12.8" hidden="false" customHeight="false" outlineLevel="0" collapsed="false">
      <c r="A351" s="1" t="n">
        <v>44113</v>
      </c>
      <c r="B351" s="0" t="s">
        <v>244</v>
      </c>
      <c r="C351" s="2" t="s">
        <v>245</v>
      </c>
      <c r="D351" s="0" t="n">
        <v>3311</v>
      </c>
      <c r="E351" s="7" t="s">
        <v>35</v>
      </c>
      <c r="J351" s="7"/>
      <c r="K351" s="0" t="n">
        <v>53.70684</v>
      </c>
      <c r="L351" s="0" t="n">
        <v>-113.21421</v>
      </c>
    </row>
    <row r="352" customFormat="false" ht="12.8" hidden="false" customHeight="false" outlineLevel="0" collapsed="false">
      <c r="A352" s="1" t="n">
        <v>44114</v>
      </c>
      <c r="B352" s="0" t="s">
        <v>244</v>
      </c>
      <c r="C352" s="2" t="s">
        <v>245</v>
      </c>
      <c r="D352" s="0" t="n">
        <v>3311</v>
      </c>
      <c r="E352" s="7" t="s">
        <v>26</v>
      </c>
      <c r="J352" s="7"/>
      <c r="K352" s="0" t="n">
        <v>53.70684</v>
      </c>
      <c r="L352" s="0" t="n">
        <v>-113.21421</v>
      </c>
    </row>
    <row r="353" customFormat="false" ht="12.8" hidden="false" customHeight="false" outlineLevel="0" collapsed="false">
      <c r="A353" s="1" t="n">
        <v>44081</v>
      </c>
      <c r="B353" s="0" t="s">
        <v>246</v>
      </c>
      <c r="C353" s="2" t="s">
        <v>247</v>
      </c>
      <c r="D353" s="0" t="n">
        <v>1702</v>
      </c>
      <c r="E353" s="7" t="s">
        <v>15</v>
      </c>
      <c r="F353" s="0" t="n">
        <v>1</v>
      </c>
      <c r="H353" s="0" t="n">
        <f aca="false">SUM(F353:G353)</f>
        <v>1</v>
      </c>
      <c r="J353" s="7"/>
      <c r="K353" s="0" t="n">
        <v>58.3843905</v>
      </c>
      <c r="L353" s="0" t="n">
        <v>-116.0176744</v>
      </c>
    </row>
    <row r="354" customFormat="false" ht="12.8" hidden="false" customHeight="false" outlineLevel="0" collapsed="false">
      <c r="A354" s="1" t="n">
        <v>44110</v>
      </c>
      <c r="B354" s="0" t="s">
        <v>13</v>
      </c>
      <c r="C354" s="2" t="s">
        <v>248</v>
      </c>
      <c r="D354" s="0" t="n">
        <v>7273</v>
      </c>
      <c r="E354" s="7" t="s">
        <v>15</v>
      </c>
      <c r="F354" s="0" t="n">
        <v>3</v>
      </c>
      <c r="G354" s="0" t="n">
        <v>19</v>
      </c>
      <c r="H354" s="0" t="n">
        <f aca="false">SUM(F354:G354)</f>
        <v>22</v>
      </c>
      <c r="K354" s="0" t="n">
        <v>53.611894</v>
      </c>
      <c r="L354" s="0" t="n">
        <v>-113.3731359</v>
      </c>
    </row>
    <row r="355" customFormat="false" ht="12.8" hidden="false" customHeight="false" outlineLevel="0" collapsed="false">
      <c r="A355" s="1" t="n">
        <v>44108</v>
      </c>
      <c r="B355" s="0" t="s">
        <v>20</v>
      </c>
      <c r="C355" s="2" t="s">
        <v>249</v>
      </c>
      <c r="D355" s="0" t="n">
        <v>1602</v>
      </c>
      <c r="E355" s="7" t="s">
        <v>15</v>
      </c>
      <c r="K355" s="0" t="n">
        <v>51.0812886</v>
      </c>
      <c r="L355" s="0" t="n">
        <v>-114.0530978</v>
      </c>
    </row>
    <row r="356" customFormat="false" ht="12.8" hidden="false" customHeight="false" outlineLevel="0" collapsed="false">
      <c r="A356" s="1" t="n">
        <v>44103</v>
      </c>
      <c r="B356" s="0" t="s">
        <v>20</v>
      </c>
      <c r="C356" s="2" t="s">
        <v>250</v>
      </c>
      <c r="D356" s="0" t="n">
        <v>9121</v>
      </c>
      <c r="E356" s="7" t="s">
        <v>15</v>
      </c>
      <c r="K356" s="0" t="n">
        <v>51.01535</v>
      </c>
      <c r="L356" s="0" t="n">
        <v>-114.1454439</v>
      </c>
    </row>
    <row r="357" customFormat="false" ht="12.8" hidden="false" customHeight="false" outlineLevel="0" collapsed="false">
      <c r="A357" s="1" t="n">
        <v>44080</v>
      </c>
      <c r="B357" s="0" t="s">
        <v>81</v>
      </c>
      <c r="C357" s="2" t="s">
        <v>251</v>
      </c>
      <c r="D357" s="0" t="n">
        <v>3333</v>
      </c>
      <c r="E357" s="7" t="s">
        <v>15</v>
      </c>
      <c r="J357" s="7"/>
      <c r="K357" s="0" t="n">
        <v>53.5365468</v>
      </c>
      <c r="L357" s="0" t="n">
        <v>-113.2820417</v>
      </c>
    </row>
    <row r="358" customFormat="false" ht="12.8" hidden="false" customHeight="false" outlineLevel="0" collapsed="false">
      <c r="A358" s="1" t="n">
        <v>44120</v>
      </c>
      <c r="B358" s="0" t="s">
        <v>13</v>
      </c>
      <c r="C358" s="2" t="s">
        <v>252</v>
      </c>
      <c r="E358" s="7" t="s">
        <v>15</v>
      </c>
    </row>
    <row r="359" customFormat="false" ht="12.8" hidden="false" customHeight="false" outlineLevel="0" collapsed="false">
      <c r="A359" s="1" t="n">
        <v>44120</v>
      </c>
      <c r="B359" s="0" t="s">
        <v>13</v>
      </c>
      <c r="C359" s="2" t="s">
        <v>252</v>
      </c>
      <c r="E359" s="7" t="s">
        <v>25</v>
      </c>
    </row>
    <row r="360" customFormat="false" ht="12.8" hidden="false" customHeight="false" outlineLevel="0" collapsed="false">
      <c r="A360" s="1" t="n">
        <v>44120</v>
      </c>
      <c r="B360" s="0" t="s">
        <v>13</v>
      </c>
      <c r="C360" s="2" t="s">
        <v>252</v>
      </c>
      <c r="E360" s="7" t="s">
        <v>26</v>
      </c>
    </row>
    <row r="361" customFormat="false" ht="12.95" hidden="false" customHeight="true" outlineLevel="0" collapsed="false">
      <c r="A361" s="1" t="n">
        <v>44094</v>
      </c>
      <c r="B361" s="0" t="s">
        <v>20</v>
      </c>
      <c r="C361" s="8" t="s">
        <v>253</v>
      </c>
      <c r="D361" s="0" t="n">
        <v>9123</v>
      </c>
      <c r="E361" s="7" t="s">
        <v>15</v>
      </c>
      <c r="J361" s="7" t="s">
        <v>254</v>
      </c>
      <c r="K361" s="0" t="n">
        <v>51.03515536</v>
      </c>
      <c r="L361" s="0" t="n">
        <v>-114.15837842</v>
      </c>
      <c r="M361" s="0" t="n">
        <v>2972</v>
      </c>
    </row>
    <row r="362" customFormat="false" ht="12.8" hidden="false" customHeight="false" outlineLevel="0" collapsed="false">
      <c r="A362" s="1" t="n">
        <v>44099</v>
      </c>
      <c r="B362" s="0" t="s">
        <v>20</v>
      </c>
      <c r="C362" s="2" t="s">
        <v>253</v>
      </c>
      <c r="D362" s="0" t="n">
        <v>9123</v>
      </c>
      <c r="E362" s="7" t="s">
        <v>25</v>
      </c>
      <c r="J362" s="7" t="s">
        <v>254</v>
      </c>
      <c r="K362" s="0" t="n">
        <v>51.03515536</v>
      </c>
      <c r="L362" s="0" t="n">
        <v>-114.15837842</v>
      </c>
      <c r="M362" s="0" t="n">
        <v>2972</v>
      </c>
    </row>
    <row r="363" customFormat="false" ht="12.8" hidden="false" customHeight="false" outlineLevel="0" collapsed="false">
      <c r="A363" s="1" t="n">
        <v>44099</v>
      </c>
      <c r="B363" s="0" t="s">
        <v>20</v>
      </c>
      <c r="C363" s="2" t="s">
        <v>253</v>
      </c>
      <c r="D363" s="0" t="n">
        <v>9123</v>
      </c>
      <c r="E363" s="7" t="s">
        <v>26</v>
      </c>
      <c r="J363" s="7" t="s">
        <v>254</v>
      </c>
      <c r="K363" s="0" t="n">
        <v>51.03515536</v>
      </c>
      <c r="L363" s="0" t="n">
        <v>-114.15837842</v>
      </c>
      <c r="M363" s="0" t="n">
        <v>2972</v>
      </c>
    </row>
    <row r="364" customFormat="false" ht="12.8" hidden="false" customHeight="false" outlineLevel="0" collapsed="false">
      <c r="A364" s="1" t="n">
        <v>44123</v>
      </c>
      <c r="B364" s="0" t="s">
        <v>20</v>
      </c>
      <c r="C364" s="2" t="s">
        <v>253</v>
      </c>
      <c r="D364" s="0" t="n">
        <v>9123</v>
      </c>
      <c r="E364" s="7" t="s">
        <v>43</v>
      </c>
      <c r="J364" s="7" t="s">
        <v>254</v>
      </c>
      <c r="K364" s="0" t="n">
        <v>51.03515536</v>
      </c>
      <c r="L364" s="0" t="n">
        <v>-114.15837842</v>
      </c>
      <c r="M364" s="0" t="n">
        <v>2972</v>
      </c>
    </row>
    <row r="365" customFormat="false" ht="12.8" hidden="false" customHeight="false" outlineLevel="0" collapsed="false">
      <c r="A365" s="1" t="n">
        <v>44108</v>
      </c>
      <c r="B365" s="0" t="s">
        <v>20</v>
      </c>
      <c r="C365" s="2" t="s">
        <v>255</v>
      </c>
      <c r="D365" s="0" t="n">
        <v>9928</v>
      </c>
      <c r="E365" s="7" t="s">
        <v>15</v>
      </c>
      <c r="K365" s="0" t="n">
        <v>50.90403</v>
      </c>
      <c r="L365" s="0" t="n">
        <v>-114.115603</v>
      </c>
    </row>
    <row r="366" customFormat="false" ht="12.8" hidden="false" customHeight="false" outlineLevel="0" collapsed="false">
      <c r="A366" s="1" t="n">
        <v>44099</v>
      </c>
      <c r="B366" s="0" t="s">
        <v>170</v>
      </c>
      <c r="C366" s="8" t="s">
        <v>256</v>
      </c>
      <c r="D366" s="0" t="n">
        <v>1872</v>
      </c>
      <c r="E366" s="7" t="s">
        <v>15</v>
      </c>
      <c r="J366" s="7" t="s">
        <v>257</v>
      </c>
      <c r="K366" s="0" t="n">
        <v>56.69527621</v>
      </c>
      <c r="L366" s="0" t="n">
        <v>-111.36223987</v>
      </c>
      <c r="M366" s="0" t="n">
        <v>3764</v>
      </c>
    </row>
    <row r="367" customFormat="false" ht="12.8" hidden="false" customHeight="false" outlineLevel="0" collapsed="false">
      <c r="A367" s="1" t="n">
        <v>44099</v>
      </c>
      <c r="B367" s="0" t="s">
        <v>170</v>
      </c>
      <c r="C367" s="2" t="s">
        <v>256</v>
      </c>
      <c r="D367" s="0" t="n">
        <v>1872</v>
      </c>
      <c r="E367" s="7" t="s">
        <v>25</v>
      </c>
      <c r="J367" s="7" t="s">
        <v>257</v>
      </c>
      <c r="K367" s="0" t="n">
        <v>56.69527621</v>
      </c>
      <c r="L367" s="0" t="n">
        <v>-111.36223987</v>
      </c>
      <c r="M367" s="0" t="n">
        <v>3764</v>
      </c>
    </row>
    <row r="368" customFormat="false" ht="12.8" hidden="false" customHeight="false" outlineLevel="0" collapsed="false">
      <c r="A368" s="1" t="n">
        <v>44117</v>
      </c>
      <c r="B368" s="0" t="s">
        <v>206</v>
      </c>
      <c r="C368" s="2" t="s">
        <v>258</v>
      </c>
      <c r="D368" s="0" t="n">
        <v>4284</v>
      </c>
      <c r="E368" s="7" t="s">
        <v>61</v>
      </c>
      <c r="J368" s="0" t="s">
        <v>259</v>
      </c>
    </row>
    <row r="369" customFormat="false" ht="12.8" hidden="false" customHeight="false" outlineLevel="0" collapsed="false">
      <c r="A369" s="1" t="n">
        <v>44124</v>
      </c>
      <c r="B369" s="0" t="s">
        <v>260</v>
      </c>
      <c r="C369" s="2" t="s">
        <v>261</v>
      </c>
      <c r="E369" s="7" t="s">
        <v>15</v>
      </c>
    </row>
    <row r="370" customFormat="false" ht="12.8" hidden="false" customHeight="false" outlineLevel="0" collapsed="false">
      <c r="A370" s="1" t="n">
        <v>44096</v>
      </c>
      <c r="B370" s="0" t="s">
        <v>32</v>
      </c>
      <c r="C370" s="2" t="s">
        <v>262</v>
      </c>
      <c r="D370" s="0" t="n">
        <v>1141</v>
      </c>
      <c r="E370" s="7" t="s">
        <v>15</v>
      </c>
      <c r="J370" s="7"/>
      <c r="K370" s="0" t="n">
        <v>55.1820029</v>
      </c>
      <c r="L370" s="0" t="n">
        <v>-118.8087397</v>
      </c>
    </row>
    <row r="371" customFormat="false" ht="12.8" hidden="false" customHeight="false" outlineLevel="0" collapsed="false">
      <c r="A371" s="1" t="n">
        <v>44102</v>
      </c>
      <c r="B371" s="0" t="s">
        <v>20</v>
      </c>
      <c r="C371" s="2" t="s">
        <v>263</v>
      </c>
      <c r="D371" s="0" t="n">
        <v>9378</v>
      </c>
      <c r="E371" s="7" t="s">
        <v>15</v>
      </c>
      <c r="K371" s="0" t="n">
        <v>51.1062175</v>
      </c>
      <c r="L371" s="0" t="n">
        <v>-113.9426508</v>
      </c>
    </row>
    <row r="372" customFormat="false" ht="12.8" hidden="false" customHeight="false" outlineLevel="0" collapsed="false">
      <c r="A372" s="1" t="n">
        <v>44124</v>
      </c>
      <c r="B372" s="0" t="s">
        <v>13</v>
      </c>
      <c r="C372" s="10" t="s">
        <v>264</v>
      </c>
      <c r="E372" s="7" t="s">
        <v>15</v>
      </c>
      <c r="F372" s="0" t="n">
        <v>3</v>
      </c>
      <c r="G372" s="0" t="n">
        <v>24</v>
      </c>
      <c r="H372" s="0" t="n">
        <f aca="false">SUM(F372:G372)</f>
        <v>27</v>
      </c>
    </row>
    <row r="373" customFormat="false" ht="12.8" hidden="false" customHeight="false" outlineLevel="0" collapsed="false">
      <c r="A373" s="1" t="n">
        <v>44083</v>
      </c>
      <c r="B373" s="0" t="s">
        <v>265</v>
      </c>
      <c r="C373" s="2" t="s">
        <v>266</v>
      </c>
      <c r="D373" s="0" t="n">
        <v>2722</v>
      </c>
      <c r="E373" s="7" t="s">
        <v>15</v>
      </c>
      <c r="J373" s="7"/>
      <c r="K373" s="0" t="n">
        <v>54.1165093</v>
      </c>
      <c r="L373" s="0" t="n">
        <v>-112.4749716</v>
      </c>
    </row>
    <row r="374" customFormat="false" ht="12.8" hidden="false" customHeight="false" outlineLevel="0" collapsed="false">
      <c r="A374" s="1" t="n">
        <v>44095</v>
      </c>
      <c r="B374" s="0" t="s">
        <v>13</v>
      </c>
      <c r="C374" s="8" t="s">
        <v>267</v>
      </c>
      <c r="D374" s="0" t="n">
        <v>8004</v>
      </c>
      <c r="E374" s="7" t="s">
        <v>15</v>
      </c>
      <c r="J374" s="7" t="s">
        <v>268</v>
      </c>
      <c r="K374" s="0" t="n">
        <v>53.51562766</v>
      </c>
      <c r="L374" s="0" t="n">
        <v>-113.60873268</v>
      </c>
      <c r="M374" s="0" t="n">
        <v>2931</v>
      </c>
    </row>
    <row r="375" customFormat="false" ht="12.8" hidden="false" customHeight="false" outlineLevel="0" collapsed="false">
      <c r="A375" s="1" t="n">
        <v>44095</v>
      </c>
      <c r="B375" s="0" t="s">
        <v>13</v>
      </c>
      <c r="C375" s="2" t="s">
        <v>267</v>
      </c>
      <c r="D375" s="0" t="n">
        <v>8004</v>
      </c>
      <c r="E375" s="7" t="s">
        <v>26</v>
      </c>
      <c r="J375" s="7" t="s">
        <v>268</v>
      </c>
      <c r="K375" s="0" t="n">
        <v>53.51562766</v>
      </c>
      <c r="L375" s="0" t="n">
        <v>-113.60873268</v>
      </c>
      <c r="M375" s="0" t="n">
        <v>2931</v>
      </c>
    </row>
    <row r="376" customFormat="false" ht="12.8" hidden="false" customHeight="false" outlineLevel="0" collapsed="false">
      <c r="A376" s="1" t="n">
        <v>44101</v>
      </c>
      <c r="B376" s="0" t="s">
        <v>13</v>
      </c>
      <c r="C376" s="2" t="s">
        <v>267</v>
      </c>
      <c r="D376" s="0" t="n">
        <v>8004</v>
      </c>
      <c r="E376" s="7" t="s">
        <v>25</v>
      </c>
      <c r="J376" s="7" t="s">
        <v>268</v>
      </c>
      <c r="K376" s="0" t="n">
        <v>53.51562766</v>
      </c>
      <c r="L376" s="0" t="n">
        <v>-113.60873268</v>
      </c>
      <c r="M376" s="0" t="n">
        <v>2931</v>
      </c>
    </row>
    <row r="377" customFormat="false" ht="12.8" hidden="false" customHeight="false" outlineLevel="0" collapsed="false">
      <c r="A377" s="1" t="n">
        <v>44119</v>
      </c>
      <c r="B377" s="0" t="s">
        <v>13</v>
      </c>
      <c r="C377" s="2" t="s">
        <v>267</v>
      </c>
      <c r="D377" s="0" t="n">
        <v>8004</v>
      </c>
      <c r="E377" s="7" t="s">
        <v>43</v>
      </c>
      <c r="J377" s="7" t="s">
        <v>268</v>
      </c>
      <c r="K377" s="0" t="n">
        <v>53.51562766</v>
      </c>
      <c r="L377" s="0" t="n">
        <v>-113.60873268</v>
      </c>
      <c r="M377" s="0" t="n">
        <v>2931</v>
      </c>
    </row>
    <row r="378" customFormat="false" ht="12.8" hidden="false" customHeight="false" outlineLevel="0" collapsed="false">
      <c r="A378" s="1" t="n">
        <v>44113</v>
      </c>
      <c r="B378" s="0" t="s">
        <v>13</v>
      </c>
      <c r="C378" s="2" t="s">
        <v>269</v>
      </c>
      <c r="D378" s="0" t="n">
        <v>7512</v>
      </c>
      <c r="E378" s="7" t="s">
        <v>15</v>
      </c>
      <c r="F378" s="0" t="n">
        <v>7</v>
      </c>
      <c r="G378" s="0" t="n">
        <v>9</v>
      </c>
      <c r="H378" s="0" t="n">
        <f aca="false">SUM(F378:G378)</f>
        <v>16</v>
      </c>
      <c r="K378" s="0" t="n">
        <v>53.5483542</v>
      </c>
      <c r="L378" s="0" t="n">
        <v>-113.4288393</v>
      </c>
    </row>
    <row r="379" customFormat="false" ht="12.8" hidden="false" customHeight="false" outlineLevel="0" collapsed="false">
      <c r="A379" s="1" t="n">
        <v>44093</v>
      </c>
      <c r="B379" s="0" t="s">
        <v>13</v>
      </c>
      <c r="C379" s="8" t="s">
        <v>270</v>
      </c>
      <c r="D379" s="0" t="n">
        <v>7059</v>
      </c>
      <c r="E379" s="7" t="s">
        <v>15</v>
      </c>
      <c r="F379" s="0" t="n">
        <v>1</v>
      </c>
      <c r="G379" s="0" t="n">
        <v>47</v>
      </c>
      <c r="H379" s="0" t="n">
        <f aca="false">SUM(F379:G379)</f>
        <v>48</v>
      </c>
      <c r="J379" s="7"/>
      <c r="K379" s="0" t="n">
        <v>53.4794931</v>
      </c>
      <c r="L379" s="0" t="n">
        <v>-113.5181813</v>
      </c>
    </row>
    <row r="380" customFormat="false" ht="12.8" hidden="false" customHeight="false" outlineLevel="0" collapsed="false">
      <c r="A380" s="1" t="n">
        <v>44097</v>
      </c>
      <c r="B380" s="0" t="s">
        <v>13</v>
      </c>
      <c r="C380" s="2" t="s">
        <v>270</v>
      </c>
      <c r="D380" s="0" t="n">
        <v>7059</v>
      </c>
      <c r="E380" s="7" t="s">
        <v>25</v>
      </c>
      <c r="J380" s="7"/>
      <c r="K380" s="0" t="n">
        <v>53.4794931</v>
      </c>
      <c r="L380" s="0" t="n">
        <v>-113.5181813</v>
      </c>
    </row>
    <row r="381" customFormat="false" ht="12.8" hidden="false" customHeight="false" outlineLevel="0" collapsed="false">
      <c r="A381" s="1" t="n">
        <v>44097</v>
      </c>
      <c r="B381" s="0" t="s">
        <v>13</v>
      </c>
      <c r="C381" s="2" t="s">
        <v>270</v>
      </c>
      <c r="D381" s="0" t="n">
        <v>7059</v>
      </c>
      <c r="E381" s="7" t="s">
        <v>26</v>
      </c>
      <c r="J381" s="7"/>
      <c r="K381" s="0" t="n">
        <v>53.4794931</v>
      </c>
      <c r="L381" s="0" t="n">
        <v>-113.5181813</v>
      </c>
    </row>
    <row r="382" customFormat="false" ht="12.8" hidden="false" customHeight="false" outlineLevel="0" collapsed="false">
      <c r="A382" s="1" t="n">
        <v>44104</v>
      </c>
      <c r="B382" s="0" t="s">
        <v>13</v>
      </c>
      <c r="C382" s="2" t="s">
        <v>270</v>
      </c>
      <c r="D382" s="0" t="n">
        <v>7059</v>
      </c>
      <c r="E382" s="7" t="s">
        <v>35</v>
      </c>
      <c r="F382" s="0" t="n">
        <v>3</v>
      </c>
      <c r="G382" s="0" t="n">
        <v>54</v>
      </c>
      <c r="H382" s="0" t="n">
        <f aca="false">SUM(F382:G382)</f>
        <v>57</v>
      </c>
      <c r="J382" s="7"/>
      <c r="K382" s="0" t="n">
        <v>53.4794931</v>
      </c>
      <c r="L382" s="0" t="n">
        <v>-113.5181813</v>
      </c>
    </row>
    <row r="383" customFormat="false" ht="12.8" hidden="false" customHeight="false" outlineLevel="0" collapsed="false">
      <c r="A383" s="1" t="n">
        <v>44112</v>
      </c>
      <c r="B383" s="0" t="s">
        <v>13</v>
      </c>
      <c r="C383" s="2" t="s">
        <v>270</v>
      </c>
      <c r="D383" s="0" t="n">
        <v>7059</v>
      </c>
      <c r="E383" s="7" t="s">
        <v>36</v>
      </c>
      <c r="F383" s="0" t="n">
        <v>2</v>
      </c>
      <c r="G383" s="0" t="n">
        <v>60</v>
      </c>
      <c r="H383" s="0" t="n">
        <f aca="false">SUM(F383:G383)</f>
        <v>62</v>
      </c>
      <c r="J383" s="7"/>
      <c r="K383" s="0" t="n">
        <v>53.4794931</v>
      </c>
      <c r="L383" s="0" t="n">
        <v>-113.5181813</v>
      </c>
    </row>
    <row r="384" customFormat="false" ht="12.8" hidden="false" customHeight="false" outlineLevel="0" collapsed="false">
      <c r="A384" s="1" t="n">
        <v>44112</v>
      </c>
      <c r="B384" s="0" t="s">
        <v>13</v>
      </c>
      <c r="C384" s="2" t="s">
        <v>270</v>
      </c>
      <c r="D384" s="0" t="n">
        <v>7059</v>
      </c>
      <c r="E384" s="7" t="s">
        <v>37</v>
      </c>
      <c r="F384" s="0" t="n">
        <v>2</v>
      </c>
      <c r="G384" s="0" t="n">
        <v>28</v>
      </c>
      <c r="H384" s="0" t="n">
        <f aca="false">SUM(F384:G384)</f>
        <v>30</v>
      </c>
      <c r="J384" s="7"/>
      <c r="K384" s="0" t="n">
        <v>53.4794931</v>
      </c>
      <c r="L384" s="0" t="n">
        <v>-113.5181813</v>
      </c>
    </row>
    <row r="385" customFormat="false" ht="12.8" hidden="false" customHeight="false" outlineLevel="0" collapsed="false">
      <c r="A385" s="1" t="n">
        <v>44124</v>
      </c>
      <c r="B385" s="0" t="s">
        <v>13</v>
      </c>
      <c r="C385" s="2" t="s">
        <v>270</v>
      </c>
      <c r="D385" s="0" t="n">
        <v>7059</v>
      </c>
      <c r="E385" s="7" t="s">
        <v>52</v>
      </c>
      <c r="F385" s="0" t="n">
        <v>1</v>
      </c>
      <c r="G385" s="0" t="n">
        <v>54</v>
      </c>
      <c r="H385" s="0" t="n">
        <f aca="false">SUM(F385:G385)</f>
        <v>55</v>
      </c>
      <c r="J385" s="7"/>
      <c r="K385" s="0" t="n">
        <v>53.4794931</v>
      </c>
      <c r="L385" s="0" t="n">
        <v>-113.5181813</v>
      </c>
    </row>
    <row r="386" customFormat="false" ht="12.8" hidden="false" customHeight="false" outlineLevel="0" collapsed="false">
      <c r="A386" s="1" t="n">
        <v>44124</v>
      </c>
      <c r="B386" s="0" t="s">
        <v>13</v>
      </c>
      <c r="C386" s="2" t="s">
        <v>270</v>
      </c>
      <c r="D386" s="0" t="n">
        <v>7059</v>
      </c>
      <c r="E386" s="7" t="s">
        <v>54</v>
      </c>
      <c r="J386" s="7"/>
      <c r="K386" s="0" t="n">
        <v>53.4794931</v>
      </c>
      <c r="L386" s="0" t="n">
        <v>-113.5181813</v>
      </c>
    </row>
    <row r="387" customFormat="false" ht="12.8" hidden="false" customHeight="false" outlineLevel="0" collapsed="false">
      <c r="A387" s="1" t="n">
        <v>44091</v>
      </c>
      <c r="B387" s="0" t="s">
        <v>20</v>
      </c>
      <c r="C387" s="2" t="s">
        <v>271</v>
      </c>
      <c r="D387" s="0" t="n">
        <v>9273</v>
      </c>
      <c r="E387" s="7" t="s">
        <v>15</v>
      </c>
      <c r="J387" s="7" t="s">
        <v>272</v>
      </c>
      <c r="K387" s="0" t="n">
        <v>51.1306408</v>
      </c>
      <c r="L387" s="0" t="n">
        <v>-114.17888747</v>
      </c>
      <c r="M387" s="0" t="n">
        <v>4961</v>
      </c>
    </row>
    <row r="388" customFormat="false" ht="12.8" hidden="false" customHeight="false" outlineLevel="0" collapsed="false">
      <c r="A388" s="1" t="n">
        <v>44117</v>
      </c>
      <c r="B388" s="0" t="s">
        <v>13</v>
      </c>
      <c r="C388" s="2" t="s">
        <v>273</v>
      </c>
      <c r="D388" s="0" t="n">
        <v>1008</v>
      </c>
      <c r="E388" s="7" t="s">
        <v>15</v>
      </c>
      <c r="K388" s="0" t="n">
        <v>53.5475297</v>
      </c>
      <c r="L388" s="0" t="n">
        <v>-113.4441815</v>
      </c>
    </row>
    <row r="389" customFormat="false" ht="12.8" hidden="false" customHeight="false" outlineLevel="0" collapsed="false">
      <c r="A389" s="1" t="n">
        <v>44117</v>
      </c>
      <c r="B389" s="0" t="s">
        <v>13</v>
      </c>
      <c r="C389" s="2" t="s">
        <v>273</v>
      </c>
      <c r="D389" s="0" t="n">
        <v>1008</v>
      </c>
      <c r="E389" s="7" t="s">
        <v>25</v>
      </c>
      <c r="K389" s="0" t="n">
        <v>53.5475297</v>
      </c>
      <c r="L389" s="0" t="n">
        <v>-113.4441815</v>
      </c>
    </row>
    <row r="390" customFormat="false" ht="12.8" hidden="false" customHeight="false" outlineLevel="0" collapsed="false">
      <c r="A390" s="1" t="n">
        <v>44117</v>
      </c>
      <c r="B390" s="0" t="s">
        <v>13</v>
      </c>
      <c r="C390" s="2" t="s">
        <v>273</v>
      </c>
      <c r="D390" s="0" t="n">
        <v>1008</v>
      </c>
      <c r="E390" s="7" t="s">
        <v>35</v>
      </c>
      <c r="K390" s="0" t="n">
        <v>53.5475297</v>
      </c>
      <c r="L390" s="0" t="n">
        <v>-113.4441815</v>
      </c>
    </row>
    <row r="391" customFormat="false" ht="12.8" hidden="false" customHeight="false" outlineLevel="0" collapsed="false">
      <c r="A391" s="1" t="n">
        <v>44117</v>
      </c>
      <c r="B391" s="0" t="s">
        <v>13</v>
      </c>
      <c r="C391" s="2" t="s">
        <v>273</v>
      </c>
      <c r="D391" s="0" t="n">
        <v>1008</v>
      </c>
      <c r="E391" s="7" t="s">
        <v>36</v>
      </c>
      <c r="K391" s="0" t="n">
        <v>53.5475297</v>
      </c>
      <c r="L391" s="0" t="n">
        <v>-113.4441815</v>
      </c>
    </row>
    <row r="392" customFormat="false" ht="12.8" hidden="false" customHeight="false" outlineLevel="0" collapsed="false">
      <c r="A392" s="1" t="n">
        <v>44117</v>
      </c>
      <c r="B392" s="0" t="s">
        <v>13</v>
      </c>
      <c r="C392" s="2" t="s">
        <v>273</v>
      </c>
      <c r="D392" s="0" t="n">
        <v>1008</v>
      </c>
      <c r="E392" s="7" t="s">
        <v>37</v>
      </c>
      <c r="K392" s="0" t="n">
        <v>53.5475297</v>
      </c>
      <c r="L392" s="0" t="n">
        <v>-113.4441815</v>
      </c>
    </row>
    <row r="393" customFormat="false" ht="12.8" hidden="false" customHeight="false" outlineLevel="0" collapsed="false">
      <c r="A393" s="1" t="n">
        <v>44117</v>
      </c>
      <c r="B393" s="0" t="s">
        <v>13</v>
      </c>
      <c r="C393" s="2" t="s">
        <v>273</v>
      </c>
      <c r="D393" s="0" t="n">
        <v>1008</v>
      </c>
      <c r="E393" s="7" t="s">
        <v>26</v>
      </c>
      <c r="K393" s="0" t="n">
        <v>53.5475297</v>
      </c>
      <c r="L393" s="0" t="n">
        <v>-113.4441815</v>
      </c>
    </row>
    <row r="394" customFormat="false" ht="12.8" hidden="false" customHeight="false" outlineLevel="0" collapsed="false">
      <c r="A394" s="1" t="n">
        <v>44117</v>
      </c>
      <c r="B394" s="0" t="s">
        <v>13</v>
      </c>
      <c r="C394" s="2" t="s">
        <v>273</v>
      </c>
      <c r="D394" s="0" t="n">
        <v>1008</v>
      </c>
      <c r="E394" s="7" t="s">
        <v>54</v>
      </c>
      <c r="K394" s="0" t="n">
        <v>53.5475297</v>
      </c>
      <c r="L394" s="0" t="n">
        <v>-113.4441815</v>
      </c>
    </row>
    <row r="395" customFormat="false" ht="12.8" hidden="false" customHeight="false" outlineLevel="0" collapsed="false">
      <c r="A395" s="1" t="n">
        <v>44082</v>
      </c>
      <c r="B395" s="0" t="s">
        <v>20</v>
      </c>
      <c r="C395" s="8" t="s">
        <v>274</v>
      </c>
      <c r="D395" s="11" t="n">
        <v>9836</v>
      </c>
      <c r="E395" s="7" t="s">
        <v>15</v>
      </c>
      <c r="J395" s="7"/>
      <c r="K395" s="0" t="n">
        <v>50.9863647</v>
      </c>
      <c r="L395" s="0" t="n">
        <v>-114.0845217</v>
      </c>
    </row>
    <row r="396" customFormat="false" ht="12.8" hidden="false" customHeight="false" outlineLevel="0" collapsed="false">
      <c r="A396" s="1" t="n">
        <v>44083</v>
      </c>
      <c r="B396" s="0" t="s">
        <v>20</v>
      </c>
      <c r="C396" s="2" t="s">
        <v>274</v>
      </c>
      <c r="D396" s="11" t="n">
        <v>9836</v>
      </c>
      <c r="E396" s="7" t="s">
        <v>25</v>
      </c>
      <c r="J396" s="7"/>
      <c r="K396" s="0" t="n">
        <v>50.9863647</v>
      </c>
      <c r="L396" s="0" t="n">
        <v>-114.0845217</v>
      </c>
    </row>
    <row r="397" customFormat="false" ht="12.8" hidden="false" customHeight="false" outlineLevel="0" collapsed="false">
      <c r="A397" s="1" t="n">
        <v>44083</v>
      </c>
      <c r="B397" s="0" t="s">
        <v>20</v>
      </c>
      <c r="C397" s="2" t="s">
        <v>274</v>
      </c>
      <c r="D397" s="11" t="n">
        <v>9836</v>
      </c>
      <c r="E397" s="7" t="s">
        <v>26</v>
      </c>
      <c r="F397" s="7"/>
      <c r="G397" s="7"/>
      <c r="H397" s="7"/>
      <c r="I397" s="7"/>
      <c r="J397" s="7"/>
      <c r="K397" s="0" t="n">
        <v>50.9863647</v>
      </c>
      <c r="L397" s="0" t="n">
        <v>-114.0845217</v>
      </c>
      <c r="M397" s="0" t="n">
        <v>12457</v>
      </c>
    </row>
    <row r="398" customFormat="false" ht="12.8" hidden="false" customHeight="false" outlineLevel="0" collapsed="false">
      <c r="A398" s="1" t="n">
        <v>44109</v>
      </c>
      <c r="B398" s="0" t="s">
        <v>20</v>
      </c>
      <c r="C398" s="2" t="s">
        <v>274</v>
      </c>
      <c r="D398" s="11" t="n">
        <v>9836</v>
      </c>
      <c r="E398" s="7" t="s">
        <v>43</v>
      </c>
      <c r="F398" s="7"/>
      <c r="G398" s="7"/>
      <c r="H398" s="7"/>
      <c r="I398" s="7"/>
      <c r="J398" s="7"/>
      <c r="K398" s="0" t="n">
        <v>50.9863647</v>
      </c>
      <c r="L398" s="0" t="n">
        <v>-114.0845217</v>
      </c>
      <c r="M398" s="0" t="n">
        <v>12457</v>
      </c>
    </row>
    <row r="399" customFormat="false" ht="12.8" hidden="false" customHeight="false" outlineLevel="0" collapsed="false">
      <c r="A399" s="1" t="n">
        <v>44088</v>
      </c>
      <c r="B399" s="0" t="s">
        <v>13</v>
      </c>
      <c r="C399" s="8" t="s">
        <v>275</v>
      </c>
      <c r="D399" s="0" t="n">
        <v>7513</v>
      </c>
      <c r="E399" s="7" t="s">
        <v>15</v>
      </c>
      <c r="F399" s="0" t="n">
        <v>4</v>
      </c>
      <c r="G399" s="0" t="n">
        <v>27</v>
      </c>
      <c r="H399" s="0" t="n">
        <f aca="false">SUM(F399:G399)</f>
        <v>31</v>
      </c>
      <c r="J399" s="7" t="s">
        <v>276</v>
      </c>
      <c r="K399" s="0" t="n">
        <v>53.56957185</v>
      </c>
      <c r="L399" s="0" t="n">
        <v>-113.4348967</v>
      </c>
      <c r="M399" s="0" t="n">
        <v>2520</v>
      </c>
    </row>
    <row r="400" customFormat="false" ht="12.8" hidden="false" customHeight="false" outlineLevel="0" collapsed="false">
      <c r="A400" s="1" t="n">
        <v>44088</v>
      </c>
      <c r="B400" s="0" t="s">
        <v>13</v>
      </c>
      <c r="C400" s="2" t="s">
        <v>275</v>
      </c>
      <c r="D400" s="0" t="n">
        <v>7513</v>
      </c>
      <c r="E400" s="7" t="s">
        <v>25</v>
      </c>
      <c r="J400" s="7" t="s">
        <v>276</v>
      </c>
      <c r="K400" s="0" t="n">
        <v>53.56957185</v>
      </c>
      <c r="L400" s="0" t="n">
        <v>-113.4348967</v>
      </c>
      <c r="M400" s="0" t="n">
        <v>2520</v>
      </c>
    </row>
    <row r="401" customFormat="false" ht="12.8" hidden="false" customHeight="false" outlineLevel="0" collapsed="false">
      <c r="A401" s="1" t="n">
        <v>44095</v>
      </c>
      <c r="B401" s="0" t="s">
        <v>13</v>
      </c>
      <c r="C401" s="2" t="s">
        <v>275</v>
      </c>
      <c r="D401" s="0" t="n">
        <v>7513</v>
      </c>
      <c r="E401" s="7" t="s">
        <v>35</v>
      </c>
      <c r="F401" s="0" t="n">
        <v>9</v>
      </c>
      <c r="G401" s="0" t="n">
        <v>49</v>
      </c>
      <c r="H401" s="0" t="n">
        <f aca="false">SUM(F401:G401)</f>
        <v>58</v>
      </c>
      <c r="J401" s="7" t="s">
        <v>276</v>
      </c>
      <c r="K401" s="0" t="n">
        <v>53.56957185</v>
      </c>
      <c r="L401" s="0" t="n">
        <v>-113.4348967</v>
      </c>
      <c r="M401" s="0" t="n">
        <v>2676</v>
      </c>
    </row>
    <row r="402" customFormat="false" ht="12.8" hidden="false" customHeight="false" outlineLevel="0" collapsed="false">
      <c r="A402" s="1" t="n">
        <v>44095</v>
      </c>
      <c r="B402" s="0" t="s">
        <v>13</v>
      </c>
      <c r="C402" s="2" t="s">
        <v>275</v>
      </c>
      <c r="D402" s="0" t="n">
        <v>7513</v>
      </c>
      <c r="E402" s="7" t="s">
        <v>36</v>
      </c>
      <c r="J402" s="7" t="s">
        <v>276</v>
      </c>
      <c r="K402" s="0" t="n">
        <v>53.56957185</v>
      </c>
      <c r="L402" s="0" t="n">
        <v>-113.4348967</v>
      </c>
      <c r="M402" s="0" t="n">
        <v>2676</v>
      </c>
    </row>
    <row r="403" customFormat="false" ht="12.95" hidden="false" customHeight="true" outlineLevel="0" collapsed="false">
      <c r="A403" s="1" t="n">
        <v>44095</v>
      </c>
      <c r="B403" s="0" t="s">
        <v>13</v>
      </c>
      <c r="C403" s="2" t="s">
        <v>275</v>
      </c>
      <c r="D403" s="0" t="n">
        <v>7513</v>
      </c>
      <c r="E403" s="7" t="s">
        <v>37</v>
      </c>
      <c r="J403" s="7" t="s">
        <v>276</v>
      </c>
      <c r="K403" s="0" t="n">
        <v>53.56957185</v>
      </c>
      <c r="L403" s="0" t="n">
        <v>-113.4348967</v>
      </c>
      <c r="M403" s="0" t="n">
        <v>2676</v>
      </c>
    </row>
    <row r="404" customFormat="false" ht="12.8" hidden="false" customHeight="false" outlineLevel="0" collapsed="false">
      <c r="A404" s="1" t="n">
        <v>44095</v>
      </c>
      <c r="B404" s="0" t="s">
        <v>13</v>
      </c>
      <c r="C404" s="2" t="s">
        <v>275</v>
      </c>
      <c r="D404" s="0" t="n">
        <v>7513</v>
      </c>
      <c r="E404" s="7" t="s">
        <v>26</v>
      </c>
      <c r="J404" s="7" t="s">
        <v>276</v>
      </c>
      <c r="K404" s="0" t="n">
        <v>53.56957185</v>
      </c>
      <c r="L404" s="0" t="n">
        <v>-113.4348967</v>
      </c>
      <c r="M404" s="0" t="n">
        <v>2676</v>
      </c>
    </row>
    <row r="405" customFormat="false" ht="12.95" hidden="false" customHeight="true" outlineLevel="0" collapsed="false">
      <c r="A405" s="1" t="n">
        <v>44095</v>
      </c>
      <c r="B405" s="0" t="s">
        <v>13</v>
      </c>
      <c r="C405" s="2" t="s">
        <v>275</v>
      </c>
      <c r="D405" s="0" t="n">
        <v>7513</v>
      </c>
      <c r="E405" s="7" t="s">
        <v>54</v>
      </c>
      <c r="J405" s="7" t="s">
        <v>276</v>
      </c>
      <c r="K405" s="0" t="n">
        <v>53.56957185</v>
      </c>
      <c r="L405" s="0" t="n">
        <v>-113.4348967</v>
      </c>
      <c r="M405" s="0" t="n">
        <v>2676</v>
      </c>
    </row>
    <row r="406" customFormat="false" ht="12.95" hidden="false" customHeight="true" outlineLevel="0" collapsed="false">
      <c r="A406" s="1" t="n">
        <v>44119</v>
      </c>
      <c r="B406" s="0" t="s">
        <v>20</v>
      </c>
      <c r="C406" s="2" t="s">
        <v>277</v>
      </c>
      <c r="E406" s="7" t="s">
        <v>15</v>
      </c>
      <c r="J406" s="0" t="s">
        <v>278</v>
      </c>
    </row>
    <row r="407" customFormat="false" ht="12.95" hidden="false" customHeight="true" outlineLevel="0" collapsed="false">
      <c r="A407" s="1" t="n">
        <v>44113</v>
      </c>
      <c r="B407" s="0" t="s">
        <v>279</v>
      </c>
      <c r="C407" s="2" t="s">
        <v>280</v>
      </c>
      <c r="D407" s="0" t="n">
        <v>0</v>
      </c>
      <c r="E407" s="7" t="s">
        <v>15</v>
      </c>
      <c r="K407" s="0" t="n">
        <v>53.5593954</v>
      </c>
      <c r="L407" s="0" t="n">
        <v>-113.1467073</v>
      </c>
    </row>
    <row r="408" customFormat="false" ht="12.95" hidden="false" customHeight="true" outlineLevel="0" collapsed="false">
      <c r="A408" s="1" t="n">
        <v>44117</v>
      </c>
      <c r="B408" s="0" t="s">
        <v>81</v>
      </c>
      <c r="C408" s="2" t="s">
        <v>281</v>
      </c>
      <c r="D408" s="0" t="n">
        <v>1156</v>
      </c>
      <c r="E408" s="7" t="s">
        <v>15</v>
      </c>
      <c r="K408" s="0" t="n">
        <v>53.5519526</v>
      </c>
      <c r="L408" s="0" t="n">
        <v>-113.2745399</v>
      </c>
    </row>
    <row r="409" customFormat="false" ht="12.95" hidden="false" customHeight="true" outlineLevel="0" collapsed="false">
      <c r="A409" s="1" t="n">
        <v>44117</v>
      </c>
      <c r="B409" s="0" t="s">
        <v>81</v>
      </c>
      <c r="C409" s="2" t="s">
        <v>281</v>
      </c>
      <c r="D409" s="0" t="n">
        <v>1156</v>
      </c>
      <c r="E409" s="7" t="s">
        <v>25</v>
      </c>
      <c r="K409" s="0" t="n">
        <v>53.5519526</v>
      </c>
      <c r="L409" s="0" t="n">
        <v>-113.2745399</v>
      </c>
    </row>
    <row r="410" customFormat="false" ht="12.8" hidden="false" customHeight="false" outlineLevel="0" collapsed="false">
      <c r="A410" s="1" t="n">
        <v>44117</v>
      </c>
      <c r="B410" s="0" t="s">
        <v>81</v>
      </c>
      <c r="C410" s="2" t="s">
        <v>281</v>
      </c>
      <c r="D410" s="0" t="n">
        <v>1156</v>
      </c>
      <c r="E410" s="7" t="s">
        <v>26</v>
      </c>
      <c r="K410" s="0" t="n">
        <v>53.5519526</v>
      </c>
      <c r="L410" s="0" t="n">
        <v>-113.2745399</v>
      </c>
    </row>
    <row r="411" customFormat="false" ht="12.8" hidden="false" customHeight="false" outlineLevel="0" collapsed="false">
      <c r="A411" s="1" t="n">
        <v>44080</v>
      </c>
      <c r="B411" s="0" t="s">
        <v>170</v>
      </c>
      <c r="C411" s="8" t="s">
        <v>282</v>
      </c>
      <c r="D411" s="0" t="n">
        <v>1564</v>
      </c>
      <c r="E411" s="7" t="s">
        <v>15</v>
      </c>
      <c r="J411" s="7" t="s">
        <v>283</v>
      </c>
      <c r="K411" s="0" t="n">
        <v>56.75919634</v>
      </c>
      <c r="L411" s="0" t="n">
        <v>-111.45810656</v>
      </c>
      <c r="M411" s="0" t="n">
        <v>8997</v>
      </c>
    </row>
    <row r="412" customFormat="false" ht="12.8" hidden="false" customHeight="false" outlineLevel="0" collapsed="false">
      <c r="A412" s="1" t="n">
        <v>44093</v>
      </c>
      <c r="B412" s="0" t="s">
        <v>170</v>
      </c>
      <c r="C412" s="2" t="s">
        <v>282</v>
      </c>
      <c r="D412" s="0" t="n">
        <v>1564</v>
      </c>
      <c r="E412" s="7" t="s">
        <v>25</v>
      </c>
      <c r="J412" s="7" t="s">
        <v>283</v>
      </c>
      <c r="K412" s="0" t="n">
        <v>56.75919634</v>
      </c>
      <c r="L412" s="0" t="n">
        <v>-111.45810656</v>
      </c>
      <c r="M412" s="0" t="n">
        <v>8997</v>
      </c>
    </row>
    <row r="413" customFormat="false" ht="12.8" hidden="false" customHeight="false" outlineLevel="0" collapsed="false">
      <c r="A413" s="1" t="n">
        <v>44094</v>
      </c>
      <c r="B413" s="0" t="s">
        <v>170</v>
      </c>
      <c r="C413" s="2" t="s">
        <v>282</v>
      </c>
      <c r="D413" s="0" t="n">
        <v>1564</v>
      </c>
      <c r="E413" s="7" t="s">
        <v>26</v>
      </c>
      <c r="J413" s="7" t="s">
        <v>283</v>
      </c>
      <c r="K413" s="0" t="n">
        <v>56.75919634</v>
      </c>
      <c r="L413" s="0" t="n">
        <v>-111.45810656</v>
      </c>
      <c r="M413" s="0" t="n">
        <v>8997</v>
      </c>
    </row>
    <row r="414" customFormat="false" ht="12.8" hidden="false" customHeight="false" outlineLevel="0" collapsed="false">
      <c r="A414" s="1" t="n">
        <v>44098</v>
      </c>
      <c r="B414" s="0" t="s">
        <v>170</v>
      </c>
      <c r="C414" s="2" t="s">
        <v>282</v>
      </c>
      <c r="D414" s="0" t="n">
        <v>1564</v>
      </c>
      <c r="E414" s="7" t="s">
        <v>35</v>
      </c>
      <c r="J414" s="7" t="s">
        <v>283</v>
      </c>
      <c r="K414" s="0" t="n">
        <v>56.75919634</v>
      </c>
      <c r="L414" s="0" t="n">
        <v>-111.45810656</v>
      </c>
      <c r="M414" s="0" t="n">
        <v>8997</v>
      </c>
    </row>
    <row r="415" customFormat="false" ht="12.8" hidden="false" customHeight="false" outlineLevel="0" collapsed="false">
      <c r="A415" s="1" t="n">
        <v>44101</v>
      </c>
      <c r="B415" s="0" t="s">
        <v>170</v>
      </c>
      <c r="C415" s="2" t="s">
        <v>282</v>
      </c>
      <c r="D415" s="0" t="n">
        <v>1564</v>
      </c>
      <c r="E415" s="7" t="s">
        <v>36</v>
      </c>
      <c r="J415" s="7" t="s">
        <v>283</v>
      </c>
      <c r="K415" s="0" t="n">
        <v>56.75919634</v>
      </c>
      <c r="L415" s="0" t="n">
        <v>-111.45810656</v>
      </c>
      <c r="M415" s="0" t="n">
        <v>8997</v>
      </c>
    </row>
    <row r="416" customFormat="false" ht="12.8" hidden="false" customHeight="false" outlineLevel="0" collapsed="false">
      <c r="A416" s="1" t="n">
        <v>44118</v>
      </c>
      <c r="B416" s="0" t="s">
        <v>170</v>
      </c>
      <c r="C416" s="2" t="s">
        <v>282</v>
      </c>
      <c r="D416" s="0" t="n">
        <v>1564</v>
      </c>
      <c r="E416" s="7" t="s">
        <v>43</v>
      </c>
      <c r="J416" s="7" t="s">
        <v>283</v>
      </c>
      <c r="K416" s="0" t="n">
        <v>56.75919634</v>
      </c>
      <c r="L416" s="0" t="n">
        <v>-111.45810656</v>
      </c>
      <c r="M416" s="0" t="n">
        <v>8997</v>
      </c>
    </row>
    <row r="417" customFormat="false" ht="12.8" hidden="false" customHeight="false" outlineLevel="0" collapsed="false">
      <c r="A417" s="1" t="n">
        <v>44087</v>
      </c>
      <c r="B417" s="0" t="s">
        <v>13</v>
      </c>
      <c r="C417" s="8" t="s">
        <v>284</v>
      </c>
      <c r="D417" s="0" t="n">
        <v>8411</v>
      </c>
      <c r="E417" s="7" t="s">
        <v>15</v>
      </c>
      <c r="H417" s="0" t="n">
        <v>25</v>
      </c>
      <c r="I417" s="12" t="s">
        <v>285</v>
      </c>
      <c r="J417" s="7"/>
      <c r="K417" s="0" t="n">
        <v>53.4572432</v>
      </c>
      <c r="L417" s="0" t="n">
        <v>-113.4428073</v>
      </c>
      <c r="M417" s="0" t="n">
        <v>4799</v>
      </c>
    </row>
    <row r="418" customFormat="false" ht="12.8" hidden="false" customHeight="false" outlineLevel="0" collapsed="false">
      <c r="A418" s="1" t="n">
        <v>44096</v>
      </c>
      <c r="B418" s="0" t="s">
        <v>13</v>
      </c>
      <c r="C418" s="2" t="s">
        <v>284</v>
      </c>
      <c r="D418" s="0" t="n">
        <v>8411</v>
      </c>
      <c r="E418" s="7" t="s">
        <v>25</v>
      </c>
      <c r="J418" s="7"/>
      <c r="K418" s="0" t="n">
        <v>53.4572432</v>
      </c>
      <c r="L418" s="0" t="n">
        <v>-113.4428073</v>
      </c>
      <c r="M418" s="0" t="n">
        <v>4799</v>
      </c>
    </row>
    <row r="419" customFormat="false" ht="12.8" hidden="false" customHeight="false" outlineLevel="0" collapsed="false">
      <c r="A419" s="1" t="n">
        <v>44096</v>
      </c>
      <c r="B419" s="0" t="s">
        <v>13</v>
      </c>
      <c r="C419" s="2" t="s">
        <v>284</v>
      </c>
      <c r="D419" s="0" t="n">
        <v>8411</v>
      </c>
      <c r="E419" s="7" t="s">
        <v>26</v>
      </c>
      <c r="J419" s="7"/>
      <c r="K419" s="0" t="n">
        <v>53.4572432</v>
      </c>
      <c r="L419" s="0" t="n">
        <v>-113.4428073</v>
      </c>
      <c r="M419" s="0" t="n">
        <v>4799</v>
      </c>
    </row>
    <row r="420" customFormat="false" ht="12.8" hidden="false" customHeight="false" outlineLevel="0" collapsed="false">
      <c r="A420" s="1" t="n">
        <v>44126</v>
      </c>
      <c r="B420" s="0" t="s">
        <v>13</v>
      </c>
      <c r="C420" s="2" t="s">
        <v>286</v>
      </c>
      <c r="E420" s="0" t="s">
        <v>15</v>
      </c>
    </row>
    <row r="421" customFormat="false" ht="12.8" hidden="false" customHeight="false" outlineLevel="0" collapsed="false">
      <c r="A421" s="1" t="n">
        <v>44112</v>
      </c>
      <c r="B421" s="0" t="s">
        <v>39</v>
      </c>
      <c r="C421" s="2" t="s">
        <v>287</v>
      </c>
      <c r="D421" s="0" t="n">
        <v>4433</v>
      </c>
      <c r="E421" s="7" t="s">
        <v>15</v>
      </c>
      <c r="K421" s="0" t="n">
        <v>52.25069</v>
      </c>
      <c r="L421" s="0" t="n">
        <v>-113.761928</v>
      </c>
    </row>
    <row r="422" customFormat="false" ht="12.8" hidden="false" customHeight="false" outlineLevel="0" collapsed="false">
      <c r="A422" s="1" t="n">
        <v>44119</v>
      </c>
      <c r="B422" s="0" t="s">
        <v>39</v>
      </c>
      <c r="C422" s="2" t="s">
        <v>287</v>
      </c>
      <c r="D422" s="0" t="n">
        <v>4433</v>
      </c>
      <c r="E422" s="7" t="s">
        <v>25</v>
      </c>
      <c r="K422" s="0" t="n">
        <v>52.25069</v>
      </c>
      <c r="L422" s="0" t="n">
        <v>-113.761928</v>
      </c>
    </row>
    <row r="423" customFormat="false" ht="12.8" hidden="false" customHeight="false" outlineLevel="0" collapsed="false">
      <c r="A423" s="1" t="n">
        <v>44119</v>
      </c>
      <c r="B423" s="0" t="s">
        <v>39</v>
      </c>
      <c r="C423" s="2" t="s">
        <v>287</v>
      </c>
      <c r="D423" s="0" t="n">
        <v>4433</v>
      </c>
      <c r="E423" s="7" t="s">
        <v>35</v>
      </c>
      <c r="K423" s="0" t="n">
        <v>52.25069</v>
      </c>
      <c r="L423" s="0" t="n">
        <v>-113.761928</v>
      </c>
    </row>
    <row r="424" customFormat="false" ht="12.8" hidden="false" customHeight="false" outlineLevel="0" collapsed="false">
      <c r="A424" s="1" t="n">
        <v>44119</v>
      </c>
      <c r="B424" s="0" t="s">
        <v>39</v>
      </c>
      <c r="C424" s="2" t="s">
        <v>287</v>
      </c>
      <c r="D424" s="0" t="n">
        <v>4433</v>
      </c>
      <c r="E424" s="7" t="s">
        <v>26</v>
      </c>
      <c r="K424" s="0" t="n">
        <v>52.25069</v>
      </c>
      <c r="L424" s="0" t="n">
        <v>-113.761928</v>
      </c>
    </row>
    <row r="425" customFormat="false" ht="12.8" hidden="false" customHeight="false" outlineLevel="0" collapsed="false">
      <c r="A425" s="1" t="n">
        <v>44120</v>
      </c>
      <c r="B425" s="0" t="s">
        <v>39</v>
      </c>
      <c r="C425" s="2" t="s">
        <v>287</v>
      </c>
      <c r="D425" s="0" t="n">
        <v>4433</v>
      </c>
      <c r="E425" s="7" t="s">
        <v>36</v>
      </c>
      <c r="K425" s="0" t="n">
        <v>52.25069</v>
      </c>
      <c r="L425" s="0" t="n">
        <v>-113.761928</v>
      </c>
    </row>
    <row r="426" customFormat="false" ht="12.8" hidden="false" customHeight="false" outlineLevel="0" collapsed="false">
      <c r="A426" s="1" t="n">
        <v>44120</v>
      </c>
      <c r="B426" s="0" t="s">
        <v>39</v>
      </c>
      <c r="C426" s="2" t="s">
        <v>287</v>
      </c>
      <c r="D426" s="0" t="n">
        <v>4433</v>
      </c>
      <c r="E426" s="7" t="s">
        <v>37</v>
      </c>
      <c r="K426" s="0" t="n">
        <v>52.25069</v>
      </c>
      <c r="L426" s="0" t="n">
        <v>-113.761928</v>
      </c>
    </row>
    <row r="427" customFormat="false" ht="12.8" hidden="false" customHeight="false" outlineLevel="0" collapsed="false">
      <c r="A427" s="1" t="n">
        <v>44123</v>
      </c>
      <c r="B427" s="0" t="s">
        <v>39</v>
      </c>
      <c r="C427" s="2" t="s">
        <v>287</v>
      </c>
      <c r="D427" s="0" t="n">
        <v>4433</v>
      </c>
      <c r="E427" s="7" t="s">
        <v>54</v>
      </c>
      <c r="K427" s="0" t="n">
        <v>52.25069</v>
      </c>
      <c r="L427" s="0" t="n">
        <v>-113.761928</v>
      </c>
    </row>
    <row r="428" customFormat="false" ht="12.8" hidden="false" customHeight="false" outlineLevel="0" collapsed="false">
      <c r="A428" s="1" t="n">
        <v>44088</v>
      </c>
      <c r="B428" s="0" t="s">
        <v>13</v>
      </c>
      <c r="C428" s="2" t="s">
        <v>288</v>
      </c>
      <c r="D428" s="0" t="n">
        <v>1951</v>
      </c>
      <c r="E428" s="7" t="s">
        <v>15</v>
      </c>
      <c r="F428" s="0" t="n">
        <v>2</v>
      </c>
      <c r="G428" s="0" t="n">
        <v>22</v>
      </c>
      <c r="H428" s="0" t="n">
        <f aca="false">SUM(F428:G428)</f>
        <v>24</v>
      </c>
      <c r="J428" s="7"/>
      <c r="K428" s="0" t="n">
        <v>53.5636978</v>
      </c>
      <c r="L428" s="0" t="n">
        <v>-113.3902206</v>
      </c>
    </row>
    <row r="429" customFormat="false" ht="12.8" hidden="false" customHeight="false" outlineLevel="0" collapsed="false">
      <c r="A429" s="1" t="n">
        <v>44098</v>
      </c>
      <c r="B429" s="0" t="s">
        <v>13</v>
      </c>
      <c r="C429" s="2" t="s">
        <v>289</v>
      </c>
      <c r="D429" s="0" t="n">
        <v>7075</v>
      </c>
      <c r="E429" s="7" t="s">
        <v>15</v>
      </c>
      <c r="F429" s="0" t="n">
        <v>1</v>
      </c>
      <c r="G429" s="0" t="n">
        <v>15</v>
      </c>
      <c r="H429" s="0" t="n">
        <f aca="false">SUM(F429:G429)</f>
        <v>16</v>
      </c>
      <c r="J429" s="7" t="s">
        <v>290</v>
      </c>
      <c r="K429" s="0" t="n">
        <v>53.45644104</v>
      </c>
      <c r="L429" s="0" t="n">
        <v>-113.44686622</v>
      </c>
      <c r="M429" s="0" t="n">
        <v>8729</v>
      </c>
    </row>
    <row r="430" customFormat="false" ht="12.8" hidden="false" customHeight="false" outlineLevel="0" collapsed="false">
      <c r="A430" s="1" t="n">
        <v>44104</v>
      </c>
      <c r="B430" s="0" t="s">
        <v>13</v>
      </c>
      <c r="C430" s="2" t="s">
        <v>289</v>
      </c>
      <c r="D430" s="0" t="n">
        <v>7075</v>
      </c>
      <c r="E430" s="7" t="s">
        <v>25</v>
      </c>
      <c r="F430" s="0" t="n">
        <v>2</v>
      </c>
      <c r="G430" s="0" t="n">
        <v>25</v>
      </c>
      <c r="H430" s="0" t="n">
        <f aca="false">SUM(F430:G430)</f>
        <v>27</v>
      </c>
      <c r="J430" s="7" t="s">
        <v>290</v>
      </c>
      <c r="K430" s="0" t="n">
        <v>53.45644104</v>
      </c>
      <c r="L430" s="0" t="n">
        <v>-113.44686622</v>
      </c>
      <c r="M430" s="0" t="n">
        <v>8729</v>
      </c>
    </row>
    <row r="431" customFormat="false" ht="12.8" hidden="false" customHeight="false" outlineLevel="0" collapsed="false">
      <c r="A431" s="1" t="n">
        <v>44106</v>
      </c>
      <c r="B431" s="0" t="s">
        <v>13</v>
      </c>
      <c r="C431" s="2" t="s">
        <v>289</v>
      </c>
      <c r="D431" s="0" t="n">
        <v>7075</v>
      </c>
      <c r="E431" s="7" t="s">
        <v>26</v>
      </c>
      <c r="F431" s="0" t="n">
        <v>3</v>
      </c>
      <c r="G431" s="0" t="n">
        <v>27</v>
      </c>
      <c r="H431" s="0" t="n">
        <f aca="false">SUM(F431:G431)</f>
        <v>30</v>
      </c>
      <c r="J431" s="7"/>
      <c r="K431" s="0" t="n">
        <v>51.6466636</v>
      </c>
      <c r="L431" s="0" t="n">
        <v>-111.9389143</v>
      </c>
    </row>
    <row r="432" customFormat="false" ht="12.8" hidden="false" customHeight="false" outlineLevel="0" collapsed="false">
      <c r="A432" s="1" t="n">
        <v>44125</v>
      </c>
      <c r="B432" s="0" t="s">
        <v>13</v>
      </c>
      <c r="C432" s="2" t="s">
        <v>289</v>
      </c>
      <c r="D432" s="0" t="n">
        <v>7075</v>
      </c>
      <c r="E432" s="7" t="s">
        <v>35</v>
      </c>
      <c r="J432" s="7"/>
      <c r="K432" s="0" t="n">
        <v>51.6466636</v>
      </c>
      <c r="L432" s="0" t="n">
        <v>-111.9389143</v>
      </c>
    </row>
    <row r="433" customFormat="false" ht="12.8" hidden="false" customHeight="false" outlineLevel="0" collapsed="false">
      <c r="A433" s="1" t="n">
        <v>44106</v>
      </c>
      <c r="B433" s="0" t="s">
        <v>291</v>
      </c>
      <c r="C433" s="2" t="s">
        <v>292</v>
      </c>
      <c r="D433" s="0" t="n">
        <v>5844</v>
      </c>
      <c r="E433" s="7" t="s">
        <v>15</v>
      </c>
      <c r="K433" s="0" t="n">
        <v>51.6466636</v>
      </c>
      <c r="L433" s="0" t="n">
        <v>-111.9389143</v>
      </c>
    </row>
    <row r="434" customFormat="false" ht="12.8" hidden="false" customHeight="false" outlineLevel="0" collapsed="false">
      <c r="A434" s="1" t="n">
        <v>44095</v>
      </c>
      <c r="B434" s="0" t="s">
        <v>13</v>
      </c>
      <c r="C434" s="2" t="s">
        <v>293</v>
      </c>
      <c r="D434" s="0" t="n">
        <v>8410</v>
      </c>
      <c r="E434" s="7" t="s">
        <v>15</v>
      </c>
      <c r="J434" s="7" t="s">
        <v>294</v>
      </c>
      <c r="K434" s="0" t="n">
        <v>53.50747696</v>
      </c>
      <c r="L434" s="0" t="n">
        <v>-113.48537825</v>
      </c>
      <c r="M434" s="0" t="n">
        <v>4674</v>
      </c>
    </row>
    <row r="435" customFormat="false" ht="12.8" hidden="false" customHeight="false" outlineLevel="0" collapsed="false">
      <c r="A435" s="1" t="n">
        <v>44110</v>
      </c>
      <c r="B435" s="0" t="s">
        <v>13</v>
      </c>
      <c r="C435" s="2" t="s">
        <v>295</v>
      </c>
      <c r="D435" s="0" t="n">
        <v>8200</v>
      </c>
      <c r="E435" s="7" t="s">
        <v>15</v>
      </c>
      <c r="K435" s="0" t="n">
        <v>53.6051806</v>
      </c>
      <c r="L435" s="0" t="n">
        <v>-113.4367512</v>
      </c>
    </row>
    <row r="436" customFormat="false" ht="12.8" hidden="false" customHeight="false" outlineLevel="0" collapsed="false">
      <c r="A436" s="1" t="n">
        <v>44124</v>
      </c>
      <c r="B436" s="0" t="s">
        <v>13</v>
      </c>
      <c r="C436" s="2" t="s">
        <v>295</v>
      </c>
      <c r="D436" s="0" t="n">
        <v>8200</v>
      </c>
      <c r="E436" s="7" t="s">
        <v>25</v>
      </c>
      <c r="K436" s="0" t="n">
        <v>53.6051806</v>
      </c>
      <c r="L436" s="0" t="n">
        <v>-113.4367512</v>
      </c>
    </row>
    <row r="437" customFormat="false" ht="12.8" hidden="false" customHeight="false" outlineLevel="0" collapsed="false">
      <c r="A437" s="1" t="n">
        <v>44122</v>
      </c>
      <c r="B437" s="0" t="s">
        <v>13</v>
      </c>
      <c r="C437" s="2" t="s">
        <v>296</v>
      </c>
      <c r="E437" s="7" t="s">
        <v>15</v>
      </c>
      <c r="F437" s="0" t="n">
        <v>4</v>
      </c>
      <c r="G437" s="0" t="n">
        <v>20</v>
      </c>
      <c r="H437" s="0" t="n">
        <f aca="false">SUM(F437:G437)</f>
        <v>24</v>
      </c>
    </row>
    <row r="438" customFormat="false" ht="12.8" hidden="false" customHeight="false" outlineLevel="0" collapsed="false">
      <c r="A438" s="1" t="n">
        <v>44088</v>
      </c>
      <c r="B438" s="0" t="s">
        <v>20</v>
      </c>
      <c r="C438" s="2" t="s">
        <v>297</v>
      </c>
      <c r="D438" s="0" t="n">
        <v>9825</v>
      </c>
      <c r="E438" s="7" t="s">
        <v>15</v>
      </c>
      <c r="J438" s="7"/>
      <c r="K438" s="0" t="n">
        <v>51.0867665</v>
      </c>
      <c r="L438" s="0" t="n">
        <v>-114.0699643</v>
      </c>
      <c r="M438" s="0" t="n">
        <v>4742</v>
      </c>
    </row>
    <row r="439" customFormat="false" ht="12.8" hidden="false" customHeight="false" outlineLevel="0" collapsed="false">
      <c r="A439" s="1" t="n">
        <v>44113</v>
      </c>
      <c r="B439" s="0" t="s">
        <v>20</v>
      </c>
      <c r="C439" s="2" t="s">
        <v>297</v>
      </c>
      <c r="D439" s="0" t="n">
        <v>9825</v>
      </c>
      <c r="E439" s="7" t="s">
        <v>25</v>
      </c>
      <c r="J439" s="7"/>
      <c r="K439" s="0" t="n">
        <v>51.0867665</v>
      </c>
      <c r="L439" s="0" t="n">
        <v>-114.0699643</v>
      </c>
    </row>
    <row r="440" customFormat="false" ht="12.8" hidden="false" customHeight="false" outlineLevel="0" collapsed="false">
      <c r="A440" s="1" t="n">
        <v>44104</v>
      </c>
      <c r="B440" s="0" t="s">
        <v>13</v>
      </c>
      <c r="C440" s="2" t="s">
        <v>298</v>
      </c>
      <c r="D440" s="0" t="n">
        <v>1927</v>
      </c>
      <c r="E440" s="7" t="s">
        <v>15</v>
      </c>
      <c r="F440" s="0" t="n">
        <v>2</v>
      </c>
      <c r="G440" s="0" t="n">
        <v>17</v>
      </c>
      <c r="H440" s="0" t="n">
        <f aca="false">SUM(F440:G440)</f>
        <v>19</v>
      </c>
      <c r="K440" s="0" t="n">
        <v>53.4074801</v>
      </c>
      <c r="L440" s="0" t="n">
        <v>-113.4533899</v>
      </c>
    </row>
    <row r="441" customFormat="false" ht="12.8" hidden="false" customHeight="false" outlineLevel="0" collapsed="false">
      <c r="A441" s="1" t="n">
        <v>44117</v>
      </c>
      <c r="B441" s="0" t="s">
        <v>20</v>
      </c>
      <c r="C441" s="2" t="s">
        <v>299</v>
      </c>
      <c r="D441" s="0" t="n">
        <v>32</v>
      </c>
      <c r="E441" s="7" t="s">
        <v>15</v>
      </c>
      <c r="K441" s="0" t="n">
        <v>51.0558036</v>
      </c>
      <c r="L441" s="0" t="n">
        <v>-113.9865574</v>
      </c>
    </row>
    <row r="442" customFormat="false" ht="12.8" hidden="false" customHeight="false" outlineLevel="0" collapsed="false">
      <c r="A442" s="1" t="n">
        <v>44117</v>
      </c>
      <c r="B442" s="0" t="s">
        <v>20</v>
      </c>
      <c r="C442" s="2" t="s">
        <v>299</v>
      </c>
      <c r="D442" s="0" t="n">
        <v>32</v>
      </c>
      <c r="E442" s="7" t="s">
        <v>25</v>
      </c>
      <c r="K442" s="0" t="n">
        <v>51.0558036</v>
      </c>
      <c r="L442" s="0" t="n">
        <v>-113.9865574</v>
      </c>
    </row>
    <row r="443" customFormat="false" ht="12.8" hidden="false" customHeight="false" outlineLevel="0" collapsed="false">
      <c r="A443" s="1" t="n">
        <v>44117</v>
      </c>
      <c r="B443" s="0" t="s">
        <v>20</v>
      </c>
      <c r="C443" s="2" t="s">
        <v>299</v>
      </c>
      <c r="D443" s="0" t="n">
        <v>32</v>
      </c>
      <c r="E443" s="7" t="s">
        <v>26</v>
      </c>
      <c r="K443" s="0" t="n">
        <v>51.0558036</v>
      </c>
      <c r="L443" s="0" t="n">
        <v>-113.9865574</v>
      </c>
    </row>
    <row r="444" customFormat="false" ht="12.8" hidden="false" customHeight="false" outlineLevel="0" collapsed="false">
      <c r="A444" s="1" t="n">
        <v>44117</v>
      </c>
      <c r="B444" s="0" t="s">
        <v>182</v>
      </c>
      <c r="C444" s="2" t="s">
        <v>300</v>
      </c>
      <c r="D444" s="0" t="n">
        <v>2035</v>
      </c>
      <c r="E444" s="7" t="s">
        <v>15</v>
      </c>
      <c r="K444" s="0" t="n">
        <v>52.8781303</v>
      </c>
      <c r="L444" s="0" t="n">
        <v>-118.0863574</v>
      </c>
    </row>
    <row r="445" customFormat="false" ht="12.8" hidden="false" customHeight="false" outlineLevel="0" collapsed="false">
      <c r="A445" s="1" t="n">
        <v>44120</v>
      </c>
      <c r="B445" s="0" t="s">
        <v>182</v>
      </c>
      <c r="C445" s="2" t="s">
        <v>300</v>
      </c>
      <c r="D445" s="0" t="n">
        <v>2035</v>
      </c>
      <c r="E445" s="7" t="s">
        <v>25</v>
      </c>
      <c r="K445" s="0" t="n">
        <v>52.8781303</v>
      </c>
      <c r="L445" s="0" t="n">
        <v>-118.0863574</v>
      </c>
    </row>
    <row r="446" customFormat="false" ht="12.8" hidden="false" customHeight="false" outlineLevel="0" collapsed="false">
      <c r="A446" s="1" t="n">
        <v>44120</v>
      </c>
      <c r="B446" s="0" t="s">
        <v>182</v>
      </c>
      <c r="C446" s="2" t="s">
        <v>300</v>
      </c>
      <c r="D446" s="0" t="n">
        <v>2035</v>
      </c>
      <c r="E446" s="7" t="s">
        <v>26</v>
      </c>
      <c r="K446" s="0" t="n">
        <v>52.8781303</v>
      </c>
      <c r="L446" s="0" t="n">
        <v>-118.0863574</v>
      </c>
    </row>
    <row r="447" customFormat="false" ht="12.8" hidden="false" customHeight="false" outlineLevel="0" collapsed="false">
      <c r="A447" s="1" t="n">
        <v>44107</v>
      </c>
      <c r="B447" s="0" t="s">
        <v>13</v>
      </c>
      <c r="C447" s="2" t="s">
        <v>301</v>
      </c>
      <c r="D447" s="0" t="n">
        <v>7071</v>
      </c>
      <c r="E447" s="7" t="s">
        <v>15</v>
      </c>
      <c r="F447" s="0" t="n">
        <v>3</v>
      </c>
      <c r="G447" s="0" t="n">
        <v>45</v>
      </c>
      <c r="H447" s="0" t="n">
        <f aca="false">SUM(F447:G447)</f>
        <v>48</v>
      </c>
      <c r="K447" s="0" t="n">
        <v>53.5253637</v>
      </c>
      <c r="L447" s="0" t="n">
        <v>-113.6040715</v>
      </c>
    </row>
    <row r="448" customFormat="false" ht="12.8" hidden="false" customHeight="false" outlineLevel="0" collapsed="false">
      <c r="A448" s="1" t="n">
        <v>44107</v>
      </c>
      <c r="B448" s="0" t="s">
        <v>13</v>
      </c>
      <c r="C448" s="2" t="s">
        <v>301</v>
      </c>
      <c r="D448" s="0" t="n">
        <v>7071</v>
      </c>
      <c r="E448" s="7" t="s">
        <v>25</v>
      </c>
      <c r="F448" s="0" t="n">
        <v>3</v>
      </c>
      <c r="G448" s="0" t="n">
        <v>45</v>
      </c>
      <c r="H448" s="0" t="n">
        <f aca="false">SUM(F448:G448)</f>
        <v>48</v>
      </c>
      <c r="K448" s="0" t="n">
        <v>53.5253637</v>
      </c>
      <c r="L448" s="0" t="n">
        <v>-113.6040715</v>
      </c>
    </row>
    <row r="449" customFormat="false" ht="12.8" hidden="false" customHeight="false" outlineLevel="0" collapsed="false">
      <c r="A449" s="1" t="n">
        <v>44108</v>
      </c>
      <c r="B449" s="0" t="s">
        <v>13</v>
      </c>
      <c r="C449" s="2" t="s">
        <v>301</v>
      </c>
      <c r="D449" s="0" t="n">
        <v>7071</v>
      </c>
      <c r="E449" s="7" t="s">
        <v>26</v>
      </c>
      <c r="K449" s="0" t="n">
        <v>53.5253637</v>
      </c>
      <c r="L449" s="0" t="n">
        <v>-113.6040715</v>
      </c>
    </row>
    <row r="450" customFormat="false" ht="12.8" hidden="false" customHeight="false" outlineLevel="0" collapsed="false">
      <c r="A450" s="1" t="n">
        <v>44110</v>
      </c>
      <c r="B450" s="0" t="s">
        <v>13</v>
      </c>
      <c r="C450" s="2" t="s">
        <v>301</v>
      </c>
      <c r="D450" s="0" t="n">
        <v>7071</v>
      </c>
      <c r="E450" s="7" t="s">
        <v>35</v>
      </c>
      <c r="K450" s="0" t="n">
        <v>53.5253637</v>
      </c>
      <c r="L450" s="0" t="n">
        <v>-113.6040715</v>
      </c>
    </row>
    <row r="451" customFormat="false" ht="12.8" hidden="false" customHeight="false" outlineLevel="0" collapsed="false">
      <c r="A451" s="1" t="n">
        <v>44110</v>
      </c>
      <c r="B451" s="0" t="s">
        <v>13</v>
      </c>
      <c r="C451" s="2" t="s">
        <v>301</v>
      </c>
      <c r="D451" s="0" t="n">
        <v>7071</v>
      </c>
      <c r="E451" s="7" t="s">
        <v>36</v>
      </c>
      <c r="K451" s="0" t="n">
        <v>53.5253637</v>
      </c>
      <c r="L451" s="0" t="n">
        <v>-113.6040715</v>
      </c>
    </row>
    <row r="452" customFormat="false" ht="12.8" hidden="false" customHeight="false" outlineLevel="0" collapsed="false">
      <c r="A452" s="1" t="n">
        <v>44110</v>
      </c>
      <c r="B452" s="0" t="s">
        <v>13</v>
      </c>
      <c r="C452" s="2" t="s">
        <v>301</v>
      </c>
      <c r="D452" s="0" t="n">
        <v>7071</v>
      </c>
      <c r="E452" s="7" t="s">
        <v>37</v>
      </c>
      <c r="K452" s="0" t="n">
        <v>53.5253637</v>
      </c>
      <c r="L452" s="0" t="n">
        <v>-113.6040715</v>
      </c>
    </row>
    <row r="453" customFormat="false" ht="12.8" hidden="false" customHeight="false" outlineLevel="0" collapsed="false">
      <c r="A453" s="1" t="n">
        <v>44110</v>
      </c>
      <c r="B453" s="0" t="s">
        <v>13</v>
      </c>
      <c r="C453" s="2" t="s">
        <v>301</v>
      </c>
      <c r="D453" s="0" t="n">
        <v>7071</v>
      </c>
      <c r="E453" s="7" t="s">
        <v>54</v>
      </c>
      <c r="K453" s="0" t="n">
        <v>53.5253637</v>
      </c>
      <c r="L453" s="0" t="n">
        <v>-113.6040715</v>
      </c>
    </row>
    <row r="454" customFormat="false" ht="12.8" hidden="false" customHeight="false" outlineLevel="0" collapsed="false">
      <c r="A454" s="1" t="n">
        <v>44103</v>
      </c>
      <c r="B454" s="0" t="s">
        <v>20</v>
      </c>
      <c r="C454" s="2" t="s">
        <v>302</v>
      </c>
      <c r="D454" s="0" t="n">
        <v>9103</v>
      </c>
      <c r="E454" s="7" t="s">
        <v>15</v>
      </c>
      <c r="K454" s="0" t="n">
        <v>50.9962463</v>
      </c>
      <c r="L454" s="0" t="n">
        <v>-114.1272885</v>
      </c>
    </row>
    <row r="455" customFormat="false" ht="12.8" hidden="false" customHeight="false" outlineLevel="0" collapsed="false">
      <c r="A455" s="1" t="n">
        <v>44108</v>
      </c>
      <c r="B455" s="0" t="s">
        <v>20</v>
      </c>
      <c r="C455" s="2" t="s">
        <v>303</v>
      </c>
      <c r="D455" s="0" t="n">
        <v>2180</v>
      </c>
      <c r="E455" s="7" t="s">
        <v>15</v>
      </c>
      <c r="K455" s="0" t="n">
        <v>50.8779338</v>
      </c>
      <c r="L455" s="0" t="n">
        <v>-113.9448852</v>
      </c>
    </row>
    <row r="456" customFormat="false" ht="12.8" hidden="false" customHeight="false" outlineLevel="0" collapsed="false">
      <c r="A456" s="1" t="n">
        <v>44126</v>
      </c>
      <c r="B456" s="0" t="s">
        <v>13</v>
      </c>
      <c r="C456" s="2" t="s">
        <v>304</v>
      </c>
      <c r="E456" s="0" t="s">
        <v>15</v>
      </c>
      <c r="F456" s="0" t="n">
        <v>2</v>
      </c>
      <c r="G456" s="0" t="n">
        <v>20</v>
      </c>
      <c r="H456" s="0" t="n">
        <f aca="false">SUM(F456:G456)</f>
        <v>22</v>
      </c>
    </row>
    <row r="457" customFormat="false" ht="12.8" hidden="false" customHeight="false" outlineLevel="0" collapsed="false">
      <c r="A457" s="1" t="n">
        <v>44126</v>
      </c>
      <c r="B457" s="0" t="s">
        <v>13</v>
      </c>
      <c r="C457" s="2" t="s">
        <v>304</v>
      </c>
      <c r="E457" s="0" t="s">
        <v>25</v>
      </c>
    </row>
    <row r="458" customFormat="false" ht="12.8" hidden="false" customHeight="false" outlineLevel="0" collapsed="false">
      <c r="A458" s="1" t="n">
        <v>44126</v>
      </c>
      <c r="B458" s="0" t="s">
        <v>13</v>
      </c>
      <c r="C458" s="2" t="s">
        <v>304</v>
      </c>
      <c r="E458" s="0" t="s">
        <v>26</v>
      </c>
    </row>
    <row r="459" customFormat="false" ht="12.8" hidden="false" customHeight="false" outlineLevel="0" collapsed="false">
      <c r="A459" s="1" t="n">
        <v>44112</v>
      </c>
      <c r="B459" s="0" t="s">
        <v>13</v>
      </c>
      <c r="C459" s="2" t="s">
        <v>305</v>
      </c>
      <c r="D459" s="0" t="n">
        <v>7214</v>
      </c>
      <c r="E459" s="7" t="s">
        <v>15</v>
      </c>
      <c r="K459" s="0" t="n">
        <v>53.6100012</v>
      </c>
      <c r="L459" s="0" t="n">
        <v>-113.4496167</v>
      </c>
    </row>
    <row r="460" customFormat="false" ht="12.8" hidden="false" customHeight="false" outlineLevel="0" collapsed="false">
      <c r="A460" s="1" t="n">
        <v>44091</v>
      </c>
      <c r="B460" s="0" t="s">
        <v>13</v>
      </c>
      <c r="C460" s="2" t="s">
        <v>306</v>
      </c>
      <c r="D460" s="0" t="n">
        <v>7573</v>
      </c>
      <c r="E460" s="7" t="s">
        <v>15</v>
      </c>
      <c r="F460" s="0" t="n">
        <v>2</v>
      </c>
      <c r="G460" s="0" t="n">
        <v>25</v>
      </c>
      <c r="H460" s="0" t="n">
        <f aca="false">SUM(F460:G460)</f>
        <v>27</v>
      </c>
      <c r="J460" s="7" t="s">
        <v>307</v>
      </c>
      <c r="K460" s="0" t="n">
        <v>53.60352636</v>
      </c>
      <c r="L460" s="0" t="n">
        <v>-113.39203751</v>
      </c>
      <c r="M460" s="0" t="n">
        <v>4077</v>
      </c>
    </row>
    <row r="461" customFormat="false" ht="12.8" hidden="false" customHeight="false" outlineLevel="0" collapsed="false">
      <c r="A461" s="1" t="n">
        <v>44089</v>
      </c>
      <c r="B461" s="0" t="s">
        <v>20</v>
      </c>
      <c r="C461" s="2" t="s">
        <v>308</v>
      </c>
      <c r="D461" s="0" t="n">
        <v>9860</v>
      </c>
      <c r="E461" s="7" t="s">
        <v>15</v>
      </c>
      <c r="J461" s="7"/>
      <c r="K461" s="0" t="n">
        <v>51.112805</v>
      </c>
      <c r="L461" s="0" t="n">
        <v>-114.070227</v>
      </c>
    </row>
    <row r="462" customFormat="false" ht="12.8" hidden="false" customHeight="false" outlineLevel="0" collapsed="false">
      <c r="A462" s="1" t="n">
        <v>44110</v>
      </c>
      <c r="B462" s="0" t="s">
        <v>20</v>
      </c>
      <c r="C462" s="2" t="s">
        <v>308</v>
      </c>
      <c r="D462" s="0" t="n">
        <v>9860</v>
      </c>
      <c r="E462" s="7" t="s">
        <v>25</v>
      </c>
      <c r="J462" s="7"/>
      <c r="K462" s="0" t="n">
        <v>51.112805</v>
      </c>
      <c r="L462" s="0" t="n">
        <v>-114.070227</v>
      </c>
    </row>
    <row r="463" customFormat="false" ht="12.8" hidden="false" customHeight="false" outlineLevel="0" collapsed="false">
      <c r="A463" s="1" t="n">
        <v>44110</v>
      </c>
      <c r="B463" s="0" t="s">
        <v>20</v>
      </c>
      <c r="C463" s="2" t="s">
        <v>308</v>
      </c>
      <c r="D463" s="0" t="n">
        <v>9860</v>
      </c>
      <c r="E463" s="7" t="s">
        <v>35</v>
      </c>
      <c r="J463" s="7"/>
      <c r="K463" s="0" t="n">
        <v>51.112805</v>
      </c>
      <c r="L463" s="0" t="n">
        <v>-114.070227</v>
      </c>
    </row>
    <row r="464" customFormat="false" ht="12.8" hidden="false" customHeight="false" outlineLevel="0" collapsed="false">
      <c r="A464" s="1" t="n">
        <v>44111</v>
      </c>
      <c r="B464" s="0" t="s">
        <v>20</v>
      </c>
      <c r="C464" s="2" t="s">
        <v>308</v>
      </c>
      <c r="D464" s="0" t="n">
        <v>9860</v>
      </c>
      <c r="E464" s="7" t="s">
        <v>26</v>
      </c>
      <c r="J464" s="7"/>
      <c r="K464" s="0" t="n">
        <v>51.112805</v>
      </c>
      <c r="L464" s="0" t="n">
        <v>-114.070227</v>
      </c>
    </row>
    <row r="465" customFormat="false" ht="12.8" hidden="false" customHeight="false" outlineLevel="0" collapsed="false">
      <c r="A465" s="1" t="n">
        <v>44113</v>
      </c>
      <c r="B465" s="0" t="s">
        <v>20</v>
      </c>
      <c r="C465" s="2" t="s">
        <v>308</v>
      </c>
      <c r="D465" s="0" t="n">
        <v>9860</v>
      </c>
      <c r="E465" s="7" t="s">
        <v>36</v>
      </c>
      <c r="J465" s="7"/>
      <c r="K465" s="0" t="n">
        <v>51.112805</v>
      </c>
      <c r="L465" s="0" t="n">
        <v>-114.070227</v>
      </c>
    </row>
    <row r="466" customFormat="false" ht="12.8" hidden="false" customHeight="false" outlineLevel="0" collapsed="false">
      <c r="A466" s="1" t="n">
        <v>44118</v>
      </c>
      <c r="B466" s="0" t="s">
        <v>20</v>
      </c>
      <c r="C466" s="2" t="s">
        <v>308</v>
      </c>
      <c r="D466" s="0" t="n">
        <v>9860</v>
      </c>
      <c r="E466" s="7" t="s">
        <v>37</v>
      </c>
      <c r="J466" s="7"/>
      <c r="K466" s="0" t="n">
        <v>51.112805</v>
      </c>
      <c r="L466" s="0" t="n">
        <v>-114.070227</v>
      </c>
    </row>
    <row r="467" customFormat="false" ht="12.8" hidden="false" customHeight="false" outlineLevel="0" collapsed="false">
      <c r="A467" s="1" t="n">
        <v>44119</v>
      </c>
      <c r="B467" s="0" t="s">
        <v>20</v>
      </c>
      <c r="C467" s="2" t="s">
        <v>308</v>
      </c>
      <c r="D467" s="0" t="n">
        <v>9860</v>
      </c>
      <c r="E467" s="7" t="s">
        <v>54</v>
      </c>
      <c r="J467" s="7"/>
      <c r="K467" s="0" t="n">
        <v>51.112805</v>
      </c>
      <c r="L467" s="0" t="n">
        <v>-114.070227</v>
      </c>
    </row>
    <row r="468" customFormat="false" ht="12.8" hidden="false" customHeight="false" outlineLevel="0" collapsed="false">
      <c r="A468" s="1" t="n">
        <v>44119</v>
      </c>
      <c r="B468" s="0" t="s">
        <v>20</v>
      </c>
      <c r="C468" s="2" t="s">
        <v>308</v>
      </c>
      <c r="D468" s="0" t="n">
        <v>9860</v>
      </c>
      <c r="E468" s="7" t="s">
        <v>52</v>
      </c>
      <c r="J468" s="7"/>
      <c r="K468" s="0" t="n">
        <v>51.112805</v>
      </c>
      <c r="L468" s="0" t="n">
        <v>-114.070227</v>
      </c>
    </row>
    <row r="469" customFormat="false" ht="12.8" hidden="false" customHeight="false" outlineLevel="0" collapsed="false">
      <c r="A469" s="1" t="n">
        <v>44122</v>
      </c>
      <c r="B469" s="0" t="s">
        <v>20</v>
      </c>
      <c r="C469" s="2" t="s">
        <v>308</v>
      </c>
      <c r="D469" s="0" t="n">
        <v>9860</v>
      </c>
      <c r="E469" s="7" t="s">
        <v>53</v>
      </c>
      <c r="J469" s="7"/>
      <c r="K469" s="0" t="n">
        <v>51.112805</v>
      </c>
      <c r="L469" s="0" t="n">
        <v>-114.070227</v>
      </c>
    </row>
    <row r="470" customFormat="false" ht="12.8" hidden="false" customHeight="false" outlineLevel="0" collapsed="false">
      <c r="A470" s="1" t="n">
        <v>44106</v>
      </c>
      <c r="B470" s="0" t="s">
        <v>13</v>
      </c>
      <c r="C470" s="2" t="s">
        <v>309</v>
      </c>
      <c r="D470" s="0" t="n">
        <v>1455</v>
      </c>
      <c r="E470" s="7" t="s">
        <v>15</v>
      </c>
      <c r="K470" s="0" t="n">
        <v>53.419145</v>
      </c>
      <c r="L470" s="0" t="n">
        <v>-113.5353512</v>
      </c>
    </row>
    <row r="471" customFormat="false" ht="12.8" hidden="false" customHeight="false" outlineLevel="0" collapsed="false">
      <c r="A471" s="1" t="n">
        <v>44102</v>
      </c>
      <c r="B471" s="0" t="s">
        <v>13</v>
      </c>
      <c r="C471" s="2" t="s">
        <v>310</v>
      </c>
      <c r="D471" s="0" t="n">
        <v>7239</v>
      </c>
      <c r="E471" s="7" t="s">
        <v>15</v>
      </c>
      <c r="K471" s="0" t="n">
        <v>53.4608214</v>
      </c>
      <c r="L471" s="0" t="n">
        <v>-113.4413074</v>
      </c>
    </row>
    <row r="472" customFormat="false" ht="12.8" hidden="false" customHeight="false" outlineLevel="0" collapsed="false">
      <c r="A472" s="1" t="n">
        <v>44115</v>
      </c>
      <c r="B472" s="0" t="s">
        <v>13</v>
      </c>
      <c r="C472" s="2" t="s">
        <v>311</v>
      </c>
      <c r="D472" s="0" t="n">
        <v>7574</v>
      </c>
      <c r="E472" s="7" t="s">
        <v>15</v>
      </c>
      <c r="F472" s="0" t="n">
        <v>5</v>
      </c>
      <c r="G472" s="0" t="n">
        <v>24</v>
      </c>
      <c r="H472" s="0" t="n">
        <f aca="false">SUM(F472:G472)</f>
        <v>29</v>
      </c>
      <c r="I472" s="0" t="s">
        <v>312</v>
      </c>
      <c r="K472" s="0" t="n">
        <v>53.462634</v>
      </c>
      <c r="L472" s="0" t="n">
        <v>-113.414989</v>
      </c>
    </row>
    <row r="473" customFormat="false" ht="12.8" hidden="false" customHeight="false" outlineLevel="0" collapsed="false">
      <c r="A473" s="1" t="n">
        <v>44120</v>
      </c>
      <c r="B473" s="0" t="s">
        <v>13</v>
      </c>
      <c r="C473" s="2" t="s">
        <v>311</v>
      </c>
      <c r="D473" s="0" t="n">
        <v>7574</v>
      </c>
      <c r="E473" s="7" t="s">
        <v>25</v>
      </c>
      <c r="F473" s="0" t="n">
        <v>7</v>
      </c>
      <c r="G473" s="0" t="n">
        <v>30</v>
      </c>
      <c r="H473" s="0" t="n">
        <f aca="false">SUM(F473:G473)</f>
        <v>37</v>
      </c>
      <c r="K473" s="0" t="n">
        <v>53.462634</v>
      </c>
      <c r="L473" s="0" t="n">
        <v>-113.414989</v>
      </c>
    </row>
    <row r="474" customFormat="false" ht="12.8" hidden="false" customHeight="false" outlineLevel="0" collapsed="false">
      <c r="A474" s="1" t="n">
        <v>44120</v>
      </c>
      <c r="B474" s="0" t="s">
        <v>13</v>
      </c>
      <c r="C474" s="2" t="s">
        <v>311</v>
      </c>
      <c r="D474" s="0" t="n">
        <v>7574</v>
      </c>
      <c r="E474" s="7" t="s">
        <v>26</v>
      </c>
      <c r="K474" s="0" t="n">
        <v>53.462634</v>
      </c>
      <c r="L474" s="0" t="n">
        <v>-113.414989</v>
      </c>
    </row>
    <row r="475" customFormat="false" ht="12.8" hidden="false" customHeight="false" outlineLevel="0" collapsed="false">
      <c r="A475" s="1" t="n">
        <v>44117</v>
      </c>
      <c r="B475" s="0" t="s">
        <v>20</v>
      </c>
      <c r="C475" s="2" t="s">
        <v>313</v>
      </c>
      <c r="D475" s="0" t="n">
        <v>1383</v>
      </c>
      <c r="E475" s="7" t="s">
        <v>15</v>
      </c>
      <c r="K475" s="0" t="n">
        <v>51.0943582</v>
      </c>
      <c r="L475" s="0" t="n">
        <v>-113.8648178</v>
      </c>
    </row>
    <row r="476" customFormat="false" ht="12.8" hidden="false" customHeight="false" outlineLevel="0" collapsed="false">
      <c r="A476" s="1" t="n">
        <v>44117</v>
      </c>
      <c r="B476" s="0" t="s">
        <v>20</v>
      </c>
      <c r="C476" s="2" t="s">
        <v>313</v>
      </c>
      <c r="D476" s="0" t="n">
        <v>1383</v>
      </c>
      <c r="E476" s="7" t="s">
        <v>25</v>
      </c>
      <c r="K476" s="0" t="n">
        <v>51.0943582</v>
      </c>
      <c r="L476" s="0" t="n">
        <v>-113.8648178</v>
      </c>
    </row>
    <row r="477" customFormat="false" ht="12.8" hidden="false" customHeight="false" outlineLevel="0" collapsed="false">
      <c r="A477" s="1" t="n">
        <v>44119</v>
      </c>
      <c r="B477" s="0" t="s">
        <v>20</v>
      </c>
      <c r="C477" s="2" t="s">
        <v>313</v>
      </c>
      <c r="D477" s="0" t="n">
        <v>1383</v>
      </c>
      <c r="E477" s="7" t="s">
        <v>26</v>
      </c>
      <c r="K477" s="0" t="n">
        <v>51.0943582</v>
      </c>
      <c r="L477" s="0" t="n">
        <v>-113.8648178</v>
      </c>
    </row>
    <row r="478" customFormat="false" ht="12.8" hidden="false" customHeight="false" outlineLevel="0" collapsed="false">
      <c r="A478" s="1" t="n">
        <v>44110</v>
      </c>
      <c r="B478" s="0" t="s">
        <v>13</v>
      </c>
      <c r="C478" s="2" t="s">
        <v>314</v>
      </c>
      <c r="D478" s="0" t="n">
        <v>7516</v>
      </c>
      <c r="E478" s="7" t="s">
        <v>15</v>
      </c>
      <c r="F478" s="0" t="n">
        <v>7</v>
      </c>
      <c r="G478" s="0" t="n">
        <v>30</v>
      </c>
      <c r="H478" s="0" t="n">
        <f aca="false">SUM(F478:G478)</f>
        <v>37</v>
      </c>
      <c r="K478" s="0" t="n">
        <v>53.5917886</v>
      </c>
      <c r="L478" s="0" t="n">
        <v>-113.4820255</v>
      </c>
    </row>
    <row r="479" customFormat="false" ht="12.95" hidden="false" customHeight="true" outlineLevel="0" collapsed="false">
      <c r="A479" s="1" t="n">
        <v>44101</v>
      </c>
      <c r="B479" s="0" t="s">
        <v>13</v>
      </c>
      <c r="C479" s="2" t="s">
        <v>315</v>
      </c>
      <c r="D479" s="0" t="n">
        <v>1925</v>
      </c>
      <c r="E479" s="7" t="s">
        <v>15</v>
      </c>
      <c r="K479" s="0" t="n">
        <v>53.5029114</v>
      </c>
      <c r="L479" s="0" t="n">
        <v>-113.6825002</v>
      </c>
    </row>
    <row r="480" customFormat="false" ht="12.8" hidden="false" customHeight="false" outlineLevel="0" collapsed="false">
      <c r="A480" s="1" t="n">
        <v>44103</v>
      </c>
      <c r="B480" s="0" t="s">
        <v>20</v>
      </c>
      <c r="C480" s="2" t="s">
        <v>316</v>
      </c>
      <c r="D480" s="0" t="n">
        <v>9608</v>
      </c>
      <c r="E480" s="7" t="s">
        <v>15</v>
      </c>
      <c r="K480" s="0" t="n">
        <v>51.0708127</v>
      </c>
      <c r="L480" s="0" t="n">
        <v>-114.0840278</v>
      </c>
    </row>
    <row r="481" customFormat="false" ht="12.8" hidden="false" customHeight="false" outlineLevel="0" collapsed="false">
      <c r="A481" s="1" t="n">
        <v>44103</v>
      </c>
      <c r="B481" s="0" t="s">
        <v>20</v>
      </c>
      <c r="C481" s="2" t="s">
        <v>316</v>
      </c>
      <c r="D481" s="0" t="n">
        <v>9608</v>
      </c>
      <c r="E481" s="7" t="s">
        <v>25</v>
      </c>
      <c r="K481" s="0" t="n">
        <v>51.0708127</v>
      </c>
      <c r="L481" s="0" t="n">
        <v>-114.0840278</v>
      </c>
    </row>
    <row r="482" customFormat="false" ht="12.8" hidden="false" customHeight="false" outlineLevel="0" collapsed="false">
      <c r="A482" s="1" t="n">
        <v>44103</v>
      </c>
      <c r="B482" s="0" t="s">
        <v>20</v>
      </c>
      <c r="C482" s="2" t="s">
        <v>316</v>
      </c>
      <c r="D482" s="0" t="n">
        <v>9608</v>
      </c>
      <c r="E482" s="7" t="s">
        <v>26</v>
      </c>
      <c r="K482" s="0" t="n">
        <v>51.0708127</v>
      </c>
      <c r="L482" s="0" t="n">
        <v>-114.0840278</v>
      </c>
    </row>
    <row r="483" customFormat="false" ht="12.8" hidden="false" customHeight="false" outlineLevel="0" collapsed="false">
      <c r="A483" s="1" t="n">
        <v>44120</v>
      </c>
      <c r="B483" s="0" t="s">
        <v>20</v>
      </c>
      <c r="C483" s="2" t="s">
        <v>316</v>
      </c>
      <c r="D483" s="0" t="n">
        <v>9608</v>
      </c>
      <c r="E483" s="7" t="s">
        <v>43</v>
      </c>
      <c r="K483" s="0" t="n">
        <v>51.0708127</v>
      </c>
      <c r="L483" s="0" t="n">
        <v>-114.0840278</v>
      </c>
    </row>
    <row r="484" customFormat="false" ht="12.8" hidden="false" customHeight="false" outlineLevel="0" collapsed="false">
      <c r="A484" s="1" t="n">
        <v>44116</v>
      </c>
      <c r="B484" s="0" t="s">
        <v>317</v>
      </c>
      <c r="C484" s="2" t="s">
        <v>318</v>
      </c>
      <c r="D484" s="0" t="n">
        <v>1611</v>
      </c>
      <c r="E484" s="7" t="s">
        <v>15</v>
      </c>
      <c r="K484" s="0" t="n">
        <v>55.3311816</v>
      </c>
      <c r="L484" s="0" t="n">
        <v>-115.4352772</v>
      </c>
    </row>
    <row r="485" customFormat="false" ht="12.8" hidden="false" customHeight="false" outlineLevel="0" collapsed="false">
      <c r="A485" s="1" t="n">
        <v>44119</v>
      </c>
      <c r="B485" s="0" t="s">
        <v>317</v>
      </c>
      <c r="C485" s="2" t="s">
        <v>318</v>
      </c>
      <c r="D485" s="0" t="n">
        <v>1611</v>
      </c>
      <c r="E485" s="7" t="s">
        <v>25</v>
      </c>
      <c r="K485" s="0" t="n">
        <v>55.3311816</v>
      </c>
      <c r="L485" s="0" t="n">
        <v>-115.4352772</v>
      </c>
    </row>
    <row r="486" customFormat="false" ht="12.8" hidden="false" customHeight="false" outlineLevel="0" collapsed="false">
      <c r="A486" s="1" t="n">
        <v>44119</v>
      </c>
      <c r="B486" s="0" t="s">
        <v>317</v>
      </c>
      <c r="C486" s="2" t="s">
        <v>318</v>
      </c>
      <c r="D486" s="0" t="n">
        <v>1611</v>
      </c>
      <c r="E486" s="7" t="s">
        <v>26</v>
      </c>
      <c r="K486" s="0" t="n">
        <v>55.3311816</v>
      </c>
      <c r="L486" s="0" t="n">
        <v>-115.4352772</v>
      </c>
    </row>
    <row r="487" customFormat="false" ht="12.8" hidden="false" customHeight="false" outlineLevel="0" collapsed="false">
      <c r="A487" s="1" t="n">
        <v>44093</v>
      </c>
      <c r="B487" s="0" t="s">
        <v>13</v>
      </c>
      <c r="C487" s="2" t="s">
        <v>319</v>
      </c>
      <c r="D487" s="0" t="n">
        <v>7262</v>
      </c>
      <c r="E487" s="7" t="s">
        <v>15</v>
      </c>
      <c r="F487" s="0" t="n">
        <v>3</v>
      </c>
      <c r="G487" s="0" t="n">
        <v>19</v>
      </c>
      <c r="H487" s="0" t="n">
        <f aca="false">SUM(F487:G487)</f>
        <v>22</v>
      </c>
      <c r="J487" s="7"/>
      <c r="K487" s="0" t="n">
        <v>53.6110309</v>
      </c>
      <c r="L487" s="0" t="n">
        <v>-113.386996</v>
      </c>
    </row>
    <row r="488" customFormat="false" ht="12.8" hidden="false" customHeight="false" outlineLevel="0" collapsed="false">
      <c r="A488" s="1" t="n">
        <v>44104</v>
      </c>
      <c r="B488" s="0" t="s">
        <v>13</v>
      </c>
      <c r="C488" s="2" t="s">
        <v>319</v>
      </c>
      <c r="D488" s="0" t="n">
        <v>7262</v>
      </c>
      <c r="E488" s="7" t="s">
        <v>25</v>
      </c>
      <c r="J488" s="7"/>
      <c r="K488" s="0" t="n">
        <v>53.6110309</v>
      </c>
      <c r="L488" s="0" t="n">
        <v>-113.386996</v>
      </c>
    </row>
    <row r="489" customFormat="false" ht="12.8" hidden="false" customHeight="false" outlineLevel="0" collapsed="false">
      <c r="A489" s="1" t="n">
        <v>44104</v>
      </c>
      <c r="B489" s="0" t="s">
        <v>13</v>
      </c>
      <c r="C489" s="2" t="s">
        <v>319</v>
      </c>
      <c r="D489" s="0" t="n">
        <v>7262</v>
      </c>
      <c r="E489" s="7" t="s">
        <v>26</v>
      </c>
      <c r="J489" s="7"/>
      <c r="K489" s="0" t="n">
        <v>53.6110309</v>
      </c>
      <c r="L489" s="0" t="n">
        <v>-113.386996</v>
      </c>
    </row>
    <row r="490" customFormat="false" ht="12.8" hidden="false" customHeight="false" outlineLevel="0" collapsed="false">
      <c r="A490" s="1" t="n">
        <v>44117</v>
      </c>
      <c r="B490" s="0" t="s">
        <v>206</v>
      </c>
      <c r="C490" s="2" t="s">
        <v>320</v>
      </c>
      <c r="D490" s="0" t="n">
        <v>3694</v>
      </c>
      <c r="E490" s="7" t="s">
        <v>61</v>
      </c>
      <c r="K490" s="0" t="n">
        <v>53.6110309</v>
      </c>
      <c r="L490" s="0" t="n">
        <v>-113.386996</v>
      </c>
    </row>
    <row r="491" customFormat="false" ht="12.8" hidden="false" customHeight="false" outlineLevel="0" collapsed="false">
      <c r="A491" s="1" t="n">
        <v>44109</v>
      </c>
      <c r="B491" s="0" t="s">
        <v>13</v>
      </c>
      <c r="C491" s="2" t="s">
        <v>321</v>
      </c>
      <c r="D491" s="0" t="n">
        <v>7702</v>
      </c>
      <c r="E491" s="7" t="s">
        <v>15</v>
      </c>
      <c r="F491" s="0" t="n">
        <v>4</v>
      </c>
      <c r="G491" s="0" t="n">
        <v>11</v>
      </c>
      <c r="H491" s="0" t="n">
        <f aca="false">SUM(F491:G491)</f>
        <v>15</v>
      </c>
      <c r="K491" s="0" t="n">
        <v>53.4835032</v>
      </c>
      <c r="L491" s="0" t="n">
        <v>-113.5009609</v>
      </c>
    </row>
    <row r="492" customFormat="false" ht="12.8" hidden="false" customHeight="false" outlineLevel="0" collapsed="false">
      <c r="A492" s="1" t="n">
        <v>44118</v>
      </c>
      <c r="B492" s="0" t="s">
        <v>13</v>
      </c>
      <c r="C492" s="2" t="s">
        <v>321</v>
      </c>
      <c r="D492" s="0" t="n">
        <v>7702</v>
      </c>
      <c r="E492" s="7" t="s">
        <v>25</v>
      </c>
      <c r="K492" s="0" t="n">
        <v>53.4835032</v>
      </c>
      <c r="L492" s="0" t="n">
        <v>-113.5009609</v>
      </c>
    </row>
    <row r="493" customFormat="false" ht="12.8" hidden="false" customHeight="false" outlineLevel="0" collapsed="false">
      <c r="A493" s="1" t="n">
        <v>44118</v>
      </c>
      <c r="B493" s="0" t="s">
        <v>13</v>
      </c>
      <c r="C493" s="2" t="s">
        <v>321</v>
      </c>
      <c r="D493" s="0" t="n">
        <v>7702</v>
      </c>
      <c r="E493" s="7" t="s">
        <v>26</v>
      </c>
      <c r="K493" s="0" t="n">
        <v>53.4835032</v>
      </c>
      <c r="L493" s="0" t="n">
        <v>-113.5009609</v>
      </c>
    </row>
    <row r="494" customFormat="false" ht="12.8" hidden="false" customHeight="false" outlineLevel="0" collapsed="false">
      <c r="A494" s="1" t="n">
        <v>44112</v>
      </c>
      <c r="B494" s="0" t="s">
        <v>81</v>
      </c>
      <c r="C494" s="2" t="s">
        <v>322</v>
      </c>
      <c r="D494" s="0" t="n">
        <v>1221</v>
      </c>
      <c r="E494" s="7" t="s">
        <v>15</v>
      </c>
      <c r="K494" s="0" t="n">
        <v>53.5529949</v>
      </c>
      <c r="L494" s="0" t="n">
        <v>-113.2739087</v>
      </c>
    </row>
    <row r="495" customFormat="false" ht="12.8" hidden="false" customHeight="false" outlineLevel="0" collapsed="false">
      <c r="A495" s="1" t="n">
        <v>44113</v>
      </c>
      <c r="B495" s="0" t="s">
        <v>81</v>
      </c>
      <c r="C495" s="2" t="s">
        <v>322</v>
      </c>
      <c r="D495" s="0" t="n">
        <v>1221</v>
      </c>
      <c r="E495" s="7" t="s">
        <v>25</v>
      </c>
      <c r="K495" s="0" t="n">
        <v>53.5529949</v>
      </c>
      <c r="L495" s="0" t="n">
        <v>-113.2739087</v>
      </c>
    </row>
    <row r="496" customFormat="false" ht="12.8" hidden="false" customHeight="false" outlineLevel="0" collapsed="false">
      <c r="A496" s="1" t="n">
        <v>44113</v>
      </c>
      <c r="B496" s="0" t="s">
        <v>81</v>
      </c>
      <c r="C496" s="2" t="s">
        <v>322</v>
      </c>
      <c r="D496" s="0" t="n">
        <v>1221</v>
      </c>
      <c r="E496" s="7" t="s">
        <v>26</v>
      </c>
      <c r="K496" s="0" t="n">
        <v>53.5529949</v>
      </c>
      <c r="L496" s="0" t="n">
        <v>-113.2739087</v>
      </c>
    </row>
    <row r="497" customFormat="false" ht="12.8" hidden="false" customHeight="false" outlineLevel="0" collapsed="false">
      <c r="A497" s="1" t="n">
        <v>44115</v>
      </c>
      <c r="B497" s="0" t="s">
        <v>81</v>
      </c>
      <c r="C497" s="2" t="s">
        <v>322</v>
      </c>
      <c r="D497" s="0" t="n">
        <v>1221</v>
      </c>
      <c r="E497" s="7" t="s">
        <v>35</v>
      </c>
      <c r="K497" s="0" t="n">
        <v>53.5529949</v>
      </c>
      <c r="L497" s="0" t="n">
        <v>-113.2739087</v>
      </c>
    </row>
    <row r="498" customFormat="false" ht="12.8" hidden="false" customHeight="false" outlineLevel="0" collapsed="false">
      <c r="A498" s="1" t="n">
        <v>44115</v>
      </c>
      <c r="B498" s="0" t="s">
        <v>81</v>
      </c>
      <c r="C498" s="2" t="s">
        <v>322</v>
      </c>
      <c r="D498" s="0" t="n">
        <v>1221</v>
      </c>
      <c r="E498" s="7" t="s">
        <v>36</v>
      </c>
      <c r="K498" s="0" t="n">
        <v>53.5529949</v>
      </c>
      <c r="L498" s="0" t="n">
        <v>-113.2739087</v>
      </c>
    </row>
    <row r="499" customFormat="false" ht="12.8" hidden="false" customHeight="false" outlineLevel="0" collapsed="false">
      <c r="A499" s="1" t="n">
        <v>44115</v>
      </c>
      <c r="B499" s="0" t="s">
        <v>81</v>
      </c>
      <c r="C499" s="2" t="s">
        <v>322</v>
      </c>
      <c r="D499" s="0" t="n">
        <v>1221</v>
      </c>
      <c r="E499" s="7" t="s">
        <v>37</v>
      </c>
      <c r="K499" s="0" t="n">
        <v>53.5529949</v>
      </c>
      <c r="L499" s="0" t="n">
        <v>-113.2739087</v>
      </c>
    </row>
    <row r="500" customFormat="false" ht="12.8" hidden="false" customHeight="false" outlineLevel="0" collapsed="false">
      <c r="A500" s="1" t="n">
        <v>44117</v>
      </c>
      <c r="B500" s="0" t="s">
        <v>81</v>
      </c>
      <c r="C500" s="2" t="s">
        <v>322</v>
      </c>
      <c r="D500" s="0" t="n">
        <v>1221</v>
      </c>
      <c r="E500" s="7" t="s">
        <v>52</v>
      </c>
      <c r="K500" s="0" t="n">
        <v>53.5529949</v>
      </c>
      <c r="L500" s="0" t="n">
        <v>-113.2739087</v>
      </c>
    </row>
    <row r="501" customFormat="false" ht="12.8" hidden="false" customHeight="false" outlineLevel="0" collapsed="false">
      <c r="A501" s="1" t="n">
        <v>44117</v>
      </c>
      <c r="B501" s="0" t="s">
        <v>81</v>
      </c>
      <c r="C501" s="2" t="s">
        <v>322</v>
      </c>
      <c r="D501" s="0" t="n">
        <v>1221</v>
      </c>
      <c r="E501" s="7" t="s">
        <v>53</v>
      </c>
      <c r="K501" s="0" t="n">
        <v>53.5529949</v>
      </c>
      <c r="L501" s="0" t="n">
        <v>-113.2739087</v>
      </c>
    </row>
    <row r="502" customFormat="false" ht="12.8" hidden="false" customHeight="false" outlineLevel="0" collapsed="false">
      <c r="A502" s="1" t="n">
        <v>44119</v>
      </c>
      <c r="B502" s="0" t="s">
        <v>81</v>
      </c>
      <c r="C502" s="2" t="s">
        <v>322</v>
      </c>
      <c r="D502" s="0" t="n">
        <v>1221</v>
      </c>
      <c r="E502" s="7" t="s">
        <v>54</v>
      </c>
      <c r="K502" s="0" t="n">
        <v>53.5529949</v>
      </c>
      <c r="L502" s="0" t="n">
        <v>-113.2739087</v>
      </c>
    </row>
    <row r="503" customFormat="false" ht="12.8" hidden="false" customHeight="false" outlineLevel="0" collapsed="false">
      <c r="A503" s="1" t="n">
        <v>44120</v>
      </c>
      <c r="B503" s="0" t="s">
        <v>81</v>
      </c>
      <c r="C503" s="2" t="s">
        <v>322</v>
      </c>
      <c r="D503" s="0" t="n">
        <v>1221</v>
      </c>
      <c r="E503" s="7" t="s">
        <v>67</v>
      </c>
      <c r="K503" s="0" t="n">
        <v>53.5529949</v>
      </c>
      <c r="L503" s="0" t="n">
        <v>-113.2739087</v>
      </c>
    </row>
    <row r="504" customFormat="false" ht="12.8" hidden="false" customHeight="false" outlineLevel="0" collapsed="false">
      <c r="A504" s="1" t="n">
        <v>44120</v>
      </c>
      <c r="B504" s="0" t="s">
        <v>81</v>
      </c>
      <c r="C504" s="2" t="s">
        <v>322</v>
      </c>
      <c r="D504" s="0" t="n">
        <v>1221</v>
      </c>
      <c r="E504" s="7" t="s">
        <v>68</v>
      </c>
      <c r="K504" s="0" t="n">
        <v>53.5529949</v>
      </c>
      <c r="L504" s="0" t="n">
        <v>-113.2739087</v>
      </c>
    </row>
    <row r="505" customFormat="false" ht="12.8" hidden="false" customHeight="false" outlineLevel="0" collapsed="false">
      <c r="A505" s="1" t="n">
        <v>44116</v>
      </c>
      <c r="B505" s="0" t="s">
        <v>137</v>
      </c>
      <c r="C505" s="2" t="s">
        <v>323</v>
      </c>
      <c r="D505" s="0" t="n">
        <v>6444</v>
      </c>
      <c r="E505" s="7" t="s">
        <v>15</v>
      </c>
      <c r="K505" s="0" t="n">
        <v>49.6803323</v>
      </c>
      <c r="L505" s="0" t="n">
        <v>-112.7943368</v>
      </c>
    </row>
    <row r="506" customFormat="false" ht="12.8" hidden="false" customHeight="false" outlineLevel="0" collapsed="false">
      <c r="A506" s="1" t="n">
        <v>44081</v>
      </c>
      <c r="B506" s="0" t="s">
        <v>324</v>
      </c>
      <c r="C506" s="2" t="s">
        <v>325</v>
      </c>
      <c r="D506" s="0" t="n">
        <v>5238</v>
      </c>
      <c r="E506" s="7" t="s">
        <v>15</v>
      </c>
      <c r="J506" s="7"/>
      <c r="K506" s="0" t="n">
        <v>51.0863572</v>
      </c>
      <c r="L506" s="0" t="n">
        <v>-115.3609002</v>
      </c>
    </row>
    <row r="507" customFormat="false" ht="12.8" hidden="false" customHeight="false" outlineLevel="0" collapsed="false">
      <c r="A507" s="1" t="n">
        <v>44103</v>
      </c>
      <c r="B507" s="0" t="s">
        <v>20</v>
      </c>
      <c r="C507" s="2" t="s">
        <v>326</v>
      </c>
      <c r="D507" s="0" t="n">
        <v>9320</v>
      </c>
      <c r="E507" s="7" t="s">
        <v>15</v>
      </c>
      <c r="K507" s="0" t="n">
        <v>50.9840624</v>
      </c>
      <c r="L507" s="0" t="n">
        <v>-114.0575966</v>
      </c>
    </row>
    <row r="508" customFormat="false" ht="12.8" hidden="false" customHeight="false" outlineLevel="0" collapsed="false">
      <c r="A508" s="1" t="n">
        <v>44120</v>
      </c>
      <c r="B508" s="0" t="s">
        <v>13</v>
      </c>
      <c r="C508" s="2" t="s">
        <v>327</v>
      </c>
      <c r="E508" s="7" t="s">
        <v>15</v>
      </c>
    </row>
    <row r="509" customFormat="false" ht="12.8" hidden="false" customHeight="false" outlineLevel="0" collapsed="false">
      <c r="A509" s="1" t="n">
        <v>44081</v>
      </c>
      <c r="B509" s="0" t="s">
        <v>20</v>
      </c>
      <c r="C509" s="8" t="s">
        <v>328</v>
      </c>
      <c r="D509" s="0" t="n">
        <v>9865</v>
      </c>
      <c r="E509" s="7" t="s">
        <v>15</v>
      </c>
      <c r="J509" s="7"/>
      <c r="K509" s="0" t="n">
        <v>51.0768985</v>
      </c>
      <c r="L509" s="0" t="n">
        <v>-113.9571064</v>
      </c>
      <c r="M509" s="0" t="n">
        <v>13914</v>
      </c>
    </row>
    <row r="510" customFormat="false" ht="12.8" hidden="false" customHeight="false" outlineLevel="0" collapsed="false">
      <c r="A510" s="1" t="n">
        <v>44087</v>
      </c>
      <c r="B510" s="0" t="s">
        <v>20</v>
      </c>
      <c r="C510" s="2" t="s">
        <v>328</v>
      </c>
      <c r="D510" s="0" t="n">
        <v>9865</v>
      </c>
      <c r="E510" s="7" t="s">
        <v>25</v>
      </c>
      <c r="J510" s="7"/>
      <c r="K510" s="0" t="n">
        <v>51.0768985</v>
      </c>
      <c r="L510" s="0" t="n">
        <v>-113.9571064</v>
      </c>
      <c r="M510" s="0" t="n">
        <v>13914</v>
      </c>
    </row>
    <row r="511" customFormat="false" ht="12.8" hidden="false" customHeight="false" outlineLevel="0" collapsed="false">
      <c r="A511" s="1" t="n">
        <v>44087</v>
      </c>
      <c r="B511" s="0" t="s">
        <v>20</v>
      </c>
      <c r="C511" s="2" t="s">
        <v>328</v>
      </c>
      <c r="D511" s="0" t="n">
        <v>9865</v>
      </c>
      <c r="E511" s="7" t="s">
        <v>26</v>
      </c>
      <c r="J511" s="7"/>
      <c r="K511" s="0" t="n">
        <v>51.0768985</v>
      </c>
      <c r="L511" s="0" t="n">
        <v>-113.9571064</v>
      </c>
      <c r="M511" s="0" t="n">
        <v>13914</v>
      </c>
    </row>
    <row r="512" customFormat="false" ht="12.8" hidden="false" customHeight="false" outlineLevel="0" collapsed="false">
      <c r="A512" s="1" t="n">
        <v>44113</v>
      </c>
      <c r="B512" s="0" t="s">
        <v>20</v>
      </c>
      <c r="C512" s="2" t="s">
        <v>328</v>
      </c>
      <c r="D512" s="0" t="n">
        <v>9865</v>
      </c>
      <c r="E512" s="7" t="s">
        <v>35</v>
      </c>
      <c r="J512" s="7"/>
      <c r="K512" s="0" t="n">
        <v>51.0768985</v>
      </c>
      <c r="L512" s="0" t="n">
        <v>-113.9571064</v>
      </c>
      <c r="M512" s="0" t="n">
        <v>13914</v>
      </c>
    </row>
    <row r="513" customFormat="false" ht="12.8" hidden="false" customHeight="false" outlineLevel="0" collapsed="false">
      <c r="A513" s="1" t="n">
        <v>44122</v>
      </c>
      <c r="B513" s="0" t="s">
        <v>20</v>
      </c>
      <c r="C513" s="2" t="s">
        <v>328</v>
      </c>
      <c r="D513" s="0" t="n">
        <v>9865</v>
      </c>
      <c r="E513" s="7" t="s">
        <v>36</v>
      </c>
      <c r="J513" s="7"/>
      <c r="K513" s="0" t="n">
        <v>51.0768985</v>
      </c>
      <c r="L513" s="0" t="n">
        <v>-113.9571064</v>
      </c>
      <c r="M513" s="0" t="n">
        <v>13914</v>
      </c>
    </row>
    <row r="514" customFormat="false" ht="12.8" hidden="false" customHeight="false" outlineLevel="0" collapsed="false">
      <c r="A514" s="1" t="n">
        <v>44123</v>
      </c>
      <c r="B514" s="0" t="s">
        <v>20</v>
      </c>
      <c r="C514" s="2" t="s">
        <v>328</v>
      </c>
      <c r="D514" s="0" t="n">
        <v>9865</v>
      </c>
      <c r="E514" s="7" t="s">
        <v>37</v>
      </c>
      <c r="J514" s="7"/>
      <c r="K514" s="0" t="n">
        <v>51.0768985</v>
      </c>
      <c r="L514" s="0" t="n">
        <v>-113.9571064</v>
      </c>
      <c r="M514" s="0" t="n">
        <v>13914</v>
      </c>
    </row>
    <row r="515" customFormat="false" ht="12.8" hidden="false" customHeight="false" outlineLevel="0" collapsed="false">
      <c r="A515" s="1" t="n">
        <v>44123</v>
      </c>
      <c r="B515" s="0" t="s">
        <v>20</v>
      </c>
      <c r="C515" s="2" t="s">
        <v>328</v>
      </c>
      <c r="D515" s="0" t="n">
        <v>9865</v>
      </c>
      <c r="E515" s="7" t="s">
        <v>54</v>
      </c>
      <c r="J515" s="7"/>
      <c r="K515" s="0" t="n">
        <v>51.0768985</v>
      </c>
      <c r="L515" s="0" t="n">
        <v>-113.9571064</v>
      </c>
      <c r="M515" s="0" t="n">
        <v>13914</v>
      </c>
    </row>
    <row r="516" customFormat="false" ht="12.8" hidden="false" customHeight="false" outlineLevel="0" collapsed="false">
      <c r="A516" s="1" t="n">
        <v>44117</v>
      </c>
      <c r="B516" s="0" t="s">
        <v>137</v>
      </c>
      <c r="C516" s="2" t="s">
        <v>329</v>
      </c>
      <c r="D516" s="0" t="n">
        <v>6446</v>
      </c>
      <c r="E516" s="7" t="s">
        <v>15</v>
      </c>
      <c r="K516" s="0" t="n">
        <v>49.694117</v>
      </c>
      <c r="L516" s="0" t="n">
        <v>-112.8173668</v>
      </c>
    </row>
    <row r="517" customFormat="false" ht="12.8" hidden="false" customHeight="false" outlineLevel="0" collapsed="false">
      <c r="A517" s="1" t="n">
        <v>44097</v>
      </c>
      <c r="B517" s="0" t="s">
        <v>20</v>
      </c>
      <c r="C517" s="2" t="s">
        <v>330</v>
      </c>
      <c r="D517" s="0" t="n">
        <v>1486</v>
      </c>
      <c r="E517" s="7" t="s">
        <v>15</v>
      </c>
      <c r="J517" s="7" t="s">
        <v>331</v>
      </c>
      <c r="K517" s="0" t="n">
        <v>51.12947099</v>
      </c>
      <c r="L517" s="0" t="n">
        <v>-113.94134523</v>
      </c>
      <c r="M517" s="0" t="n">
        <v>5142</v>
      </c>
    </row>
    <row r="518" customFormat="false" ht="12.8" hidden="false" customHeight="false" outlineLevel="0" collapsed="false">
      <c r="A518" s="1" t="n">
        <v>44089</v>
      </c>
      <c r="B518" s="0" t="s">
        <v>13</v>
      </c>
      <c r="C518" s="8" t="s">
        <v>332</v>
      </c>
      <c r="D518" s="0" t="n">
        <v>1344</v>
      </c>
      <c r="E518" s="7" t="s">
        <v>15</v>
      </c>
      <c r="F518" s="0" t="n">
        <v>2</v>
      </c>
      <c r="G518" s="0" t="n">
        <v>58</v>
      </c>
      <c r="H518" s="0" t="n">
        <f aca="false">SUM(F518:G518)</f>
        <v>60</v>
      </c>
      <c r="J518" s="7"/>
      <c r="K518" s="0" t="n">
        <v>53.4575178</v>
      </c>
      <c r="L518" s="0" t="n">
        <v>-113.5795211</v>
      </c>
    </row>
    <row r="519" customFormat="false" ht="12.8" hidden="false" customHeight="false" outlineLevel="0" collapsed="false">
      <c r="A519" s="1" t="n">
        <v>44100</v>
      </c>
      <c r="B519" s="0" t="s">
        <v>13</v>
      </c>
      <c r="C519" s="2" t="s">
        <v>332</v>
      </c>
      <c r="D519" s="0" t="n">
        <v>1344</v>
      </c>
      <c r="E519" s="7" t="s">
        <v>25</v>
      </c>
      <c r="F519" s="0" t="n">
        <v>2</v>
      </c>
      <c r="G519" s="0" t="n">
        <v>49</v>
      </c>
      <c r="H519" s="0" t="n">
        <f aca="false">SUM(F519:G519)</f>
        <v>51</v>
      </c>
      <c r="J519" s="7"/>
      <c r="K519" s="0" t="n">
        <v>53.4575178</v>
      </c>
      <c r="L519" s="0" t="n">
        <v>-113.5795211</v>
      </c>
    </row>
    <row r="520" customFormat="false" ht="12.8" hidden="false" customHeight="false" outlineLevel="0" collapsed="false">
      <c r="A520" s="1" t="n">
        <v>44100</v>
      </c>
      <c r="B520" s="0" t="s">
        <v>13</v>
      </c>
      <c r="C520" s="2" t="s">
        <v>332</v>
      </c>
      <c r="D520" s="0" t="n">
        <v>1344</v>
      </c>
      <c r="E520" s="7" t="s">
        <v>26</v>
      </c>
      <c r="J520" s="7"/>
      <c r="K520" s="0" t="n">
        <v>53.4575178</v>
      </c>
      <c r="L520" s="0" t="n">
        <v>-113.5795211</v>
      </c>
    </row>
    <row r="521" customFormat="false" ht="12.8" hidden="false" customHeight="false" outlineLevel="0" collapsed="false">
      <c r="A521" s="1" t="n">
        <v>44109</v>
      </c>
      <c r="B521" s="0" t="s">
        <v>13</v>
      </c>
      <c r="C521" s="2" t="s">
        <v>332</v>
      </c>
      <c r="D521" s="0" t="n">
        <v>1344</v>
      </c>
      <c r="E521" s="7" t="s">
        <v>35</v>
      </c>
      <c r="F521" s="0" t="n">
        <v>3</v>
      </c>
      <c r="G521" s="0" t="n">
        <v>49</v>
      </c>
      <c r="H521" s="0" t="n">
        <f aca="false">SUM(F521:G521)</f>
        <v>52</v>
      </c>
      <c r="J521" s="7"/>
      <c r="K521" s="0" t="n">
        <v>53.4575178</v>
      </c>
      <c r="L521" s="0" t="n">
        <v>-113.5795211</v>
      </c>
    </row>
    <row r="522" customFormat="false" ht="12.8" hidden="false" customHeight="false" outlineLevel="0" collapsed="false">
      <c r="A522" s="1" t="n">
        <v>44091</v>
      </c>
      <c r="B522" s="0" t="s">
        <v>39</v>
      </c>
      <c r="C522" s="2" t="s">
        <v>333</v>
      </c>
      <c r="D522" s="0" t="n">
        <v>4444</v>
      </c>
      <c r="E522" s="7" t="s">
        <v>15</v>
      </c>
      <c r="J522" s="7" t="s">
        <v>334</v>
      </c>
      <c r="K522" s="0" t="n">
        <v>52.27669682</v>
      </c>
      <c r="L522" s="0" t="n">
        <v>-113.79318969</v>
      </c>
      <c r="M522" s="0" t="n">
        <v>19374</v>
      </c>
    </row>
    <row r="523" customFormat="false" ht="12.8" hidden="false" customHeight="false" outlineLevel="0" collapsed="false">
      <c r="A523" s="1" t="n">
        <v>44111</v>
      </c>
      <c r="B523" s="0" t="s">
        <v>13</v>
      </c>
      <c r="C523" s="2" t="s">
        <v>335</v>
      </c>
      <c r="D523" s="0" t="n">
        <v>7534</v>
      </c>
      <c r="E523" s="7" t="s">
        <v>15</v>
      </c>
      <c r="F523" s="0" t="n">
        <v>7</v>
      </c>
      <c r="G523" s="0" t="n">
        <v>28</v>
      </c>
      <c r="H523" s="0" t="n">
        <f aca="false">SUM(F523:G523)</f>
        <v>35</v>
      </c>
      <c r="K523" s="0" t="n">
        <v>53.6058513</v>
      </c>
      <c r="L523" s="0" t="n">
        <v>-113.4493002</v>
      </c>
    </row>
    <row r="524" customFormat="false" ht="12.8" hidden="false" customHeight="false" outlineLevel="0" collapsed="false">
      <c r="A524" s="1" t="n">
        <v>44117</v>
      </c>
      <c r="B524" s="0" t="s">
        <v>13</v>
      </c>
      <c r="C524" s="2" t="s">
        <v>335</v>
      </c>
      <c r="D524" s="0" t="n">
        <v>7534</v>
      </c>
      <c r="E524" s="7" t="s">
        <v>25</v>
      </c>
      <c r="F524" s="0" t="n">
        <v>8</v>
      </c>
      <c r="G524" s="0" t="n">
        <v>35</v>
      </c>
      <c r="H524" s="0" t="n">
        <f aca="false">SUM(F524:G524)</f>
        <v>43</v>
      </c>
      <c r="K524" s="0" t="n">
        <v>53.6058513</v>
      </c>
      <c r="L524" s="0" t="n">
        <v>-113.4493002</v>
      </c>
    </row>
    <row r="525" customFormat="false" ht="12.8" hidden="false" customHeight="false" outlineLevel="0" collapsed="false">
      <c r="A525" s="1" t="n">
        <v>44118</v>
      </c>
      <c r="B525" s="0" t="s">
        <v>13</v>
      </c>
      <c r="C525" s="2" t="s">
        <v>335</v>
      </c>
      <c r="D525" s="0" t="n">
        <v>7534</v>
      </c>
      <c r="E525" s="7" t="s">
        <v>26</v>
      </c>
      <c r="K525" s="0" t="n">
        <v>53.6058513</v>
      </c>
      <c r="L525" s="0" t="n">
        <v>-113.4493002</v>
      </c>
    </row>
    <row r="526" customFormat="false" ht="12.8" hidden="false" customHeight="false" outlineLevel="0" collapsed="false">
      <c r="A526" s="1" t="n">
        <v>44126</v>
      </c>
      <c r="B526" s="0" t="s">
        <v>13</v>
      </c>
      <c r="C526" s="2" t="s">
        <v>335</v>
      </c>
      <c r="D526" s="0" t="n">
        <v>7534</v>
      </c>
      <c r="E526" s="7" t="s">
        <v>35</v>
      </c>
      <c r="K526" s="0" t="n">
        <v>53.6058513</v>
      </c>
      <c r="L526" s="0" t="n">
        <v>-113.4493002</v>
      </c>
    </row>
    <row r="527" customFormat="false" ht="12.8" hidden="false" customHeight="false" outlineLevel="0" collapsed="false">
      <c r="A527" s="1" t="n">
        <v>44126</v>
      </c>
      <c r="B527" s="0" t="s">
        <v>13</v>
      </c>
      <c r="C527" s="2" t="s">
        <v>335</v>
      </c>
      <c r="D527" s="0" t="n">
        <v>7534</v>
      </c>
      <c r="E527" s="7" t="s">
        <v>36</v>
      </c>
      <c r="K527" s="0" t="n">
        <v>53.6058513</v>
      </c>
      <c r="L527" s="0" t="n">
        <v>-113.4493002</v>
      </c>
    </row>
    <row r="528" customFormat="false" ht="12.8" hidden="false" customHeight="false" outlineLevel="0" collapsed="false">
      <c r="A528" s="1" t="n">
        <v>44078</v>
      </c>
      <c r="B528" s="0" t="s">
        <v>13</v>
      </c>
      <c r="C528" s="8" t="s">
        <v>336</v>
      </c>
      <c r="D528" s="0" t="n">
        <v>8409</v>
      </c>
      <c r="E528" s="7" t="s">
        <v>15</v>
      </c>
      <c r="H528" s="0" t="n">
        <v>1</v>
      </c>
      <c r="J528" s="7" t="s">
        <v>337</v>
      </c>
      <c r="K528" s="0" t="n">
        <v>53.47979884</v>
      </c>
      <c r="L528" s="0" t="n">
        <v>-113.52324654</v>
      </c>
      <c r="M528" s="0" t="n">
        <f aca="false">8858+206+60</f>
        <v>9124</v>
      </c>
    </row>
    <row r="529" customFormat="false" ht="12.8" hidden="false" customHeight="false" outlineLevel="0" collapsed="false">
      <c r="A529" s="1" t="n">
        <v>44095</v>
      </c>
      <c r="B529" s="0" t="s">
        <v>13</v>
      </c>
      <c r="C529" s="2" t="s">
        <v>336</v>
      </c>
      <c r="D529" s="0" t="n">
        <v>8409</v>
      </c>
      <c r="E529" s="7" t="s">
        <v>25</v>
      </c>
      <c r="H529" s="0" t="n">
        <v>35</v>
      </c>
      <c r="J529" s="7" t="s">
        <v>337</v>
      </c>
      <c r="K529" s="0" t="n">
        <v>53.47979884</v>
      </c>
      <c r="L529" s="0" t="n">
        <v>-113.52324654</v>
      </c>
      <c r="M529" s="0" t="n">
        <f aca="false">8858+206+60</f>
        <v>9124</v>
      </c>
    </row>
    <row r="530" customFormat="false" ht="12.8" hidden="false" customHeight="false" outlineLevel="0" collapsed="false">
      <c r="A530" s="1" t="n">
        <v>44097</v>
      </c>
      <c r="B530" s="0" t="s">
        <v>13</v>
      </c>
      <c r="C530" s="2" t="s">
        <v>336</v>
      </c>
      <c r="D530" s="0" t="n">
        <v>8409</v>
      </c>
      <c r="E530" s="7" t="s">
        <v>35</v>
      </c>
      <c r="J530" s="7" t="s">
        <v>337</v>
      </c>
      <c r="K530" s="0" t="n">
        <v>53.47979884</v>
      </c>
      <c r="L530" s="0" t="n">
        <v>-113.52324654</v>
      </c>
      <c r="M530" s="0" t="n">
        <f aca="false">8858+206+60</f>
        <v>9124</v>
      </c>
    </row>
    <row r="531" customFormat="false" ht="12.8" hidden="false" customHeight="false" outlineLevel="0" collapsed="false">
      <c r="A531" s="1" t="n">
        <v>44097</v>
      </c>
      <c r="B531" s="0" t="s">
        <v>13</v>
      </c>
      <c r="C531" s="2" t="s">
        <v>336</v>
      </c>
      <c r="D531" s="0" t="n">
        <v>8409</v>
      </c>
      <c r="E531" s="7" t="s">
        <v>36</v>
      </c>
      <c r="J531" s="7" t="s">
        <v>337</v>
      </c>
      <c r="K531" s="0" t="n">
        <v>53.47979884</v>
      </c>
      <c r="L531" s="0" t="n">
        <v>-113.52324654</v>
      </c>
      <c r="M531" s="0" t="n">
        <f aca="false">8858+206+60</f>
        <v>9124</v>
      </c>
    </row>
    <row r="532" customFormat="false" ht="12.8" hidden="false" customHeight="false" outlineLevel="0" collapsed="false">
      <c r="A532" s="1" t="n">
        <v>44097</v>
      </c>
      <c r="B532" s="0" t="s">
        <v>13</v>
      </c>
      <c r="C532" s="2" t="s">
        <v>336</v>
      </c>
      <c r="D532" s="0" t="n">
        <v>8409</v>
      </c>
      <c r="E532" s="7" t="s">
        <v>26</v>
      </c>
      <c r="J532" s="7" t="s">
        <v>337</v>
      </c>
      <c r="K532" s="0" t="n">
        <v>53.47979884</v>
      </c>
      <c r="L532" s="0" t="n">
        <v>-113.52324654</v>
      </c>
      <c r="M532" s="0" t="n">
        <f aca="false">8858+206+60</f>
        <v>9124</v>
      </c>
    </row>
    <row r="533" customFormat="false" ht="12.8" hidden="false" customHeight="false" outlineLevel="0" collapsed="false">
      <c r="A533" s="1" t="n">
        <v>44113</v>
      </c>
      <c r="B533" s="0" t="s">
        <v>13</v>
      </c>
      <c r="C533" s="2" t="s">
        <v>336</v>
      </c>
      <c r="D533" s="0" t="n">
        <v>8409</v>
      </c>
      <c r="E533" s="7" t="s">
        <v>37</v>
      </c>
      <c r="J533" s="7" t="s">
        <v>337</v>
      </c>
      <c r="K533" s="0" t="n">
        <v>53.47979884</v>
      </c>
      <c r="L533" s="0" t="n">
        <v>-113.52324654</v>
      </c>
      <c r="M533" s="0" t="n">
        <f aca="false">8858+206+60</f>
        <v>9124</v>
      </c>
    </row>
    <row r="534" customFormat="false" ht="12.8" hidden="false" customHeight="false" outlineLevel="0" collapsed="false">
      <c r="A534" s="1" t="n">
        <v>44116</v>
      </c>
      <c r="B534" s="0" t="s">
        <v>13</v>
      </c>
      <c r="C534" s="2" t="s">
        <v>336</v>
      </c>
      <c r="D534" s="0" t="n">
        <v>8409</v>
      </c>
      <c r="E534" s="7" t="s">
        <v>52</v>
      </c>
      <c r="J534" s="7" t="s">
        <v>337</v>
      </c>
      <c r="K534" s="0" t="n">
        <v>53.47979884</v>
      </c>
      <c r="L534" s="0" t="n">
        <v>-113.52324654</v>
      </c>
      <c r="M534" s="0" t="n">
        <f aca="false">8858+206+60</f>
        <v>9124</v>
      </c>
    </row>
    <row r="535" customFormat="false" ht="12.8" hidden="false" customHeight="false" outlineLevel="0" collapsed="false">
      <c r="A535" s="1" t="n">
        <v>44116</v>
      </c>
      <c r="B535" s="0" t="s">
        <v>13</v>
      </c>
      <c r="C535" s="2" t="s">
        <v>336</v>
      </c>
      <c r="D535" s="0" t="n">
        <v>8409</v>
      </c>
      <c r="E535" s="7" t="s">
        <v>53</v>
      </c>
      <c r="J535" s="7" t="s">
        <v>337</v>
      </c>
      <c r="K535" s="0" t="n">
        <v>53.47979884</v>
      </c>
      <c r="L535" s="0" t="n">
        <v>-113.52324654</v>
      </c>
      <c r="M535" s="0" t="n">
        <f aca="false">8858+206+60</f>
        <v>9124</v>
      </c>
    </row>
    <row r="536" customFormat="false" ht="12.8" hidden="false" customHeight="false" outlineLevel="0" collapsed="false">
      <c r="A536" s="1" t="n">
        <v>44117</v>
      </c>
      <c r="B536" s="0" t="s">
        <v>13</v>
      </c>
      <c r="C536" s="2" t="s">
        <v>336</v>
      </c>
      <c r="D536" s="0" t="n">
        <v>8409</v>
      </c>
      <c r="E536" s="7" t="s">
        <v>54</v>
      </c>
      <c r="J536" s="7" t="s">
        <v>337</v>
      </c>
      <c r="K536" s="0" t="n">
        <v>53.47979884</v>
      </c>
      <c r="L536" s="0" t="n">
        <v>-113.52324654</v>
      </c>
      <c r="M536" s="0" t="n">
        <f aca="false">8858+206+60</f>
        <v>9124</v>
      </c>
    </row>
    <row r="537" customFormat="false" ht="12.8" hidden="false" customHeight="false" outlineLevel="0" collapsed="false">
      <c r="A537" s="1" t="n">
        <v>44117</v>
      </c>
      <c r="B537" s="0" t="s">
        <v>13</v>
      </c>
      <c r="C537" s="2" t="s">
        <v>336</v>
      </c>
      <c r="D537" s="0" t="n">
        <v>8409</v>
      </c>
      <c r="E537" s="7" t="s">
        <v>67</v>
      </c>
      <c r="J537" s="7" t="s">
        <v>337</v>
      </c>
      <c r="K537" s="0" t="n">
        <v>53.47979884</v>
      </c>
      <c r="L537" s="0" t="n">
        <v>-113.52324654</v>
      </c>
      <c r="M537" s="0" t="n">
        <f aca="false">8858+206+60</f>
        <v>9124</v>
      </c>
    </row>
    <row r="538" customFormat="false" ht="12.8" hidden="false" customHeight="false" outlineLevel="0" collapsed="false">
      <c r="A538" s="1" t="n">
        <v>44125</v>
      </c>
      <c r="B538" s="0" t="s">
        <v>13</v>
      </c>
      <c r="C538" s="2" t="s">
        <v>336</v>
      </c>
      <c r="D538" s="0" t="n">
        <v>8409</v>
      </c>
      <c r="E538" s="7" t="s">
        <v>68</v>
      </c>
      <c r="J538" s="7" t="s">
        <v>337</v>
      </c>
      <c r="K538" s="0" t="n">
        <v>53.47979884</v>
      </c>
      <c r="L538" s="0" t="n">
        <v>-113.52324654</v>
      </c>
      <c r="M538" s="0" t="n">
        <f aca="false">8858+206+60</f>
        <v>9124</v>
      </c>
    </row>
    <row r="539" customFormat="false" ht="12.8" hidden="false" customHeight="false" outlineLevel="0" collapsed="false">
      <c r="A539" s="1" t="n">
        <v>44108</v>
      </c>
      <c r="B539" s="0" t="s">
        <v>13</v>
      </c>
      <c r="C539" s="2" t="s">
        <v>338</v>
      </c>
      <c r="D539" s="0" t="n">
        <v>7063</v>
      </c>
      <c r="E539" s="7" t="s">
        <v>15</v>
      </c>
      <c r="F539" s="0" t="n">
        <v>2</v>
      </c>
      <c r="G539" s="0" t="n">
        <v>64</v>
      </c>
      <c r="H539" s="0" t="n">
        <f aca="false">SUM(F539:G539)</f>
        <v>66</v>
      </c>
      <c r="K539" s="0" t="n">
        <v>53.6062433</v>
      </c>
      <c r="L539" s="0" t="n">
        <v>-113.4451475</v>
      </c>
    </row>
    <row r="540" customFormat="false" ht="12.8" hidden="false" customHeight="false" outlineLevel="0" collapsed="false">
      <c r="A540" s="1" t="n">
        <v>44110</v>
      </c>
      <c r="B540" s="0" t="s">
        <v>13</v>
      </c>
      <c r="C540" s="2" t="s">
        <v>338</v>
      </c>
      <c r="D540" s="0" t="n">
        <v>7063</v>
      </c>
      <c r="E540" s="7" t="s">
        <v>25</v>
      </c>
      <c r="F540" s="0" t="n">
        <v>3</v>
      </c>
      <c r="G540" s="0" t="n">
        <v>128</v>
      </c>
      <c r="H540" s="0" t="n">
        <f aca="false">SUM(F540:G540)</f>
        <v>131</v>
      </c>
      <c r="K540" s="0" t="n">
        <v>53.6062433</v>
      </c>
      <c r="L540" s="0" t="n">
        <v>-113.4451475</v>
      </c>
    </row>
    <row r="541" customFormat="false" ht="12.8" hidden="false" customHeight="false" outlineLevel="0" collapsed="false">
      <c r="A541" s="1" t="n">
        <v>44111</v>
      </c>
      <c r="B541" s="0" t="s">
        <v>13</v>
      </c>
      <c r="C541" s="2" t="s">
        <v>338</v>
      </c>
      <c r="D541" s="0" t="n">
        <v>7063</v>
      </c>
      <c r="E541" s="7" t="s">
        <v>36</v>
      </c>
      <c r="F541" s="0" t="n">
        <v>3</v>
      </c>
      <c r="G541" s="0" t="n">
        <v>46</v>
      </c>
      <c r="H541" s="0" t="n">
        <f aca="false">SUM(F541:G541)</f>
        <v>49</v>
      </c>
      <c r="K541" s="0" t="n">
        <v>53.6062433</v>
      </c>
      <c r="L541" s="0" t="n">
        <v>-113.4451475</v>
      </c>
    </row>
    <row r="542" customFormat="false" ht="12.8" hidden="false" customHeight="false" outlineLevel="0" collapsed="false">
      <c r="A542" s="1" t="n">
        <v>44111</v>
      </c>
      <c r="B542" s="0" t="s">
        <v>13</v>
      </c>
      <c r="C542" s="2" t="s">
        <v>338</v>
      </c>
      <c r="D542" s="0" t="n">
        <v>7063</v>
      </c>
      <c r="E542" s="7" t="s">
        <v>35</v>
      </c>
      <c r="F542" s="0" t="n">
        <v>2</v>
      </c>
      <c r="G542" s="0" t="n">
        <v>41</v>
      </c>
      <c r="H542" s="0" t="n">
        <f aca="false">SUM(F542:G542)</f>
        <v>43</v>
      </c>
      <c r="K542" s="0" t="n">
        <v>53.6062433</v>
      </c>
      <c r="L542" s="0" t="n">
        <v>-113.4451475</v>
      </c>
    </row>
    <row r="543" s="13" customFormat="true" ht="12.8" hidden="false" customHeight="false" outlineLevel="0" collapsed="false">
      <c r="A543" s="1" t="n">
        <v>44111</v>
      </c>
      <c r="B543" s="0" t="s">
        <v>13</v>
      </c>
      <c r="C543" s="2" t="s">
        <v>338</v>
      </c>
      <c r="D543" s="0" t="n">
        <v>7063</v>
      </c>
      <c r="E543" s="7" t="s">
        <v>26</v>
      </c>
      <c r="F543" s="0"/>
      <c r="G543" s="0"/>
      <c r="H543" s="0"/>
      <c r="I543" s="0"/>
      <c r="J543" s="0"/>
      <c r="K543" s="0" t="n">
        <v>53.6062433</v>
      </c>
      <c r="L543" s="0" t="n">
        <v>-113.4451475</v>
      </c>
      <c r="M543" s="0"/>
      <c r="AMI543" s="0"/>
      <c r="AMJ543" s="0"/>
    </row>
    <row r="544" s="13" customFormat="true" ht="12.8" hidden="false" customHeight="false" outlineLevel="0" collapsed="false">
      <c r="A544" s="1" t="n">
        <v>44115</v>
      </c>
      <c r="B544" s="0" t="s">
        <v>13</v>
      </c>
      <c r="C544" s="2" t="s">
        <v>338</v>
      </c>
      <c r="D544" s="0" t="n">
        <v>7063</v>
      </c>
      <c r="E544" s="7" t="s">
        <v>37</v>
      </c>
      <c r="F544" s="0" t="n">
        <v>2</v>
      </c>
      <c r="G544" s="0" t="n">
        <v>38</v>
      </c>
      <c r="H544" s="0" t="n">
        <f aca="false">SUM(F544:G544)</f>
        <v>40</v>
      </c>
      <c r="I544" s="0"/>
      <c r="J544" s="0"/>
      <c r="K544" s="0" t="n">
        <v>53.6062433</v>
      </c>
      <c r="L544" s="0" t="n">
        <v>-113.4451475</v>
      </c>
      <c r="M544" s="0"/>
      <c r="AMI544" s="0"/>
      <c r="AMJ544" s="0"/>
    </row>
    <row r="545" s="13" customFormat="true" ht="12.8" hidden="false" customHeight="false" outlineLevel="0" collapsed="false">
      <c r="A545" s="1" t="n">
        <v>44117</v>
      </c>
      <c r="B545" s="0" t="s">
        <v>13</v>
      </c>
      <c r="C545" s="2" t="s">
        <v>338</v>
      </c>
      <c r="D545" s="0" t="n">
        <v>7063</v>
      </c>
      <c r="E545" s="7" t="s">
        <v>54</v>
      </c>
      <c r="F545" s="0"/>
      <c r="G545" s="0"/>
      <c r="H545" s="0"/>
      <c r="I545" s="0"/>
      <c r="J545" s="0"/>
      <c r="K545" s="0" t="n">
        <v>53.6062433</v>
      </c>
      <c r="L545" s="0" t="n">
        <v>-113.4451475</v>
      </c>
      <c r="M545" s="0"/>
      <c r="AMI545" s="0"/>
      <c r="AMJ545" s="0"/>
    </row>
    <row r="546" s="14" customFormat="true" ht="12.8" hidden="false" customHeight="false" outlineLevel="0" collapsed="false">
      <c r="A546" s="1" t="n">
        <v>44118</v>
      </c>
      <c r="B546" s="0" t="s">
        <v>13</v>
      </c>
      <c r="C546" s="2" t="s">
        <v>338</v>
      </c>
      <c r="D546" s="0" t="n">
        <v>7063</v>
      </c>
      <c r="E546" s="7" t="s">
        <v>52</v>
      </c>
      <c r="F546" s="0" t="n">
        <f aca="false">7/3</f>
        <v>2.33333333333333</v>
      </c>
      <c r="G546" s="0" t="n">
        <f aca="false">71/3</f>
        <v>23.6666666666667</v>
      </c>
      <c r="H546" s="0" t="n">
        <f aca="false">SUM(F546:G546)</f>
        <v>26</v>
      </c>
      <c r="I546" s="0"/>
      <c r="J546" s="0"/>
      <c r="K546" s="0" t="n">
        <v>53.6062433</v>
      </c>
      <c r="L546" s="0" t="n">
        <v>-113.4451475</v>
      </c>
      <c r="M546" s="0"/>
      <c r="AMI546" s="0"/>
      <c r="AMJ546" s="0"/>
    </row>
    <row r="547" s="14" customFormat="true" ht="12.8" hidden="false" customHeight="false" outlineLevel="0" collapsed="false">
      <c r="A547" s="1" t="n">
        <v>44118</v>
      </c>
      <c r="B547" s="0" t="s">
        <v>13</v>
      </c>
      <c r="C547" s="2" t="s">
        <v>338</v>
      </c>
      <c r="D547" s="0" t="n">
        <v>7063</v>
      </c>
      <c r="E547" s="7" t="s">
        <v>53</v>
      </c>
      <c r="F547" s="0" t="n">
        <f aca="false">7/3</f>
        <v>2.33333333333333</v>
      </c>
      <c r="G547" s="0" t="n">
        <f aca="false">71/3</f>
        <v>23.6666666666667</v>
      </c>
      <c r="H547" s="0" t="n">
        <f aca="false">SUM(F547:G547)</f>
        <v>26</v>
      </c>
      <c r="I547" s="0"/>
      <c r="J547" s="0"/>
      <c r="K547" s="0" t="n">
        <v>53.6062433</v>
      </c>
      <c r="L547" s="0" t="n">
        <v>-113.4451475</v>
      </c>
      <c r="M547" s="0"/>
      <c r="AMI547" s="0"/>
      <c r="AMJ547" s="0"/>
    </row>
    <row r="548" s="13" customFormat="true" ht="12.8" hidden="false" customHeight="false" outlineLevel="0" collapsed="false">
      <c r="A548" s="1" t="n">
        <v>44118</v>
      </c>
      <c r="B548" s="0" t="s">
        <v>13</v>
      </c>
      <c r="C548" s="2" t="s">
        <v>338</v>
      </c>
      <c r="D548" s="0" t="n">
        <v>7063</v>
      </c>
      <c r="E548" s="7" t="s">
        <v>67</v>
      </c>
      <c r="F548" s="0" t="n">
        <f aca="false">7/3</f>
        <v>2.33333333333333</v>
      </c>
      <c r="G548" s="0" t="n">
        <f aca="false">71/3</f>
        <v>23.6666666666667</v>
      </c>
      <c r="H548" s="0" t="n">
        <f aca="false">SUM(F548:G548)</f>
        <v>26</v>
      </c>
      <c r="I548" s="0"/>
      <c r="J548" s="0"/>
      <c r="K548" s="0" t="n">
        <v>53.6062433</v>
      </c>
      <c r="L548" s="0" t="n">
        <v>-113.4451475</v>
      </c>
      <c r="M548" s="0"/>
      <c r="AMI548" s="0"/>
      <c r="AMJ548" s="0"/>
    </row>
    <row r="549" s="13" customFormat="true" ht="12.8" hidden="false" customHeight="false" outlineLevel="0" collapsed="false">
      <c r="A549" s="1" t="n">
        <v>44123</v>
      </c>
      <c r="B549" s="0" t="s">
        <v>13</v>
      </c>
      <c r="C549" s="2" t="s">
        <v>338</v>
      </c>
      <c r="D549" s="0" t="n">
        <v>7063</v>
      </c>
      <c r="E549" s="7" t="s">
        <v>68</v>
      </c>
      <c r="F549" s="0" t="n">
        <v>1</v>
      </c>
      <c r="G549" s="0" t="n">
        <v>34</v>
      </c>
      <c r="H549" s="0" t="n">
        <f aca="false">SUM(F549:G549)</f>
        <v>35</v>
      </c>
      <c r="I549" s="0"/>
      <c r="J549" s="0"/>
      <c r="K549" s="0" t="n">
        <v>53.6062433</v>
      </c>
      <c r="L549" s="0" t="n">
        <v>-113.4451475</v>
      </c>
      <c r="M549" s="0"/>
      <c r="AMI549" s="0"/>
      <c r="AMJ549" s="0"/>
    </row>
    <row r="550" s="13" customFormat="true" ht="12.8" hidden="false" customHeight="false" outlineLevel="0" collapsed="false">
      <c r="A550" s="1" t="n">
        <v>44125</v>
      </c>
      <c r="B550" s="0" t="s">
        <v>13</v>
      </c>
      <c r="C550" s="2" t="s">
        <v>338</v>
      </c>
      <c r="D550" s="0" t="n">
        <v>7063</v>
      </c>
      <c r="E550" s="7" t="s">
        <v>55</v>
      </c>
      <c r="F550" s="0" t="n">
        <v>2</v>
      </c>
      <c r="G550" s="0" t="n">
        <v>50</v>
      </c>
      <c r="H550" s="0" t="n">
        <f aca="false">SUM(F550:G550)</f>
        <v>52</v>
      </c>
      <c r="I550" s="0"/>
      <c r="J550" s="0"/>
      <c r="K550" s="0" t="n">
        <v>53.6062433</v>
      </c>
      <c r="L550" s="0" t="n">
        <v>-113.4451475</v>
      </c>
      <c r="M550" s="0"/>
      <c r="AMI550" s="0"/>
      <c r="AMJ550" s="0"/>
    </row>
    <row r="551" s="13" customFormat="true" ht="12.8" hidden="false" customHeight="false" outlineLevel="0" collapsed="false">
      <c r="A551" s="1" t="n">
        <v>44125</v>
      </c>
      <c r="B551" s="0" t="s">
        <v>13</v>
      </c>
      <c r="C551" s="2" t="s">
        <v>339</v>
      </c>
      <c r="D551" s="0"/>
      <c r="E551" s="0" t="s">
        <v>15</v>
      </c>
      <c r="F551" s="0" t="n">
        <v>6</v>
      </c>
      <c r="G551" s="0" t="n">
        <v>21</v>
      </c>
      <c r="H551" s="0" t="n">
        <f aca="false">SUM(F551:G551)</f>
        <v>27</v>
      </c>
      <c r="I551" s="0" t="s">
        <v>340</v>
      </c>
      <c r="J551" s="0"/>
      <c r="K551" s="0"/>
      <c r="L551" s="0"/>
      <c r="M551" s="0"/>
      <c r="AMI551" s="0"/>
      <c r="AMJ551" s="0"/>
    </row>
    <row r="552" s="13" customFormat="true" ht="12.8" hidden="false" customHeight="false" outlineLevel="0" collapsed="false">
      <c r="A552" s="1" t="n">
        <v>44103</v>
      </c>
      <c r="B552" s="0" t="s">
        <v>13</v>
      </c>
      <c r="C552" s="2" t="s">
        <v>341</v>
      </c>
      <c r="D552" s="0" t="n">
        <v>7223</v>
      </c>
      <c r="E552" s="7" t="s">
        <v>15</v>
      </c>
      <c r="F552" s="0"/>
      <c r="G552" s="0"/>
      <c r="H552" s="0"/>
      <c r="I552" s="0"/>
      <c r="J552" s="0"/>
      <c r="K552" s="0" t="n">
        <v>53.4773404</v>
      </c>
      <c r="L552" s="0" t="n">
        <v>-113.4576948</v>
      </c>
      <c r="M552" s="0"/>
      <c r="AMI552" s="0"/>
      <c r="AMJ552" s="0"/>
    </row>
    <row r="553" customFormat="false" ht="12.8" hidden="false" customHeight="false" outlineLevel="0" collapsed="false">
      <c r="A553" s="1" t="n">
        <v>44109</v>
      </c>
      <c r="B553" s="0" t="s">
        <v>13</v>
      </c>
      <c r="C553" s="2" t="s">
        <v>342</v>
      </c>
      <c r="D553" s="0" t="n">
        <v>7572</v>
      </c>
      <c r="E553" s="7" t="s">
        <v>15</v>
      </c>
      <c r="J553" s="0" t="s">
        <v>343</v>
      </c>
    </row>
    <row r="554" s="13" customFormat="true" ht="12.8" hidden="false" customHeight="false" outlineLevel="0" collapsed="false">
      <c r="A554" s="1" t="n">
        <v>44109</v>
      </c>
      <c r="B554" s="0" t="s">
        <v>13</v>
      </c>
      <c r="C554" s="2" t="s">
        <v>342</v>
      </c>
      <c r="D554" s="0" t="n">
        <v>7572</v>
      </c>
      <c r="E554" s="7" t="s">
        <v>25</v>
      </c>
      <c r="F554" s="0"/>
      <c r="G554" s="0"/>
      <c r="H554" s="0"/>
      <c r="I554" s="0"/>
      <c r="J554" s="0" t="s">
        <v>343</v>
      </c>
      <c r="K554" s="0"/>
      <c r="L554" s="0"/>
      <c r="M554" s="0"/>
      <c r="AMI554" s="0"/>
      <c r="AMJ554" s="0"/>
    </row>
    <row r="555" s="13" customFormat="true" ht="12.8" hidden="false" customHeight="false" outlineLevel="0" collapsed="false">
      <c r="A555" s="1" t="n">
        <v>44117</v>
      </c>
      <c r="B555" s="0" t="s">
        <v>206</v>
      </c>
      <c r="C555" s="2" t="s">
        <v>344</v>
      </c>
      <c r="D555" s="0" t="n">
        <v>1629</v>
      </c>
      <c r="E555" s="7" t="s">
        <v>61</v>
      </c>
      <c r="F555" s="0"/>
      <c r="G555" s="0"/>
      <c r="H555" s="0"/>
      <c r="I555" s="0"/>
      <c r="J555" s="0" t="s">
        <v>208</v>
      </c>
      <c r="K555" s="0"/>
      <c r="L555" s="0"/>
      <c r="M555" s="0"/>
      <c r="AMI555" s="0"/>
      <c r="AMJ555" s="0"/>
    </row>
    <row r="556" s="13" customFormat="true" ht="12.8" hidden="false" customHeight="false" outlineLevel="0" collapsed="false">
      <c r="A556" s="1" t="n">
        <v>44094</v>
      </c>
      <c r="B556" s="0" t="s">
        <v>13</v>
      </c>
      <c r="C556" s="2" t="s">
        <v>345</v>
      </c>
      <c r="D556" s="0" t="n">
        <v>7209</v>
      </c>
      <c r="E556" s="7" t="s">
        <v>15</v>
      </c>
      <c r="F556" s="0" t="n">
        <v>3</v>
      </c>
      <c r="G556" s="0" t="n">
        <v>23</v>
      </c>
      <c r="H556" s="0" t="n">
        <f aca="false">SUM(F556:G556)</f>
        <v>26</v>
      </c>
      <c r="I556" s="0"/>
      <c r="J556" s="7" t="s">
        <v>346</v>
      </c>
      <c r="K556" s="0" t="n">
        <v>53.55476767</v>
      </c>
      <c r="L556" s="0" t="n">
        <v>-113.59502211</v>
      </c>
      <c r="M556" s="0" t="n">
        <v>2287</v>
      </c>
      <c r="AMI556" s="0"/>
      <c r="AMJ556" s="0"/>
    </row>
    <row r="557" customFormat="false" ht="12.8" hidden="false" customHeight="false" outlineLevel="0" collapsed="false">
      <c r="A557" s="1" t="n">
        <v>44095</v>
      </c>
      <c r="B557" s="0" t="s">
        <v>13</v>
      </c>
      <c r="C557" s="2" t="s">
        <v>347</v>
      </c>
      <c r="D557" s="0" t="n">
        <v>7200</v>
      </c>
      <c r="E557" s="7" t="s">
        <v>15</v>
      </c>
      <c r="F557" s="0" t="n">
        <v>2</v>
      </c>
      <c r="G557" s="0" t="n">
        <v>22</v>
      </c>
      <c r="H557" s="0" t="n">
        <f aca="false">SUM(F557:G557)</f>
        <v>24</v>
      </c>
      <c r="J557" s="7"/>
      <c r="K557" s="0" t="n">
        <v>53.6109183</v>
      </c>
      <c r="L557" s="0" t="n">
        <v>-113.4315132</v>
      </c>
    </row>
    <row r="558" customFormat="false" ht="12.8" hidden="false" customHeight="false" outlineLevel="0" collapsed="false">
      <c r="A558" s="1" t="n">
        <v>44091</v>
      </c>
      <c r="B558" s="0" t="s">
        <v>13</v>
      </c>
      <c r="C558" s="8" t="s">
        <v>348</v>
      </c>
      <c r="D558" s="0" t="n">
        <v>7058</v>
      </c>
      <c r="E558" s="7" t="s">
        <v>15</v>
      </c>
      <c r="F558" s="0" t="n">
        <v>2</v>
      </c>
      <c r="G558" s="0" t="n">
        <f aca="false">55/2</f>
        <v>27.5</v>
      </c>
      <c r="H558" s="0" t="n">
        <f aca="false">SUM(F558:G558)</f>
        <v>29.5</v>
      </c>
      <c r="J558" s="7" t="s">
        <v>349</v>
      </c>
      <c r="K558" s="0" t="n">
        <v>53.54856293</v>
      </c>
      <c r="L558" s="0" t="n">
        <v>-113.45908893</v>
      </c>
      <c r="M558" s="0" t="n">
        <v>9545</v>
      </c>
    </row>
    <row r="559" customFormat="false" ht="12.8" hidden="false" customHeight="false" outlineLevel="0" collapsed="false">
      <c r="A559" s="1" t="n">
        <v>44091</v>
      </c>
      <c r="B559" s="0" t="s">
        <v>13</v>
      </c>
      <c r="C559" s="2" t="s">
        <v>348</v>
      </c>
      <c r="D559" s="0" t="n">
        <v>7058</v>
      </c>
      <c r="E559" s="7" t="s">
        <v>25</v>
      </c>
      <c r="F559" s="0" t="n">
        <f aca="false">2</f>
        <v>2</v>
      </c>
      <c r="G559" s="0" t="n">
        <f aca="false">55/2</f>
        <v>27.5</v>
      </c>
      <c r="H559" s="0" t="n">
        <f aca="false">SUM(F559:G559)</f>
        <v>29.5</v>
      </c>
      <c r="J559" s="7" t="s">
        <v>349</v>
      </c>
      <c r="K559" s="0" t="n">
        <v>53.54856293</v>
      </c>
      <c r="L559" s="0" t="n">
        <v>-113.45908893</v>
      </c>
      <c r="M559" s="0" t="n">
        <v>9545</v>
      </c>
    </row>
    <row r="560" customFormat="false" ht="12.8" hidden="false" customHeight="false" outlineLevel="0" collapsed="false">
      <c r="A560" s="1" t="n">
        <v>44091</v>
      </c>
      <c r="B560" s="0" t="s">
        <v>13</v>
      </c>
      <c r="C560" s="2" t="s">
        <v>348</v>
      </c>
      <c r="D560" s="0" t="n">
        <v>7058</v>
      </c>
      <c r="E560" s="7" t="s">
        <v>26</v>
      </c>
      <c r="J560" s="7" t="s">
        <v>349</v>
      </c>
      <c r="K560" s="0" t="n">
        <v>53.54856293</v>
      </c>
      <c r="L560" s="0" t="n">
        <v>-113.45908893</v>
      </c>
      <c r="M560" s="0" t="n">
        <v>9545</v>
      </c>
    </row>
    <row r="561" customFormat="false" ht="12.8" hidden="false" customHeight="false" outlineLevel="0" collapsed="false">
      <c r="A561" s="1" t="n">
        <v>44109</v>
      </c>
      <c r="B561" s="0" t="s">
        <v>13</v>
      </c>
      <c r="C561" s="2" t="s">
        <v>348</v>
      </c>
      <c r="D561" s="0" t="n">
        <v>7058</v>
      </c>
      <c r="E561" s="7" t="s">
        <v>35</v>
      </c>
      <c r="F561" s="0" t="n">
        <v>5</v>
      </c>
      <c r="G561" s="0" t="n">
        <v>82</v>
      </c>
      <c r="H561" s="0" t="n">
        <f aca="false">SUM(F561:G561)</f>
        <v>87</v>
      </c>
      <c r="J561" s="7" t="s">
        <v>349</v>
      </c>
      <c r="K561" s="0" t="n">
        <v>53.54856293</v>
      </c>
      <c r="L561" s="0" t="n">
        <v>-113.45908893</v>
      </c>
      <c r="M561" s="0" t="n">
        <v>9545</v>
      </c>
    </row>
    <row r="562" customFormat="false" ht="12.8" hidden="false" customHeight="false" outlineLevel="0" collapsed="false">
      <c r="A562" s="1" t="n">
        <v>44109</v>
      </c>
      <c r="B562" s="0" t="s">
        <v>13</v>
      </c>
      <c r="C562" s="2" t="s">
        <v>348</v>
      </c>
      <c r="D562" s="0" t="n">
        <v>7058</v>
      </c>
      <c r="E562" s="7" t="s">
        <v>36</v>
      </c>
      <c r="F562" s="0" t="n">
        <v>4</v>
      </c>
      <c r="G562" s="0" t="n">
        <v>23</v>
      </c>
      <c r="H562" s="0" t="n">
        <f aca="false">SUM(F562:G562)</f>
        <v>27</v>
      </c>
      <c r="J562" s="7" t="s">
        <v>349</v>
      </c>
      <c r="K562" s="0" t="n">
        <v>53.54856293</v>
      </c>
      <c r="L562" s="0" t="n">
        <v>-113.45908893</v>
      </c>
      <c r="M562" s="0" t="n">
        <v>9545</v>
      </c>
    </row>
    <row r="563" customFormat="false" ht="12.8" hidden="false" customHeight="false" outlineLevel="0" collapsed="false">
      <c r="A563" s="1" t="n">
        <v>44075</v>
      </c>
      <c r="B563" s="0" t="s">
        <v>185</v>
      </c>
      <c r="C563" s="2" t="s">
        <v>350</v>
      </c>
      <c r="D563" s="0" t="n">
        <v>2250</v>
      </c>
      <c r="E563" s="7" t="s">
        <v>15</v>
      </c>
      <c r="F563" s="0" t="n">
        <v>1</v>
      </c>
      <c r="H563" s="0" t="n">
        <f aca="false">SUM(F563:G563)</f>
        <v>1</v>
      </c>
      <c r="J563" s="7"/>
      <c r="K563" s="0" t="n">
        <v>50.7421848</v>
      </c>
      <c r="L563" s="0" t="n">
        <v>-113.953468</v>
      </c>
    </row>
    <row r="564" customFormat="false" ht="12.8" hidden="false" customHeight="false" outlineLevel="0" collapsed="false">
      <c r="A564" s="1" t="n">
        <v>44125</v>
      </c>
      <c r="B564" s="0" t="s">
        <v>198</v>
      </c>
      <c r="C564" s="2" t="s">
        <v>351</v>
      </c>
      <c r="E564" s="0" t="s">
        <v>15</v>
      </c>
      <c r="I564" s="0" t="s">
        <v>352</v>
      </c>
    </row>
    <row r="565" s="13" customFormat="true" ht="12.8" hidden="false" customHeight="false" outlineLevel="0" collapsed="false">
      <c r="A565" s="1" t="n">
        <v>44111</v>
      </c>
      <c r="B565" s="0" t="s">
        <v>13</v>
      </c>
      <c r="C565" s="2" t="s">
        <v>353</v>
      </c>
      <c r="D565" s="0" t="n">
        <v>7149</v>
      </c>
      <c r="E565" s="7" t="s">
        <v>15</v>
      </c>
      <c r="F565" s="0"/>
      <c r="G565" s="0"/>
      <c r="H565" s="0"/>
      <c r="I565" s="0"/>
      <c r="J565" s="0"/>
      <c r="K565" s="0" t="n">
        <v>53.5871849</v>
      </c>
      <c r="L565" s="0" t="n">
        <v>-113.4842834</v>
      </c>
      <c r="M565" s="0"/>
      <c r="AMI565" s="0"/>
      <c r="AMJ565" s="0"/>
    </row>
    <row r="566" s="13" customFormat="true" ht="12.8" hidden="false" customHeight="false" outlineLevel="0" collapsed="false">
      <c r="A566" s="1" t="n">
        <v>44100</v>
      </c>
      <c r="B566" s="0" t="s">
        <v>354</v>
      </c>
      <c r="C566" s="2" t="s">
        <v>355</v>
      </c>
      <c r="D566" s="0" t="n">
        <v>2209</v>
      </c>
      <c r="E566" s="7" t="s">
        <v>15</v>
      </c>
      <c r="F566" s="0"/>
      <c r="G566" s="0"/>
      <c r="H566" s="0"/>
      <c r="I566" s="0"/>
      <c r="J566" s="0"/>
      <c r="K566" s="0" t="n">
        <v>53.505545</v>
      </c>
      <c r="L566" s="0" t="n">
        <v>-113.986328</v>
      </c>
      <c r="M566" s="0"/>
      <c r="AMI566" s="0"/>
      <c r="AMJ566" s="0"/>
    </row>
    <row r="567" s="14" customFormat="true" ht="12.8" hidden="false" customHeight="false" outlineLevel="0" collapsed="false">
      <c r="A567" s="1" t="n">
        <v>44117</v>
      </c>
      <c r="B567" s="0" t="s">
        <v>206</v>
      </c>
      <c r="C567" s="2" t="s">
        <v>356</v>
      </c>
      <c r="D567" s="0" t="n">
        <v>9981</v>
      </c>
      <c r="E567" s="7" t="s">
        <v>61</v>
      </c>
      <c r="F567" s="0"/>
      <c r="G567" s="0"/>
      <c r="H567" s="0"/>
      <c r="I567" s="0"/>
      <c r="J567" s="0" t="s">
        <v>208</v>
      </c>
      <c r="K567" s="0"/>
      <c r="L567" s="0"/>
      <c r="M567" s="0"/>
      <c r="AMI567" s="0"/>
      <c r="AMJ567" s="0"/>
    </row>
    <row r="568" customFormat="false" ht="12.8" hidden="false" customHeight="false" outlineLevel="0" collapsed="false">
      <c r="A568" s="1" t="n">
        <v>44113</v>
      </c>
      <c r="B568" s="0" t="s">
        <v>13</v>
      </c>
      <c r="C568" s="2" t="s">
        <v>357</v>
      </c>
      <c r="D568" s="0" t="n">
        <v>7257</v>
      </c>
      <c r="E568" s="7" t="s">
        <v>15</v>
      </c>
      <c r="K568" s="0" t="n">
        <v>53.4502309</v>
      </c>
      <c r="L568" s="0" t="n">
        <v>-113.4280825</v>
      </c>
    </row>
    <row r="569" s="13" customFormat="true" ht="12.8" hidden="false" customHeight="false" outlineLevel="0" collapsed="false">
      <c r="A569" s="1" t="n">
        <v>44117</v>
      </c>
      <c r="B569" s="0" t="s">
        <v>13</v>
      </c>
      <c r="C569" s="2" t="s">
        <v>358</v>
      </c>
      <c r="D569" s="0" t="n">
        <v>7281</v>
      </c>
      <c r="E569" s="7" t="s">
        <v>15</v>
      </c>
      <c r="F569" s="0"/>
      <c r="G569" s="0"/>
      <c r="H569" s="0"/>
      <c r="I569" s="0"/>
      <c r="J569" s="0"/>
      <c r="K569" s="0" t="n">
        <v>53.4897514</v>
      </c>
      <c r="L569" s="0" t="n">
        <v>-113.6503566</v>
      </c>
      <c r="M569" s="0"/>
      <c r="AMI569" s="0"/>
      <c r="AMJ569" s="0"/>
    </row>
    <row r="570" s="13" customFormat="true" ht="12.8" hidden="false" customHeight="false" outlineLevel="0" collapsed="false">
      <c r="A570" s="1" t="n">
        <v>44119</v>
      </c>
      <c r="B570" s="0" t="s">
        <v>13</v>
      </c>
      <c r="C570" s="2" t="s">
        <v>358</v>
      </c>
      <c r="D570" s="0" t="n">
        <v>7281</v>
      </c>
      <c r="E570" s="7" t="s">
        <v>25</v>
      </c>
      <c r="F570" s="0" t="n">
        <v>2</v>
      </c>
      <c r="G570" s="0" t="n">
        <v>19</v>
      </c>
      <c r="H570" s="0" t="n">
        <f aca="false">SUM(F570:G570)</f>
        <v>21</v>
      </c>
      <c r="I570" s="0"/>
      <c r="J570" s="0"/>
      <c r="K570" s="0" t="n">
        <v>53.4897514</v>
      </c>
      <c r="L570" s="0" t="n">
        <v>-113.6503566</v>
      </c>
      <c r="M570" s="0"/>
      <c r="AMI570" s="0"/>
      <c r="AMJ570" s="0"/>
    </row>
    <row r="571" customFormat="false" ht="12.8" hidden="false" customHeight="false" outlineLevel="0" collapsed="false">
      <c r="A571" s="1" t="n">
        <v>44120</v>
      </c>
      <c r="B571" s="0" t="s">
        <v>13</v>
      </c>
      <c r="C571" s="2" t="s">
        <v>358</v>
      </c>
      <c r="D571" s="0" t="n">
        <v>7281</v>
      </c>
      <c r="E571" s="7" t="s">
        <v>26</v>
      </c>
      <c r="K571" s="0" t="n">
        <v>53.4897514</v>
      </c>
      <c r="L571" s="0" t="n">
        <v>-113.6503566</v>
      </c>
    </row>
    <row r="572" customFormat="false" ht="12.8" hidden="false" customHeight="false" outlineLevel="0" collapsed="false">
      <c r="A572" s="1" t="n">
        <v>44125</v>
      </c>
      <c r="B572" s="0" t="s">
        <v>13</v>
      </c>
      <c r="C572" s="2" t="s">
        <v>358</v>
      </c>
      <c r="D572" s="0" t="n">
        <v>7281</v>
      </c>
      <c r="E572" s="7" t="s">
        <v>35</v>
      </c>
      <c r="K572" s="0" t="n">
        <v>53.4897514</v>
      </c>
      <c r="L572" s="0" t="n">
        <v>-113.6503566</v>
      </c>
    </row>
    <row r="573" customFormat="false" ht="12.8" hidden="false" customHeight="false" outlineLevel="0" collapsed="false">
      <c r="A573" s="1" t="n">
        <v>44089</v>
      </c>
      <c r="B573" s="0" t="s">
        <v>13</v>
      </c>
      <c r="C573" s="2" t="s">
        <v>359</v>
      </c>
      <c r="D573" s="0" t="n">
        <v>1578</v>
      </c>
      <c r="E573" s="7" t="s">
        <v>15</v>
      </c>
      <c r="J573" s="7"/>
      <c r="K573" s="0" t="n">
        <v>53.4133989</v>
      </c>
      <c r="L573" s="0" t="n">
        <v>-113.4608558</v>
      </c>
    </row>
    <row r="574" customFormat="false" ht="12.8" hidden="false" customHeight="false" outlineLevel="0" collapsed="false">
      <c r="A574" s="1" t="n">
        <v>44104</v>
      </c>
      <c r="B574" s="0" t="s">
        <v>13</v>
      </c>
      <c r="C574" s="2" t="s">
        <v>359</v>
      </c>
      <c r="D574" s="0" t="n">
        <v>1578</v>
      </c>
      <c r="E574" s="7" t="s">
        <v>25</v>
      </c>
      <c r="F574" s="0" t="n">
        <v>8</v>
      </c>
      <c r="G574" s="0" t="n">
        <v>20</v>
      </c>
      <c r="H574" s="0" t="n">
        <f aca="false">SUM(F574:G574)</f>
        <v>28</v>
      </c>
      <c r="J574" s="7"/>
      <c r="K574" s="0" t="n">
        <v>53.4133989</v>
      </c>
      <c r="L574" s="0" t="n">
        <v>-113.4608558</v>
      </c>
    </row>
    <row r="575" s="13" customFormat="true" ht="12.8" hidden="false" customHeight="false" outlineLevel="0" collapsed="false">
      <c r="A575" s="1" t="n">
        <v>44110</v>
      </c>
      <c r="B575" s="0" t="s">
        <v>13</v>
      </c>
      <c r="C575" s="2" t="s">
        <v>359</v>
      </c>
      <c r="D575" s="0" t="n">
        <v>1578</v>
      </c>
      <c r="E575" s="7" t="s">
        <v>26</v>
      </c>
      <c r="F575" s="0"/>
      <c r="G575" s="0"/>
      <c r="H575" s="0"/>
      <c r="I575" s="0"/>
      <c r="J575" s="7"/>
      <c r="K575" s="0" t="n">
        <v>53.4133989</v>
      </c>
      <c r="L575" s="0" t="n">
        <v>-113.4608558</v>
      </c>
      <c r="M575" s="0"/>
      <c r="AMI575" s="0"/>
      <c r="AMJ575" s="0"/>
    </row>
    <row r="576" s="13" customFormat="true" ht="12.8" hidden="false" customHeight="false" outlineLevel="0" collapsed="false">
      <c r="A576" s="1" t="n">
        <v>44113</v>
      </c>
      <c r="B576" s="0" t="s">
        <v>13</v>
      </c>
      <c r="C576" s="2" t="s">
        <v>359</v>
      </c>
      <c r="D576" s="0" t="n">
        <v>1578</v>
      </c>
      <c r="E576" s="7" t="s">
        <v>35</v>
      </c>
      <c r="F576" s="0"/>
      <c r="G576" s="0"/>
      <c r="H576" s="0" t="n">
        <v>1</v>
      </c>
      <c r="I576" s="0" t="s">
        <v>360</v>
      </c>
      <c r="J576" s="7"/>
      <c r="K576" s="0" t="n">
        <v>53.4133989</v>
      </c>
      <c r="L576" s="0" t="n">
        <v>-113.4608558</v>
      </c>
      <c r="M576" s="0"/>
      <c r="AMI576" s="0"/>
      <c r="AMJ576" s="0"/>
    </row>
    <row r="577" s="13" customFormat="true" ht="12.8" hidden="false" customHeight="false" outlineLevel="0" collapsed="false">
      <c r="A577" s="1" t="n">
        <v>44107</v>
      </c>
      <c r="B577" s="0" t="s">
        <v>81</v>
      </c>
      <c r="C577" s="2" t="s">
        <v>361</v>
      </c>
      <c r="D577" s="0" t="n">
        <v>3329</v>
      </c>
      <c r="E577" s="7" t="s">
        <v>15</v>
      </c>
      <c r="F577" s="0"/>
      <c r="G577" s="0"/>
      <c r="H577" s="0"/>
      <c r="I577" s="0"/>
      <c r="J577" s="0"/>
      <c r="K577" s="0" t="n">
        <v>53.5368444</v>
      </c>
      <c r="L577" s="0" t="n">
        <v>-113.30588</v>
      </c>
      <c r="M577" s="0"/>
      <c r="AMI577" s="0"/>
      <c r="AMJ577" s="0"/>
    </row>
    <row r="578" s="13" customFormat="true" ht="12.8" hidden="false" customHeight="false" outlineLevel="0" collapsed="false">
      <c r="A578" s="1" t="n">
        <v>44110</v>
      </c>
      <c r="B578" s="0" t="s">
        <v>81</v>
      </c>
      <c r="C578" s="2" t="s">
        <v>361</v>
      </c>
      <c r="D578" s="0" t="n">
        <v>3329</v>
      </c>
      <c r="E578" s="7" t="s">
        <v>25</v>
      </c>
      <c r="F578" s="0"/>
      <c r="G578" s="0"/>
      <c r="H578" s="0"/>
      <c r="I578" s="0"/>
      <c r="J578" s="0"/>
      <c r="K578" s="0" t="n">
        <v>53.5368444</v>
      </c>
      <c r="L578" s="0" t="n">
        <v>-113.30588</v>
      </c>
      <c r="M578" s="0"/>
      <c r="AMI578" s="0"/>
      <c r="AMJ578" s="0"/>
    </row>
    <row r="579" s="13" customFormat="true" ht="12.8" hidden="false" customHeight="false" outlineLevel="0" collapsed="false">
      <c r="A579" s="1" t="n">
        <v>44113</v>
      </c>
      <c r="B579" s="0" t="s">
        <v>81</v>
      </c>
      <c r="C579" s="2" t="s">
        <v>361</v>
      </c>
      <c r="D579" s="0" t="n">
        <v>3329</v>
      </c>
      <c r="E579" s="7" t="s">
        <v>26</v>
      </c>
      <c r="F579" s="0"/>
      <c r="G579" s="0"/>
      <c r="H579" s="0"/>
      <c r="I579" s="0"/>
      <c r="J579" s="0"/>
      <c r="K579" s="0" t="n">
        <v>53.5368444</v>
      </c>
      <c r="L579" s="0" t="n">
        <v>-113.30588</v>
      </c>
      <c r="M579" s="0"/>
      <c r="AMI579" s="0"/>
      <c r="AMJ579" s="0"/>
    </row>
    <row r="580" s="13" customFormat="true" ht="12.8" hidden="false" customHeight="false" outlineLevel="0" collapsed="false">
      <c r="A580" s="1" t="n">
        <v>44092</v>
      </c>
      <c r="B580" s="0" t="s">
        <v>13</v>
      </c>
      <c r="C580" s="8" t="s">
        <v>362</v>
      </c>
      <c r="D580" s="0" t="n">
        <v>7909</v>
      </c>
      <c r="E580" s="7" t="s">
        <v>15</v>
      </c>
      <c r="F580" s="0" t="n">
        <v>2</v>
      </c>
      <c r="G580" s="0" t="n">
        <v>31</v>
      </c>
      <c r="H580" s="0" t="n">
        <f aca="false">SUM(F580:G580)</f>
        <v>33</v>
      </c>
      <c r="I580" s="0"/>
      <c r="J580" s="7" t="s">
        <v>363</v>
      </c>
      <c r="K580" s="0" t="n">
        <v>53.47536525</v>
      </c>
      <c r="L580" s="0" t="n">
        <v>-113.46234163</v>
      </c>
      <c r="M580" s="0" t="n">
        <v>4183</v>
      </c>
      <c r="AMI580" s="0"/>
      <c r="AMJ580" s="0"/>
    </row>
    <row r="581" s="13" customFormat="true" ht="12.8" hidden="false" customHeight="false" outlineLevel="0" collapsed="false">
      <c r="A581" s="1" t="n">
        <v>44102</v>
      </c>
      <c r="B581" s="0" t="s">
        <v>13</v>
      </c>
      <c r="C581" s="2" t="s">
        <v>362</v>
      </c>
      <c r="D581" s="0" t="n">
        <v>7909</v>
      </c>
      <c r="E581" s="7" t="s">
        <v>25</v>
      </c>
      <c r="F581" s="0" t="n">
        <v>2</v>
      </c>
      <c r="G581" s="0" t="n">
        <v>31</v>
      </c>
      <c r="H581" s="0" t="n">
        <f aca="false">SUM(F581:G581)</f>
        <v>33</v>
      </c>
      <c r="I581" s="0"/>
      <c r="J581" s="7" t="s">
        <v>363</v>
      </c>
      <c r="K581" s="0" t="n">
        <v>53.47536525</v>
      </c>
      <c r="L581" s="0" t="n">
        <v>-113.46234163</v>
      </c>
      <c r="M581" s="0" t="n">
        <v>4183</v>
      </c>
      <c r="AMI581" s="0"/>
      <c r="AMJ581" s="0"/>
    </row>
    <row r="582" customFormat="false" ht="12.8" hidden="false" customHeight="false" outlineLevel="0" collapsed="false">
      <c r="A582" s="1" t="n">
        <v>44102</v>
      </c>
      <c r="B582" s="0" t="s">
        <v>13</v>
      </c>
      <c r="C582" s="2" t="s">
        <v>362</v>
      </c>
      <c r="D582" s="0" t="n">
        <v>7909</v>
      </c>
      <c r="E582" s="7" t="s">
        <v>26</v>
      </c>
      <c r="J582" s="7" t="s">
        <v>363</v>
      </c>
      <c r="K582" s="0" t="n">
        <v>53.47536525</v>
      </c>
      <c r="L582" s="0" t="n">
        <v>-113.46234163</v>
      </c>
      <c r="M582" s="0" t="n">
        <v>4183</v>
      </c>
    </row>
    <row r="583" customFormat="false" ht="12.8" hidden="false" customHeight="false" outlineLevel="0" collapsed="false">
      <c r="A583" s="1" t="n">
        <v>44119</v>
      </c>
      <c r="B583" s="0" t="s">
        <v>13</v>
      </c>
      <c r="C583" s="2" t="s">
        <v>362</v>
      </c>
      <c r="D583" s="0" t="n">
        <v>7909</v>
      </c>
      <c r="E583" s="7" t="s">
        <v>43</v>
      </c>
      <c r="J583" s="7" t="s">
        <v>363</v>
      </c>
      <c r="K583" s="0" t="n">
        <v>53.47536525</v>
      </c>
      <c r="L583" s="0" t="n">
        <v>-113.46234163</v>
      </c>
      <c r="M583" s="0" t="n">
        <v>4183</v>
      </c>
    </row>
    <row r="584" customFormat="false" ht="12.8" hidden="false" customHeight="false" outlineLevel="0" collapsed="false">
      <c r="A584" s="1" t="n">
        <v>44117</v>
      </c>
      <c r="B584" s="0" t="s">
        <v>206</v>
      </c>
      <c r="C584" s="2" t="s">
        <v>364</v>
      </c>
      <c r="D584" s="0" t="n">
        <v>4282</v>
      </c>
      <c r="E584" s="7" t="s">
        <v>61</v>
      </c>
      <c r="J584" s="0" t="s">
        <v>365</v>
      </c>
    </row>
    <row r="585" customFormat="false" ht="12.8" hidden="false" customHeight="false" outlineLevel="0" collapsed="false">
      <c r="A585" s="1" t="n">
        <v>44103</v>
      </c>
      <c r="B585" s="0" t="s">
        <v>13</v>
      </c>
      <c r="C585" s="2" t="s">
        <v>366</v>
      </c>
      <c r="D585" s="0" t="n">
        <v>7274</v>
      </c>
      <c r="E585" s="7" t="s">
        <v>15</v>
      </c>
      <c r="K585" s="0" t="n">
        <v>53.4677401</v>
      </c>
      <c r="L585" s="0" t="n">
        <v>-113.4084843</v>
      </c>
    </row>
    <row r="586" customFormat="false" ht="12.8" hidden="false" customHeight="false" outlineLevel="0" collapsed="false">
      <c r="A586" s="1" t="n">
        <v>44096</v>
      </c>
      <c r="B586" s="0" t="s">
        <v>20</v>
      </c>
      <c r="C586" s="2" t="s">
        <v>367</v>
      </c>
      <c r="D586" s="0" t="n">
        <v>8555</v>
      </c>
      <c r="E586" s="7" t="s">
        <v>15</v>
      </c>
      <c r="J586" s="7"/>
      <c r="K586" s="0" t="n">
        <v>51.122219</v>
      </c>
      <c r="L586" s="0" t="n">
        <v>-114.2163589</v>
      </c>
    </row>
    <row r="587" customFormat="false" ht="12.8" hidden="false" customHeight="false" outlineLevel="0" collapsed="false">
      <c r="A587" s="1" t="n">
        <v>44106</v>
      </c>
      <c r="B587" s="0" t="s">
        <v>20</v>
      </c>
      <c r="C587" s="2" t="s">
        <v>367</v>
      </c>
      <c r="D587" s="0" t="n">
        <v>8555</v>
      </c>
      <c r="E587" s="7" t="s">
        <v>25</v>
      </c>
      <c r="J587" s="7"/>
      <c r="K587" s="0" t="n">
        <v>51.122219</v>
      </c>
      <c r="L587" s="0" t="n">
        <v>-114.2163589</v>
      </c>
    </row>
    <row r="588" customFormat="false" ht="12.8" hidden="false" customHeight="false" outlineLevel="0" collapsed="false">
      <c r="A588" s="1" t="n">
        <v>44106</v>
      </c>
      <c r="B588" s="0" t="s">
        <v>20</v>
      </c>
      <c r="C588" s="2" t="s">
        <v>367</v>
      </c>
      <c r="D588" s="0" t="n">
        <v>8555</v>
      </c>
      <c r="E588" s="7" t="s">
        <v>26</v>
      </c>
      <c r="J588" s="7"/>
      <c r="K588" s="0" t="n">
        <v>51.122219</v>
      </c>
      <c r="L588" s="0" t="n">
        <v>-114.2163589</v>
      </c>
    </row>
    <row r="589" customFormat="false" ht="12.8" hidden="false" customHeight="false" outlineLevel="0" collapsed="false">
      <c r="A589" s="1" t="n">
        <v>44123</v>
      </c>
      <c r="B589" s="0" t="s">
        <v>20</v>
      </c>
      <c r="C589" s="2" t="s">
        <v>367</v>
      </c>
      <c r="D589" s="0" t="n">
        <v>8555</v>
      </c>
      <c r="E589" s="7" t="s">
        <v>43</v>
      </c>
      <c r="J589" s="7"/>
      <c r="K589" s="0" t="n">
        <v>51.122219</v>
      </c>
      <c r="L589" s="0" t="n">
        <v>-114.2163589</v>
      </c>
    </row>
    <row r="590" customFormat="false" ht="12.8" hidden="false" customHeight="false" outlineLevel="0" collapsed="false">
      <c r="A590" s="1" t="n">
        <v>44100</v>
      </c>
      <c r="B590" s="0" t="s">
        <v>20</v>
      </c>
      <c r="C590" s="8" t="s">
        <v>368</v>
      </c>
      <c r="D590" s="0" t="n">
        <v>538</v>
      </c>
      <c r="E590" s="7" t="s">
        <v>15</v>
      </c>
      <c r="K590" s="0" t="n">
        <v>51.0775287</v>
      </c>
      <c r="L590" s="0" t="n">
        <v>-113.9305011</v>
      </c>
    </row>
    <row r="591" customFormat="false" ht="12.8" hidden="false" customHeight="false" outlineLevel="0" collapsed="false">
      <c r="A591" s="1" t="n">
        <v>44101</v>
      </c>
      <c r="B591" s="0" t="s">
        <v>20</v>
      </c>
      <c r="C591" s="2" t="s">
        <v>368</v>
      </c>
      <c r="D591" s="0" t="n">
        <v>538</v>
      </c>
      <c r="E591" s="7" t="s">
        <v>25</v>
      </c>
      <c r="K591" s="0" t="n">
        <v>51.0775287</v>
      </c>
      <c r="L591" s="0" t="n">
        <v>-113.9305011</v>
      </c>
    </row>
    <row r="592" customFormat="false" ht="12.8" hidden="false" customHeight="false" outlineLevel="0" collapsed="false">
      <c r="A592" s="1" t="n">
        <v>44101</v>
      </c>
      <c r="B592" s="0" t="s">
        <v>20</v>
      </c>
      <c r="C592" s="2" t="s">
        <v>368</v>
      </c>
      <c r="D592" s="0" t="n">
        <v>538</v>
      </c>
      <c r="E592" s="7" t="s">
        <v>26</v>
      </c>
      <c r="K592" s="0" t="n">
        <v>51.0775287</v>
      </c>
      <c r="L592" s="0" t="n">
        <v>-113.9305011</v>
      </c>
    </row>
    <row r="593" customFormat="false" ht="12.8" hidden="false" customHeight="false" outlineLevel="0" collapsed="false">
      <c r="A593" s="1" t="n">
        <v>44089</v>
      </c>
      <c r="B593" s="0" t="s">
        <v>369</v>
      </c>
      <c r="C593" s="2" t="s">
        <v>370</v>
      </c>
      <c r="D593" s="0" t="n">
        <v>2508</v>
      </c>
      <c r="E593" s="7" t="s">
        <v>15</v>
      </c>
      <c r="F593" s="0" t="n">
        <v>3</v>
      </c>
      <c r="G593" s="0" t="n">
        <v>43</v>
      </c>
      <c r="H593" s="0" t="n">
        <f aca="false">SUM(F593:G593)</f>
        <v>46</v>
      </c>
      <c r="J593" s="7" t="s">
        <v>371</v>
      </c>
    </row>
    <row r="594" customFormat="false" ht="12.8" hidden="false" customHeight="false" outlineLevel="0" collapsed="false">
      <c r="A594" s="1" t="n">
        <v>44089</v>
      </c>
      <c r="B594" s="0" t="s">
        <v>369</v>
      </c>
      <c r="C594" s="2" t="s">
        <v>370</v>
      </c>
      <c r="D594" s="0" t="n">
        <v>2508</v>
      </c>
      <c r="E594" s="7" t="s">
        <v>61</v>
      </c>
      <c r="J594" s="7" t="s">
        <v>371</v>
      </c>
    </row>
    <row r="595" customFormat="false" ht="12.8" hidden="false" customHeight="false" outlineLevel="0" collapsed="false">
      <c r="A595" s="1" t="n">
        <v>44085</v>
      </c>
      <c r="B595" s="0" t="s">
        <v>369</v>
      </c>
      <c r="C595" s="2" t="s">
        <v>372</v>
      </c>
      <c r="D595" s="11" t="n">
        <v>2594</v>
      </c>
      <c r="E595" s="7" t="s">
        <v>15</v>
      </c>
      <c r="F595" s="7"/>
      <c r="G595" s="7"/>
      <c r="H595" s="7"/>
      <c r="I595" s="7"/>
      <c r="J595" s="7"/>
      <c r="K595" s="0" t="n">
        <v>53.8028844</v>
      </c>
      <c r="L595" s="0" t="n">
        <v>-113.6362377</v>
      </c>
    </row>
    <row r="596" customFormat="false" ht="12.8" hidden="false" customHeight="false" outlineLevel="0" collapsed="false">
      <c r="A596" s="1" t="n">
        <v>44106</v>
      </c>
      <c r="B596" s="0" t="s">
        <v>373</v>
      </c>
      <c r="C596" s="2" t="s">
        <v>374</v>
      </c>
      <c r="D596" s="0" t="n">
        <v>5290</v>
      </c>
      <c r="E596" s="7" t="s">
        <v>15</v>
      </c>
      <c r="K596" s="0" t="n">
        <v>51.17041</v>
      </c>
      <c r="L596" s="0" t="n">
        <v>-114.854937</v>
      </c>
    </row>
    <row r="597" customFormat="false" ht="12.8" hidden="false" customHeight="false" outlineLevel="0" collapsed="false">
      <c r="A597" s="1" t="n">
        <v>44110</v>
      </c>
      <c r="B597" s="0" t="s">
        <v>373</v>
      </c>
      <c r="C597" s="2" t="s">
        <v>374</v>
      </c>
      <c r="D597" s="0" t="n">
        <v>5290</v>
      </c>
      <c r="E597" s="7" t="s">
        <v>25</v>
      </c>
      <c r="K597" s="0" t="n">
        <v>51.17041</v>
      </c>
      <c r="L597" s="0" t="n">
        <v>-114.854937</v>
      </c>
    </row>
    <row r="598" customFormat="false" ht="12.8" hidden="false" customHeight="false" outlineLevel="0" collapsed="false">
      <c r="A598" s="1" t="n">
        <v>44110</v>
      </c>
      <c r="B598" s="0" t="s">
        <v>373</v>
      </c>
      <c r="C598" s="2" t="s">
        <v>374</v>
      </c>
      <c r="D598" s="0" t="n">
        <v>5290</v>
      </c>
      <c r="E598" s="7" t="s">
        <v>61</v>
      </c>
      <c r="K598" s="0" t="n">
        <v>51.17041</v>
      </c>
      <c r="L598" s="0" t="n">
        <v>-114.854937</v>
      </c>
    </row>
    <row r="599" customFormat="false" ht="12.8" hidden="false" customHeight="false" outlineLevel="0" collapsed="false">
      <c r="A599" s="1" t="n">
        <v>44123</v>
      </c>
      <c r="B599" s="0" t="s">
        <v>13</v>
      </c>
      <c r="C599" s="2" t="s">
        <v>375</v>
      </c>
      <c r="E599" s="7" t="s">
        <v>15</v>
      </c>
    </row>
    <row r="600" customFormat="false" ht="12.8" hidden="false" customHeight="false" outlineLevel="0" collapsed="false">
      <c r="A600" s="1" t="n">
        <v>44123</v>
      </c>
      <c r="B600" s="0" t="s">
        <v>13</v>
      </c>
      <c r="C600" s="2" t="s">
        <v>375</v>
      </c>
      <c r="E600" s="7" t="s">
        <v>25</v>
      </c>
    </row>
    <row r="601" customFormat="false" ht="12.8" hidden="false" customHeight="false" outlineLevel="0" collapsed="false">
      <c r="A601" s="1" t="n">
        <v>44123</v>
      </c>
      <c r="B601" s="0" t="s">
        <v>13</v>
      </c>
      <c r="C601" s="2" t="s">
        <v>375</v>
      </c>
      <c r="E601" s="7" t="s">
        <v>26</v>
      </c>
    </row>
    <row r="602" customFormat="false" ht="12.8" hidden="false" customHeight="false" outlineLevel="0" collapsed="false">
      <c r="A602" s="1" t="n">
        <v>44113</v>
      </c>
      <c r="B602" s="0" t="s">
        <v>20</v>
      </c>
      <c r="C602" s="2" t="s">
        <v>376</v>
      </c>
      <c r="D602" s="0" t="n">
        <v>8553</v>
      </c>
      <c r="E602" s="7" t="s">
        <v>15</v>
      </c>
      <c r="K602" s="0" t="n">
        <v>51.124442</v>
      </c>
      <c r="L602" s="0" t="n">
        <v>-114.1394839</v>
      </c>
    </row>
    <row r="603" customFormat="false" ht="12.8" hidden="false" customHeight="false" outlineLevel="0" collapsed="false">
      <c r="A603" s="1" t="n">
        <v>44093</v>
      </c>
      <c r="B603" s="0" t="s">
        <v>20</v>
      </c>
      <c r="C603" s="2" t="s">
        <v>377</v>
      </c>
      <c r="D603" s="0" t="n">
        <v>1333</v>
      </c>
      <c r="E603" s="7" t="s">
        <v>15</v>
      </c>
      <c r="J603" s="7" t="s">
        <v>378</v>
      </c>
      <c r="K603" s="0" t="n">
        <v>50.92385208</v>
      </c>
      <c r="L603" s="0" t="n">
        <v>-113.98154817</v>
      </c>
      <c r="M603" s="0" t="n">
        <v>6423</v>
      </c>
    </row>
    <row r="604" customFormat="false" ht="12.8" hidden="false" customHeight="false" outlineLevel="0" collapsed="false">
      <c r="A604" s="1" t="n">
        <v>44110</v>
      </c>
      <c r="B604" s="0" t="s">
        <v>373</v>
      </c>
      <c r="C604" s="2" t="s">
        <v>379</v>
      </c>
      <c r="D604" s="0" t="n">
        <v>1727</v>
      </c>
      <c r="E604" s="7" t="s">
        <v>15</v>
      </c>
      <c r="K604" s="0" t="n">
        <v>51.171002</v>
      </c>
      <c r="L604" s="0" t="n">
        <v>-114.857082</v>
      </c>
    </row>
    <row r="605" customFormat="false" ht="12.8" hidden="false" customHeight="false" outlineLevel="0" collapsed="false">
      <c r="A605" s="1" t="n">
        <v>44110</v>
      </c>
      <c r="B605" s="0" t="s">
        <v>373</v>
      </c>
      <c r="C605" s="2" t="s">
        <v>379</v>
      </c>
      <c r="D605" s="0" t="n">
        <v>1727</v>
      </c>
      <c r="E605" s="7" t="s">
        <v>61</v>
      </c>
      <c r="K605" s="0" t="n">
        <v>51.171002</v>
      </c>
      <c r="L605" s="0" t="n">
        <v>-114.857082</v>
      </c>
    </row>
    <row r="606" customFormat="false" ht="12.8" hidden="false" customHeight="false" outlineLevel="0" collapsed="false">
      <c r="A606" s="1" t="n">
        <v>44091</v>
      </c>
      <c r="B606" s="0" t="s">
        <v>13</v>
      </c>
      <c r="C606" s="2" t="s">
        <v>380</v>
      </c>
      <c r="D606" s="0" t="n">
        <v>1936</v>
      </c>
      <c r="E606" s="7" t="s">
        <v>15</v>
      </c>
      <c r="F606" s="0" t="n">
        <v>7</v>
      </c>
      <c r="G606" s="0" t="n">
        <v>32</v>
      </c>
      <c r="H606" s="0" t="n">
        <f aca="false">SUM(F606:G606)</f>
        <v>39</v>
      </c>
      <c r="J606" s="7" t="s">
        <v>381</v>
      </c>
      <c r="K606" s="0" t="n">
        <v>53.44220406</v>
      </c>
      <c r="L606" s="0" t="n">
        <v>-113.55702576</v>
      </c>
      <c r="M606" s="0" t="n">
        <v>5689</v>
      </c>
    </row>
    <row r="607" customFormat="false" ht="12.8" hidden="false" customHeight="false" outlineLevel="0" collapsed="false">
      <c r="A607" s="1" t="n">
        <v>44102</v>
      </c>
      <c r="B607" s="0" t="s">
        <v>20</v>
      </c>
      <c r="C607" s="2" t="s">
        <v>382</v>
      </c>
      <c r="D607" s="0" t="n">
        <v>9333</v>
      </c>
      <c r="E607" s="7" t="s">
        <v>15</v>
      </c>
      <c r="K607" s="0" t="n">
        <v>50.9685156</v>
      </c>
      <c r="L607" s="0" t="n">
        <v>-114.1131717</v>
      </c>
    </row>
    <row r="608" customFormat="false" ht="12.8" hidden="false" customHeight="false" outlineLevel="0" collapsed="false">
      <c r="A608" s="1" t="n">
        <v>44093</v>
      </c>
      <c r="B608" s="0" t="s">
        <v>20</v>
      </c>
      <c r="C608" s="8" t="s">
        <v>383</v>
      </c>
      <c r="D608" s="0" t="n">
        <v>1989</v>
      </c>
      <c r="E608" s="7" t="s">
        <v>15</v>
      </c>
      <c r="J608" s="7" t="s">
        <v>384</v>
      </c>
      <c r="K608" s="0" t="n">
        <v>51.12216636</v>
      </c>
      <c r="L608" s="0" t="n">
        <v>-113.94914057</v>
      </c>
      <c r="M608" s="0" t="n">
        <v>7863</v>
      </c>
    </row>
    <row r="609" customFormat="false" ht="12.8" hidden="false" customHeight="false" outlineLevel="0" collapsed="false">
      <c r="A609" s="1" t="n">
        <v>44093</v>
      </c>
      <c r="B609" s="0" t="s">
        <v>20</v>
      </c>
      <c r="C609" s="2" t="s">
        <v>383</v>
      </c>
      <c r="D609" s="0" t="n">
        <v>1989</v>
      </c>
      <c r="E609" s="7" t="s">
        <v>25</v>
      </c>
      <c r="J609" s="7" t="s">
        <v>384</v>
      </c>
      <c r="K609" s="0" t="n">
        <v>51.12216636</v>
      </c>
      <c r="L609" s="0" t="n">
        <v>-113.94914057</v>
      </c>
      <c r="M609" s="0" t="n">
        <v>7863</v>
      </c>
    </row>
    <row r="610" customFormat="false" ht="12.8" hidden="false" customHeight="false" outlineLevel="0" collapsed="false">
      <c r="A610" s="1" t="n">
        <v>44101</v>
      </c>
      <c r="B610" s="0" t="s">
        <v>20</v>
      </c>
      <c r="C610" s="2" t="s">
        <v>383</v>
      </c>
      <c r="D610" s="0" t="n">
        <v>1989</v>
      </c>
      <c r="E610" s="7" t="s">
        <v>26</v>
      </c>
      <c r="J610" s="7" t="s">
        <v>384</v>
      </c>
      <c r="K610" s="0" t="n">
        <v>51.12216636</v>
      </c>
      <c r="L610" s="0" t="n">
        <v>-113.94914057</v>
      </c>
      <c r="M610" s="0" t="n">
        <v>7863</v>
      </c>
    </row>
    <row r="611" customFormat="false" ht="12.8" hidden="false" customHeight="false" outlineLevel="0" collapsed="false">
      <c r="A611" s="1" t="n">
        <v>44108</v>
      </c>
      <c r="B611" s="0" t="s">
        <v>20</v>
      </c>
      <c r="C611" s="2" t="s">
        <v>383</v>
      </c>
      <c r="D611" s="0" t="n">
        <v>1989</v>
      </c>
      <c r="E611" s="7" t="s">
        <v>35</v>
      </c>
      <c r="J611" s="7" t="s">
        <v>384</v>
      </c>
      <c r="K611" s="0" t="n">
        <v>51.12216636</v>
      </c>
      <c r="L611" s="0" t="n">
        <v>-113.94914057</v>
      </c>
      <c r="M611" s="0" t="n">
        <v>7863</v>
      </c>
    </row>
    <row r="612" customFormat="false" ht="12.8" hidden="false" customHeight="false" outlineLevel="0" collapsed="false">
      <c r="A612" s="1" t="n">
        <v>44110</v>
      </c>
      <c r="B612" s="0" t="s">
        <v>20</v>
      </c>
      <c r="C612" s="2" t="s">
        <v>383</v>
      </c>
      <c r="D612" s="0" t="n">
        <v>1989</v>
      </c>
      <c r="E612" s="7" t="s">
        <v>36</v>
      </c>
      <c r="J612" s="7" t="s">
        <v>384</v>
      </c>
      <c r="K612" s="0" t="n">
        <v>51.12216636</v>
      </c>
      <c r="L612" s="0" t="n">
        <v>-113.94914057</v>
      </c>
      <c r="M612" s="0" t="n">
        <v>7863</v>
      </c>
    </row>
    <row r="613" customFormat="false" ht="12.8" hidden="false" customHeight="false" outlineLevel="0" collapsed="false">
      <c r="A613" s="1" t="n">
        <v>44110</v>
      </c>
      <c r="B613" s="0" t="s">
        <v>20</v>
      </c>
      <c r="C613" s="2" t="s">
        <v>383</v>
      </c>
      <c r="D613" s="0" t="n">
        <v>1989</v>
      </c>
      <c r="E613" s="7" t="s">
        <v>37</v>
      </c>
      <c r="J613" s="7" t="s">
        <v>384</v>
      </c>
      <c r="K613" s="0" t="n">
        <v>51.12216636</v>
      </c>
      <c r="L613" s="0" t="n">
        <v>-113.94914057</v>
      </c>
      <c r="M613" s="0" t="n">
        <v>7863</v>
      </c>
    </row>
    <row r="614" customFormat="false" ht="12.8" hidden="false" customHeight="false" outlineLevel="0" collapsed="false">
      <c r="A614" s="1" t="n">
        <v>44110</v>
      </c>
      <c r="B614" s="0" t="s">
        <v>20</v>
      </c>
      <c r="C614" s="2" t="s">
        <v>383</v>
      </c>
      <c r="D614" s="0" t="n">
        <v>1989</v>
      </c>
      <c r="E614" s="7" t="s">
        <v>54</v>
      </c>
      <c r="J614" s="7" t="s">
        <v>384</v>
      </c>
      <c r="K614" s="0" t="n">
        <v>51.12216636</v>
      </c>
      <c r="L614" s="0" t="n">
        <v>-113.94914057</v>
      </c>
      <c r="M614" s="0" t="n">
        <v>7863</v>
      </c>
    </row>
    <row r="615" customFormat="false" ht="12.8" hidden="false" customHeight="false" outlineLevel="0" collapsed="false">
      <c r="A615" s="1" t="n">
        <v>44112</v>
      </c>
      <c r="B615" s="0" t="s">
        <v>20</v>
      </c>
      <c r="C615" s="2" t="s">
        <v>383</v>
      </c>
      <c r="D615" s="0" t="n">
        <v>1989</v>
      </c>
      <c r="E615" s="7" t="s">
        <v>52</v>
      </c>
      <c r="J615" s="7" t="s">
        <v>384</v>
      </c>
      <c r="K615" s="0" t="n">
        <v>51.12216636</v>
      </c>
      <c r="L615" s="0" t="n">
        <v>-113.94914057</v>
      </c>
      <c r="M615" s="0" t="n">
        <v>7863</v>
      </c>
    </row>
    <row r="616" customFormat="false" ht="12.8" hidden="false" customHeight="false" outlineLevel="0" collapsed="false">
      <c r="A616" s="1" t="n">
        <v>44117</v>
      </c>
      <c r="B616" s="0" t="s">
        <v>20</v>
      </c>
      <c r="C616" s="2" t="s">
        <v>383</v>
      </c>
      <c r="D616" s="0" t="n">
        <v>1989</v>
      </c>
      <c r="E616" s="7" t="s">
        <v>53</v>
      </c>
      <c r="J616" s="7" t="s">
        <v>384</v>
      </c>
      <c r="K616" s="0" t="n">
        <v>51.12216636</v>
      </c>
      <c r="L616" s="0" t="n">
        <v>-113.94914057</v>
      </c>
      <c r="M616" s="0" t="n">
        <v>7863</v>
      </c>
    </row>
    <row r="617" customFormat="false" ht="12.8" hidden="false" customHeight="false" outlineLevel="0" collapsed="false">
      <c r="A617" s="1" t="n">
        <v>44125</v>
      </c>
      <c r="B617" s="0" t="s">
        <v>20</v>
      </c>
      <c r="C617" s="2" t="s">
        <v>383</v>
      </c>
      <c r="D617" s="0" t="n">
        <v>1989</v>
      </c>
      <c r="E617" s="7" t="s">
        <v>67</v>
      </c>
      <c r="I617" s="0" t="s">
        <v>385</v>
      </c>
      <c r="J617" s="7" t="s">
        <v>384</v>
      </c>
      <c r="K617" s="0" t="n">
        <v>51.12216636</v>
      </c>
      <c r="L617" s="0" t="n">
        <v>-113.94914057</v>
      </c>
      <c r="M617" s="0" t="n">
        <v>7863</v>
      </c>
    </row>
    <row r="618" customFormat="false" ht="12.8" hidden="false" customHeight="false" outlineLevel="0" collapsed="false">
      <c r="A618" s="1" t="n">
        <v>44125</v>
      </c>
      <c r="B618" s="0" t="s">
        <v>20</v>
      </c>
      <c r="C618" s="2" t="s">
        <v>386</v>
      </c>
      <c r="E618" s="0" t="s">
        <v>15</v>
      </c>
    </row>
    <row r="619" customFormat="false" ht="12.8" hidden="false" customHeight="false" outlineLevel="0" collapsed="false">
      <c r="A619" s="1" t="n">
        <v>44125</v>
      </c>
      <c r="B619" s="0" t="s">
        <v>20</v>
      </c>
      <c r="C619" s="2" t="s">
        <v>386</v>
      </c>
      <c r="E619" s="0" t="s">
        <v>25</v>
      </c>
    </row>
    <row r="620" customFormat="false" ht="12.8" hidden="false" customHeight="false" outlineLevel="0" collapsed="false">
      <c r="A620" s="1" t="n">
        <v>44125</v>
      </c>
      <c r="B620" s="0" t="s">
        <v>20</v>
      </c>
      <c r="C620" s="2" t="s">
        <v>386</v>
      </c>
      <c r="E620" s="0" t="s">
        <v>26</v>
      </c>
    </row>
    <row r="621" customFormat="false" ht="12.8" hidden="false" customHeight="false" outlineLevel="0" collapsed="false">
      <c r="A621" s="1" t="n">
        <v>44117</v>
      </c>
      <c r="B621" s="0" t="s">
        <v>206</v>
      </c>
      <c r="C621" s="2" t="s">
        <v>387</v>
      </c>
      <c r="D621" s="0" t="n">
        <v>4292</v>
      </c>
      <c r="E621" s="7" t="s">
        <v>61</v>
      </c>
      <c r="J621" s="0" t="s">
        <v>208</v>
      </c>
    </row>
    <row r="622" customFormat="false" ht="12.8" hidden="false" customHeight="false" outlineLevel="0" collapsed="false">
      <c r="A622" s="1" t="n">
        <v>44117</v>
      </c>
      <c r="B622" s="0" t="s">
        <v>206</v>
      </c>
      <c r="C622" s="2" t="s">
        <v>388</v>
      </c>
      <c r="D622" s="0" t="n">
        <v>4288</v>
      </c>
      <c r="E622" s="7" t="s">
        <v>61</v>
      </c>
      <c r="J622" s="0" t="s">
        <v>208</v>
      </c>
    </row>
    <row r="623" customFormat="false" ht="12.8" hidden="false" customHeight="false" outlineLevel="0" collapsed="false">
      <c r="A623" s="1" t="n">
        <v>44118</v>
      </c>
      <c r="B623" s="0" t="s">
        <v>389</v>
      </c>
      <c r="C623" s="2" t="s">
        <v>390</v>
      </c>
      <c r="D623" s="0" t="n">
        <v>6410</v>
      </c>
      <c r="E623" s="7" t="s">
        <v>15</v>
      </c>
      <c r="J623" s="0" t="s">
        <v>391</v>
      </c>
    </row>
    <row r="624" customFormat="false" ht="12.8" hidden="false" customHeight="false" outlineLevel="0" collapsed="false">
      <c r="A624" s="1" t="n">
        <v>44117</v>
      </c>
      <c r="B624" s="0" t="s">
        <v>17</v>
      </c>
      <c r="C624" s="2" t="s">
        <v>392</v>
      </c>
      <c r="D624" s="0" t="n">
        <v>2251</v>
      </c>
      <c r="E624" s="7" t="s">
        <v>15</v>
      </c>
      <c r="K624" s="0" t="n">
        <v>51.253692</v>
      </c>
      <c r="L624" s="0" t="n">
        <v>-114.0148122</v>
      </c>
    </row>
    <row r="625" customFormat="false" ht="12.8" hidden="false" customHeight="false" outlineLevel="0" collapsed="false">
      <c r="A625" s="1" t="n">
        <v>44117</v>
      </c>
      <c r="B625" s="0" t="s">
        <v>17</v>
      </c>
      <c r="C625" s="2" t="s">
        <v>392</v>
      </c>
      <c r="D625" s="0" t="n">
        <v>2251</v>
      </c>
      <c r="E625" s="7" t="s">
        <v>25</v>
      </c>
      <c r="K625" s="0" t="n">
        <v>51.253692</v>
      </c>
      <c r="L625" s="0" t="n">
        <v>-114.0148122</v>
      </c>
    </row>
    <row r="626" customFormat="false" ht="12.8" hidden="false" customHeight="false" outlineLevel="0" collapsed="false">
      <c r="A626" s="1" t="n">
        <v>44117</v>
      </c>
      <c r="B626" s="0" t="s">
        <v>17</v>
      </c>
      <c r="C626" s="2" t="s">
        <v>392</v>
      </c>
      <c r="D626" s="0" t="n">
        <v>2251</v>
      </c>
      <c r="E626" s="7" t="s">
        <v>26</v>
      </c>
      <c r="K626" s="0" t="n">
        <v>51.253692</v>
      </c>
      <c r="L626" s="0" t="n">
        <v>-114.0148122</v>
      </c>
    </row>
    <row r="627" customFormat="false" ht="12.8" hidden="false" customHeight="false" outlineLevel="0" collapsed="false">
      <c r="A627" s="1" t="n">
        <v>44093</v>
      </c>
      <c r="B627" s="0" t="s">
        <v>13</v>
      </c>
      <c r="C627" s="8" t="s">
        <v>393</v>
      </c>
      <c r="D627" s="0" t="n">
        <v>7191</v>
      </c>
      <c r="E627" s="7" t="s">
        <v>15</v>
      </c>
      <c r="J627" s="7"/>
      <c r="K627" s="0" t="n">
        <v>53.6032618</v>
      </c>
      <c r="L627" s="0" t="n">
        <v>-113.4765892</v>
      </c>
    </row>
    <row r="628" customFormat="false" ht="12.8" hidden="false" customHeight="false" outlineLevel="0" collapsed="false">
      <c r="A628" s="1" t="n">
        <v>44102</v>
      </c>
      <c r="B628" s="0" t="s">
        <v>13</v>
      </c>
      <c r="C628" s="2" t="s">
        <v>393</v>
      </c>
      <c r="D628" s="0" t="n">
        <v>7191</v>
      </c>
      <c r="E628" s="7" t="s">
        <v>25</v>
      </c>
      <c r="J628" s="7"/>
      <c r="K628" s="0" t="n">
        <v>53.6032618</v>
      </c>
      <c r="L628" s="0" t="n">
        <v>-113.4765892</v>
      </c>
    </row>
    <row r="629" customFormat="false" ht="12.8" hidden="false" customHeight="false" outlineLevel="0" collapsed="false">
      <c r="A629" s="1" t="n">
        <v>44102</v>
      </c>
      <c r="B629" s="0" t="s">
        <v>13</v>
      </c>
      <c r="C629" s="2" t="s">
        <v>393</v>
      </c>
      <c r="D629" s="0" t="n">
        <v>7191</v>
      </c>
      <c r="E629" s="7" t="s">
        <v>26</v>
      </c>
      <c r="J629" s="7"/>
      <c r="K629" s="0" t="n">
        <v>53.6032618</v>
      </c>
      <c r="L629" s="0" t="n">
        <v>-113.4765892</v>
      </c>
    </row>
    <row r="630" customFormat="false" ht="12.8" hidden="false" customHeight="false" outlineLevel="0" collapsed="false">
      <c r="A630" s="1" t="n">
        <v>44123</v>
      </c>
      <c r="B630" s="0" t="s">
        <v>13</v>
      </c>
      <c r="C630" s="2" t="s">
        <v>393</v>
      </c>
      <c r="D630" s="0" t="n">
        <v>7191</v>
      </c>
      <c r="E630" s="7" t="s">
        <v>43</v>
      </c>
      <c r="J630" s="7"/>
      <c r="K630" s="0" t="n">
        <v>53.6032618</v>
      </c>
      <c r="L630" s="0" t="n">
        <v>-113.4765892</v>
      </c>
    </row>
    <row r="631" customFormat="false" ht="12.8" hidden="false" customHeight="false" outlineLevel="0" collapsed="false">
      <c r="A631" s="1" t="n">
        <v>44092</v>
      </c>
      <c r="B631" s="0" t="s">
        <v>146</v>
      </c>
      <c r="C631" s="2" t="s">
        <v>394</v>
      </c>
      <c r="D631" s="0" t="n">
        <v>3146</v>
      </c>
      <c r="E631" s="7" t="s">
        <v>15</v>
      </c>
      <c r="J631" s="7" t="s">
        <v>395</v>
      </c>
      <c r="K631" s="0" t="n">
        <v>52.97350232</v>
      </c>
      <c r="L631" s="0" t="n">
        <v>-113.35651218</v>
      </c>
      <c r="M631" s="0" t="n">
        <v>3066</v>
      </c>
    </row>
    <row r="632" customFormat="false" ht="12.8" hidden="false" customHeight="false" outlineLevel="0" collapsed="false">
      <c r="A632" s="1" t="n">
        <v>44108</v>
      </c>
      <c r="B632" s="0" t="s">
        <v>13</v>
      </c>
      <c r="C632" s="2" t="s">
        <v>396</v>
      </c>
      <c r="D632" s="0" t="n">
        <v>7156</v>
      </c>
      <c r="E632" s="7" t="s">
        <v>15</v>
      </c>
      <c r="F632" s="0" t="n">
        <f aca="false">7/2</f>
        <v>3.5</v>
      </c>
      <c r="G632" s="0" t="n">
        <f aca="false">37/2</f>
        <v>18.5</v>
      </c>
      <c r="H632" s="0" t="n">
        <f aca="false">SUM(F632:G632)</f>
        <v>22</v>
      </c>
      <c r="K632" s="0" t="n">
        <v>53.5604831</v>
      </c>
      <c r="L632" s="0" t="n">
        <v>-113.4878719</v>
      </c>
    </row>
    <row r="633" customFormat="false" ht="12.8" hidden="false" customHeight="false" outlineLevel="0" collapsed="false">
      <c r="A633" s="1" t="n">
        <v>44108</v>
      </c>
      <c r="B633" s="0" t="s">
        <v>13</v>
      </c>
      <c r="C633" s="2" t="s">
        <v>396</v>
      </c>
      <c r="D633" s="0" t="n">
        <v>7156</v>
      </c>
      <c r="E633" s="7" t="s">
        <v>25</v>
      </c>
      <c r="F633" s="0" t="n">
        <f aca="false">7/2</f>
        <v>3.5</v>
      </c>
      <c r="G633" s="0" t="n">
        <f aca="false">37/2</f>
        <v>18.5</v>
      </c>
      <c r="H633" s="0" t="n">
        <f aca="false">SUM(F633:G633)</f>
        <v>22</v>
      </c>
      <c r="K633" s="0" t="n">
        <v>53.5604831</v>
      </c>
      <c r="L633" s="0" t="n">
        <v>-113.4878719</v>
      </c>
    </row>
    <row r="634" customFormat="false" ht="12.8" hidden="false" customHeight="false" outlineLevel="0" collapsed="false">
      <c r="A634" s="1" t="n">
        <v>44112</v>
      </c>
      <c r="B634" s="0" t="s">
        <v>13</v>
      </c>
      <c r="C634" s="2" t="s">
        <v>396</v>
      </c>
      <c r="D634" s="0" t="n">
        <v>7156</v>
      </c>
      <c r="E634" s="7" t="s">
        <v>35</v>
      </c>
      <c r="F634" s="0" t="n">
        <v>8</v>
      </c>
      <c r="G634" s="0" t="n">
        <v>15</v>
      </c>
      <c r="H634" s="0" t="n">
        <f aca="false">SUM(F634:G634)</f>
        <v>23</v>
      </c>
      <c r="K634" s="0" t="n">
        <v>53.5604831</v>
      </c>
      <c r="L634" s="0" t="n">
        <v>-113.4878719</v>
      </c>
    </row>
    <row r="635" customFormat="false" ht="12.8" hidden="false" customHeight="false" outlineLevel="0" collapsed="false">
      <c r="A635" s="1" t="n">
        <v>44113</v>
      </c>
      <c r="B635" s="0" t="s">
        <v>13</v>
      </c>
      <c r="C635" s="2" t="s">
        <v>396</v>
      </c>
      <c r="D635" s="0" t="n">
        <v>7156</v>
      </c>
      <c r="E635" s="7" t="s">
        <v>26</v>
      </c>
      <c r="K635" s="0" t="n">
        <v>53.5604831</v>
      </c>
      <c r="L635" s="0" t="n">
        <v>-113.4878719</v>
      </c>
    </row>
    <row r="636" customFormat="false" ht="12.8" hidden="false" customHeight="false" outlineLevel="0" collapsed="false">
      <c r="A636" s="1" t="n">
        <v>44125</v>
      </c>
      <c r="B636" s="0" t="s">
        <v>20</v>
      </c>
      <c r="C636" s="2" t="s">
        <v>397</v>
      </c>
      <c r="E636" s="0" t="s">
        <v>15</v>
      </c>
      <c r="I636" s="0" t="s">
        <v>398</v>
      </c>
    </row>
    <row r="637" customFormat="false" ht="12.8" hidden="false" customHeight="false" outlineLevel="0" collapsed="false">
      <c r="A637" s="1" t="n">
        <v>44124</v>
      </c>
      <c r="B637" s="0" t="s">
        <v>140</v>
      </c>
      <c r="C637" s="2" t="s">
        <v>399</v>
      </c>
      <c r="E637" s="0" t="s">
        <v>15</v>
      </c>
    </row>
    <row r="638" customFormat="false" ht="12.8" hidden="false" customHeight="false" outlineLevel="0" collapsed="false">
      <c r="A638" s="1" t="n">
        <v>44082</v>
      </c>
      <c r="B638" s="0" t="s">
        <v>20</v>
      </c>
      <c r="C638" s="8" t="s">
        <v>400</v>
      </c>
      <c r="D638" s="0" t="n">
        <v>1275</v>
      </c>
      <c r="E638" s="7" t="s">
        <v>15</v>
      </c>
      <c r="J638" s="7"/>
      <c r="K638" s="0" t="n">
        <v>51.1577551</v>
      </c>
      <c r="L638" s="0" t="n">
        <v>-114.0658952</v>
      </c>
    </row>
    <row r="639" customFormat="false" ht="12.8" hidden="false" customHeight="false" outlineLevel="0" collapsed="false">
      <c r="A639" s="1" t="n">
        <v>44088</v>
      </c>
      <c r="B639" s="0" t="s">
        <v>20</v>
      </c>
      <c r="C639" s="2" t="s">
        <v>400</v>
      </c>
      <c r="D639" s="0" t="n">
        <v>1275</v>
      </c>
      <c r="E639" s="7" t="s">
        <v>25</v>
      </c>
      <c r="J639" s="7"/>
      <c r="K639" s="0" t="n">
        <v>51.1577551</v>
      </c>
      <c r="L639" s="0" t="n">
        <v>-114.0658952</v>
      </c>
    </row>
    <row r="640" customFormat="false" ht="12.8" hidden="false" customHeight="false" outlineLevel="0" collapsed="false">
      <c r="A640" s="1" t="n">
        <v>44088</v>
      </c>
      <c r="B640" s="0" t="s">
        <v>20</v>
      </c>
      <c r="C640" s="2" t="s">
        <v>400</v>
      </c>
      <c r="D640" s="0" t="n">
        <v>1275</v>
      </c>
      <c r="E640" s="7" t="s">
        <v>26</v>
      </c>
      <c r="J640" s="7"/>
      <c r="K640" s="0" t="n">
        <v>51.1577551</v>
      </c>
      <c r="L640" s="0" t="n">
        <v>-114.0658952</v>
      </c>
    </row>
    <row r="641" customFormat="false" ht="12.8" hidden="false" customHeight="false" outlineLevel="0" collapsed="false">
      <c r="A641" s="1" t="n">
        <v>44110</v>
      </c>
      <c r="B641" s="0" t="s">
        <v>20</v>
      </c>
      <c r="C641" s="2" t="s">
        <v>400</v>
      </c>
      <c r="D641" s="0" t="n">
        <v>1275</v>
      </c>
      <c r="E641" s="7" t="s">
        <v>43</v>
      </c>
      <c r="J641" s="7"/>
      <c r="K641" s="0" t="n">
        <v>51.1577551</v>
      </c>
      <c r="L641" s="0" t="n">
        <v>-114.0658952</v>
      </c>
    </row>
    <row r="642" customFormat="false" ht="12.8" hidden="false" customHeight="false" outlineLevel="0" collapsed="false">
      <c r="A642" s="1" t="n">
        <v>44109</v>
      </c>
      <c r="B642" s="0" t="s">
        <v>13</v>
      </c>
      <c r="C642" s="2" t="s">
        <v>401</v>
      </c>
      <c r="D642" s="0" t="n">
        <v>7066</v>
      </c>
      <c r="E642" s="7" t="s">
        <v>15</v>
      </c>
      <c r="F642" s="0" t="n">
        <v>1</v>
      </c>
      <c r="G642" s="0" t="n">
        <v>69</v>
      </c>
      <c r="H642" s="0" t="n">
        <f aca="false">SUM(F642:G642)</f>
        <v>70</v>
      </c>
      <c r="K642" s="0" t="n">
        <v>53.5197162</v>
      </c>
      <c r="L642" s="0" t="n">
        <v>-113.5020105</v>
      </c>
    </row>
    <row r="643" customFormat="false" ht="12.8" hidden="false" customHeight="false" outlineLevel="0" collapsed="false">
      <c r="A643" s="1" t="n">
        <v>44100</v>
      </c>
      <c r="B643" s="0" t="s">
        <v>13</v>
      </c>
      <c r="C643" s="8" t="s">
        <v>402</v>
      </c>
      <c r="D643" s="0" t="n">
        <v>7527</v>
      </c>
      <c r="E643" s="7" t="s">
        <v>15</v>
      </c>
      <c r="F643" s="0" t="n">
        <v>3</v>
      </c>
      <c r="G643" s="0" t="n">
        <v>16</v>
      </c>
      <c r="H643" s="0" t="n">
        <f aca="false">SUM(F643:G643)</f>
        <v>19</v>
      </c>
      <c r="J643" s="0" t="s">
        <v>403</v>
      </c>
      <c r="K643" s="0" t="n">
        <v>53.5438397</v>
      </c>
      <c r="L643" s="0" t="n">
        <v>-113.5241045</v>
      </c>
    </row>
    <row r="644" customFormat="false" ht="12.8" hidden="false" customHeight="false" outlineLevel="0" collapsed="false">
      <c r="A644" s="1" t="n">
        <v>44101</v>
      </c>
      <c r="B644" s="0" t="s">
        <v>13</v>
      </c>
      <c r="C644" s="2" t="s">
        <v>402</v>
      </c>
      <c r="D644" s="0" t="n">
        <v>7527</v>
      </c>
      <c r="E644" s="7" t="s">
        <v>25</v>
      </c>
      <c r="F644" s="0" t="n">
        <v>7</v>
      </c>
      <c r="J644" s="0" t="s">
        <v>404</v>
      </c>
      <c r="K644" s="0" t="n">
        <v>53.5438397</v>
      </c>
      <c r="L644" s="0" t="n">
        <v>-113.5241045</v>
      </c>
    </row>
    <row r="645" customFormat="false" ht="12.8" hidden="false" customHeight="false" outlineLevel="0" collapsed="false">
      <c r="A645" s="1" t="n">
        <v>44101</v>
      </c>
      <c r="B645" s="0" t="s">
        <v>13</v>
      </c>
      <c r="C645" s="2" t="s">
        <v>402</v>
      </c>
      <c r="D645" s="0" t="n">
        <v>7527</v>
      </c>
      <c r="E645" s="7" t="s">
        <v>26</v>
      </c>
      <c r="K645" s="0" t="n">
        <v>53.5438397</v>
      </c>
      <c r="L645" s="0" t="n">
        <v>-113.5241045</v>
      </c>
    </row>
    <row r="646" customFormat="false" ht="12.8" hidden="false" customHeight="false" outlineLevel="0" collapsed="false">
      <c r="A646" s="1" t="n">
        <v>44119</v>
      </c>
      <c r="B646" s="0" t="s">
        <v>13</v>
      </c>
      <c r="C646" s="2" t="s">
        <v>402</v>
      </c>
      <c r="D646" s="0" t="n">
        <v>7527</v>
      </c>
      <c r="E646" s="7" t="s">
        <v>43</v>
      </c>
      <c r="K646" s="0" t="n">
        <v>53.5438397</v>
      </c>
      <c r="L646" s="0" t="n">
        <v>-113.5241045</v>
      </c>
    </row>
    <row r="647" customFormat="false" ht="12.8" hidden="false" customHeight="false" outlineLevel="0" collapsed="false">
      <c r="A647" s="1" t="n">
        <v>44111</v>
      </c>
      <c r="B647" s="0" t="s">
        <v>13</v>
      </c>
      <c r="C647" s="2" t="s">
        <v>405</v>
      </c>
      <c r="D647" s="0" t="n">
        <v>8205</v>
      </c>
      <c r="E647" s="7" t="s">
        <v>15</v>
      </c>
      <c r="K647" s="0" t="n">
        <v>53.512592</v>
      </c>
      <c r="L647" s="0" t="n">
        <v>-113.5013889</v>
      </c>
    </row>
    <row r="648" customFormat="false" ht="12.8" hidden="false" customHeight="false" outlineLevel="0" collapsed="false">
      <c r="A648" s="1" t="n">
        <v>44101</v>
      </c>
      <c r="B648" s="0" t="s">
        <v>20</v>
      </c>
      <c r="C648" s="2" t="s">
        <v>406</v>
      </c>
      <c r="D648" s="0" t="n">
        <v>6475</v>
      </c>
      <c r="E648" s="7" t="s">
        <v>15</v>
      </c>
      <c r="K648" s="0" t="n">
        <v>51.0832789</v>
      </c>
      <c r="L648" s="0" t="n">
        <v>-114.1910967</v>
      </c>
    </row>
    <row r="649" customFormat="false" ht="12.8" hidden="false" customHeight="false" outlineLevel="0" collapsed="false">
      <c r="A649" s="1" t="n">
        <v>44110</v>
      </c>
      <c r="B649" s="0" t="s">
        <v>20</v>
      </c>
      <c r="C649" s="2" t="s">
        <v>406</v>
      </c>
      <c r="D649" s="0" t="n">
        <v>6475</v>
      </c>
      <c r="E649" s="7" t="s">
        <v>25</v>
      </c>
      <c r="K649" s="0" t="n">
        <v>51.0832789</v>
      </c>
      <c r="L649" s="0" t="n">
        <v>-114.1910967</v>
      </c>
    </row>
    <row r="650" customFormat="false" ht="12.8" hidden="false" customHeight="false" outlineLevel="0" collapsed="false">
      <c r="A650" s="1" t="n">
        <v>44110</v>
      </c>
      <c r="B650" s="0" t="s">
        <v>20</v>
      </c>
      <c r="C650" s="2" t="s">
        <v>406</v>
      </c>
      <c r="D650" s="0" t="n">
        <v>6475</v>
      </c>
      <c r="E650" s="7" t="s">
        <v>26</v>
      </c>
      <c r="K650" s="0" t="n">
        <v>51.0832789</v>
      </c>
      <c r="L650" s="0" t="n">
        <v>-114.1910967</v>
      </c>
    </row>
    <row r="651" customFormat="false" ht="12.8" hidden="false" customHeight="false" outlineLevel="0" collapsed="false">
      <c r="A651" s="1" t="n">
        <v>44111</v>
      </c>
      <c r="B651" s="0" t="s">
        <v>13</v>
      </c>
      <c r="C651" s="2" t="s">
        <v>407</v>
      </c>
      <c r="D651" s="0" t="n">
        <v>8011</v>
      </c>
      <c r="E651" s="7" t="s">
        <v>15</v>
      </c>
      <c r="K651" s="0" t="n">
        <v>53.5150874</v>
      </c>
      <c r="L651" s="0" t="n">
        <v>-113.594897</v>
      </c>
    </row>
    <row r="652" customFormat="false" ht="12.8" hidden="false" customHeight="false" outlineLevel="0" collapsed="false">
      <c r="A652" s="1" t="n">
        <v>44116</v>
      </c>
      <c r="B652" s="0" t="s">
        <v>13</v>
      </c>
      <c r="C652" s="2" t="s">
        <v>407</v>
      </c>
      <c r="D652" s="0" t="n">
        <v>8011</v>
      </c>
      <c r="E652" s="7" t="s">
        <v>25</v>
      </c>
      <c r="K652" s="0" t="n">
        <v>53.5150874</v>
      </c>
      <c r="L652" s="0" t="n">
        <v>-113.594897</v>
      </c>
    </row>
    <row r="653" customFormat="false" ht="12.8" hidden="false" customHeight="false" outlineLevel="0" collapsed="false">
      <c r="A653" s="1" t="n">
        <v>44117</v>
      </c>
      <c r="B653" s="0" t="s">
        <v>146</v>
      </c>
      <c r="C653" s="2" t="s">
        <v>408</v>
      </c>
      <c r="D653" s="0" t="n">
        <v>3142</v>
      </c>
      <c r="E653" s="7" t="s">
        <v>15</v>
      </c>
      <c r="K653" s="0" t="n">
        <v>52.9621066</v>
      </c>
      <c r="L653" s="0" t="n">
        <v>-113.3834859</v>
      </c>
    </row>
    <row r="654" customFormat="false" ht="12.8" hidden="false" customHeight="false" outlineLevel="0" collapsed="false">
      <c r="A654" s="1" t="n">
        <v>44087</v>
      </c>
      <c r="B654" s="0" t="s">
        <v>13</v>
      </c>
      <c r="C654" s="8" t="s">
        <v>409</v>
      </c>
      <c r="D654" s="0" t="n">
        <v>7531</v>
      </c>
      <c r="E654" s="7" t="s">
        <v>15</v>
      </c>
      <c r="F654" s="0" t="n">
        <v>6</v>
      </c>
      <c r="G654" s="0" t="n">
        <v>46</v>
      </c>
      <c r="H654" s="0" t="n">
        <f aca="false">SUM(F654:G654)</f>
        <v>52</v>
      </c>
      <c r="I654" s="0" t="s">
        <v>285</v>
      </c>
      <c r="J654" s="7"/>
      <c r="K654" s="0" t="n">
        <v>53.5267122</v>
      </c>
      <c r="L654" s="0" t="n">
        <v>-113.5683057</v>
      </c>
    </row>
    <row r="655" customFormat="false" ht="12.8" hidden="false" customHeight="false" outlineLevel="0" collapsed="false">
      <c r="A655" s="1" t="n">
        <v>44094</v>
      </c>
      <c r="B655" s="0" t="s">
        <v>13</v>
      </c>
      <c r="C655" s="2" t="s">
        <v>409</v>
      </c>
      <c r="D655" s="0" t="n">
        <v>7531</v>
      </c>
      <c r="E655" s="7" t="s">
        <v>25</v>
      </c>
      <c r="F655" s="0" t="n">
        <v>3</v>
      </c>
      <c r="G655" s="0" t="n">
        <v>22</v>
      </c>
      <c r="H655" s="0" t="n">
        <f aca="false">SUM(F655:G655)</f>
        <v>25</v>
      </c>
      <c r="J655" s="7"/>
      <c r="K655" s="0" t="n">
        <v>53.5267122</v>
      </c>
      <c r="L655" s="0" t="n">
        <v>-113.5683057</v>
      </c>
    </row>
    <row r="656" customFormat="false" ht="12.8" hidden="false" customHeight="false" outlineLevel="0" collapsed="false">
      <c r="A656" s="1" t="n">
        <v>44096</v>
      </c>
      <c r="B656" s="0" t="s">
        <v>13</v>
      </c>
      <c r="C656" s="2" t="s">
        <v>409</v>
      </c>
      <c r="D656" s="0" t="n">
        <v>7531</v>
      </c>
      <c r="E656" s="7" t="s">
        <v>26</v>
      </c>
      <c r="J656" s="7"/>
      <c r="K656" s="0" t="n">
        <v>53.5267122</v>
      </c>
      <c r="L656" s="0" t="n">
        <v>-113.5683057</v>
      </c>
    </row>
    <row r="657" customFormat="false" ht="12.8" hidden="false" customHeight="false" outlineLevel="0" collapsed="false">
      <c r="A657" s="1" t="n">
        <v>44117</v>
      </c>
      <c r="B657" s="0" t="s">
        <v>13</v>
      </c>
      <c r="C657" s="2" t="s">
        <v>409</v>
      </c>
      <c r="D657" s="0" t="n">
        <v>7531</v>
      </c>
      <c r="E657" s="7" t="s">
        <v>43</v>
      </c>
      <c r="J657" s="7"/>
      <c r="K657" s="0" t="n">
        <v>53.5267122</v>
      </c>
      <c r="L657" s="0" t="n">
        <v>-113.5683057</v>
      </c>
    </row>
    <row r="658" customFormat="false" ht="12.8" hidden="false" customHeight="false" outlineLevel="0" collapsed="false">
      <c r="A658" s="1" t="n">
        <v>44101</v>
      </c>
      <c r="B658" s="0" t="s">
        <v>20</v>
      </c>
      <c r="C658" s="2" t="s">
        <v>410</v>
      </c>
      <c r="D658" s="0" t="n">
        <v>2068</v>
      </c>
      <c r="E658" s="7" t="s">
        <v>15</v>
      </c>
      <c r="K658" s="0" t="n">
        <v>51.1307309</v>
      </c>
      <c r="L658" s="0" t="n">
        <v>-113.9556778</v>
      </c>
    </row>
    <row r="659" customFormat="false" ht="12.8" hidden="false" customHeight="false" outlineLevel="0" collapsed="false">
      <c r="A659" s="1" t="n">
        <v>44113</v>
      </c>
      <c r="B659" s="0" t="s">
        <v>20</v>
      </c>
      <c r="C659" s="2" t="s">
        <v>410</v>
      </c>
      <c r="D659" s="0" t="n">
        <v>2068</v>
      </c>
      <c r="E659" s="7" t="s">
        <v>25</v>
      </c>
      <c r="K659" s="0" t="n">
        <v>51.1307309</v>
      </c>
      <c r="L659" s="0" t="n">
        <v>-113.9556778</v>
      </c>
    </row>
    <row r="660" customFormat="false" ht="12.8" hidden="false" customHeight="false" outlineLevel="0" collapsed="false">
      <c r="A660" s="1" t="n">
        <v>44117</v>
      </c>
      <c r="B660" s="0" t="s">
        <v>20</v>
      </c>
      <c r="C660" s="2" t="s">
        <v>410</v>
      </c>
      <c r="D660" s="0" t="n">
        <v>2068</v>
      </c>
      <c r="E660" s="7" t="s">
        <v>26</v>
      </c>
      <c r="K660" s="0" t="n">
        <v>51.1307309</v>
      </c>
      <c r="L660" s="0" t="n">
        <v>-113.9556778</v>
      </c>
    </row>
    <row r="661" customFormat="false" ht="12.8" hidden="false" customHeight="false" outlineLevel="0" collapsed="false">
      <c r="A661" s="1" t="n">
        <v>44108</v>
      </c>
      <c r="B661" s="0" t="s">
        <v>99</v>
      </c>
      <c r="C661" s="2" t="s">
        <v>411</v>
      </c>
      <c r="D661" s="0" t="n">
        <v>4205</v>
      </c>
      <c r="E661" s="7" t="s">
        <v>15</v>
      </c>
      <c r="K661" s="0" t="n">
        <v>52.6856333</v>
      </c>
      <c r="L661" s="0" t="n">
        <v>-113.5844577</v>
      </c>
    </row>
    <row r="662" customFormat="false" ht="12.8" hidden="false" customHeight="false" outlineLevel="0" collapsed="false">
      <c r="A662" s="1" t="n">
        <v>44111</v>
      </c>
      <c r="B662" s="0" t="s">
        <v>99</v>
      </c>
      <c r="C662" s="2" t="s">
        <v>411</v>
      </c>
      <c r="D662" s="0" t="n">
        <v>4205</v>
      </c>
      <c r="E662" s="7" t="s">
        <v>25</v>
      </c>
      <c r="K662" s="0" t="n">
        <v>52.6856333</v>
      </c>
      <c r="L662" s="0" t="n">
        <v>-113.5844577</v>
      </c>
    </row>
    <row r="663" customFormat="false" ht="12.8" hidden="false" customHeight="false" outlineLevel="0" collapsed="false">
      <c r="A663" s="1" t="n">
        <v>44111</v>
      </c>
      <c r="B663" s="0" t="s">
        <v>99</v>
      </c>
      <c r="C663" s="2" t="s">
        <v>411</v>
      </c>
      <c r="D663" s="0" t="n">
        <v>4205</v>
      </c>
      <c r="E663" s="7" t="s">
        <v>26</v>
      </c>
      <c r="K663" s="0" t="n">
        <v>52.6856333</v>
      </c>
      <c r="L663" s="0" t="n">
        <v>-113.5844577</v>
      </c>
    </row>
    <row r="664" customFormat="false" ht="12.8" hidden="false" customHeight="false" outlineLevel="0" collapsed="false">
      <c r="A664" s="1" t="n">
        <v>44073</v>
      </c>
      <c r="B664" s="0" t="s">
        <v>412</v>
      </c>
      <c r="C664" s="2" t="s">
        <v>413</v>
      </c>
      <c r="D664" s="0" t="n">
        <v>1607</v>
      </c>
      <c r="E664" s="7" t="s">
        <v>15</v>
      </c>
      <c r="J664" s="7"/>
      <c r="K664" s="0" t="n">
        <v>55.4367273</v>
      </c>
      <c r="L664" s="0" t="n">
        <v>-116.4971704</v>
      </c>
      <c r="M664" s="7"/>
    </row>
    <row r="665" customFormat="false" ht="12.8" hidden="false" customHeight="false" outlineLevel="0" collapsed="false">
      <c r="A665" s="1" t="n">
        <v>44095</v>
      </c>
      <c r="B665" s="0" t="s">
        <v>20</v>
      </c>
      <c r="C665" s="2" t="s">
        <v>414</v>
      </c>
      <c r="D665" s="0" t="n">
        <v>5397</v>
      </c>
      <c r="E665" s="7" t="s">
        <v>15</v>
      </c>
      <c r="J665" s="7" t="s">
        <v>415</v>
      </c>
    </row>
    <row r="666" customFormat="false" ht="12.8" hidden="false" customHeight="false" outlineLevel="0" collapsed="false">
      <c r="A666" s="1" t="n">
        <v>44112</v>
      </c>
      <c r="B666" s="0" t="s">
        <v>20</v>
      </c>
      <c r="C666" s="2" t="s">
        <v>416</v>
      </c>
      <c r="D666" s="0" t="n">
        <v>2080</v>
      </c>
      <c r="E666" s="7" t="s">
        <v>15</v>
      </c>
      <c r="J666" s="7"/>
      <c r="K666" s="0" t="n">
        <v>50.8933383</v>
      </c>
      <c r="L666" s="0" t="n">
        <v>-113.9496266</v>
      </c>
    </row>
    <row r="667" customFormat="false" ht="12.8" hidden="false" customHeight="false" outlineLevel="0" collapsed="false">
      <c r="A667" s="1" t="n">
        <v>44104</v>
      </c>
      <c r="B667" s="0" t="s">
        <v>13</v>
      </c>
      <c r="C667" s="2" t="s">
        <v>417</v>
      </c>
      <c r="D667" s="0" t="n">
        <v>7187</v>
      </c>
      <c r="E667" s="7" t="s">
        <v>15</v>
      </c>
      <c r="K667" s="0" t="n">
        <v>53.58983</v>
      </c>
      <c r="L667" s="0" t="n">
        <v>-113.4598169</v>
      </c>
    </row>
    <row r="668" customFormat="false" ht="12.8" hidden="false" customHeight="false" outlineLevel="0" collapsed="false">
      <c r="A668" s="1" t="n">
        <v>44098</v>
      </c>
      <c r="B668" s="0" t="s">
        <v>13</v>
      </c>
      <c r="C668" s="2" t="s">
        <v>418</v>
      </c>
      <c r="D668" s="0" t="n">
        <v>7052</v>
      </c>
      <c r="E668" s="7" t="s">
        <v>15</v>
      </c>
      <c r="F668" s="0" t="n">
        <v>2</v>
      </c>
      <c r="G668" s="0" t="n">
        <v>36</v>
      </c>
      <c r="H668" s="0" t="n">
        <f aca="false">SUM(F668:G668)</f>
        <v>38</v>
      </c>
      <c r="J668" s="7" t="s">
        <v>419</v>
      </c>
      <c r="K668" s="0" t="n">
        <v>53.59124555</v>
      </c>
      <c r="L668" s="0" t="n">
        <v>-113.48755244</v>
      </c>
      <c r="M668" s="0" t="n">
        <v>108323</v>
      </c>
    </row>
    <row r="669" customFormat="false" ht="12.8" hidden="false" customHeight="false" outlineLevel="0" collapsed="false">
      <c r="A669" s="1" t="n">
        <v>44104</v>
      </c>
      <c r="B669" s="0" t="s">
        <v>13</v>
      </c>
      <c r="C669" s="2" t="s">
        <v>418</v>
      </c>
      <c r="D669" s="0" t="n">
        <v>7052</v>
      </c>
      <c r="E669" s="7" t="s">
        <v>25</v>
      </c>
      <c r="F669" s="0" t="n">
        <v>1</v>
      </c>
      <c r="G669" s="0" t="n">
        <v>31</v>
      </c>
      <c r="H669" s="0" t="n">
        <f aca="false">SUM(F669:G669)</f>
        <v>32</v>
      </c>
      <c r="J669" s="7" t="s">
        <v>419</v>
      </c>
      <c r="K669" s="0" t="n">
        <v>53.59124555</v>
      </c>
      <c r="L669" s="0" t="n">
        <v>-113.48755244</v>
      </c>
      <c r="M669" s="0" t="n">
        <v>108323</v>
      </c>
    </row>
    <row r="670" customFormat="false" ht="12.8" hidden="false" customHeight="false" outlineLevel="0" collapsed="false">
      <c r="A670" s="1" t="n">
        <v>44106</v>
      </c>
      <c r="B670" s="0" t="s">
        <v>13</v>
      </c>
      <c r="C670" s="2" t="s">
        <v>418</v>
      </c>
      <c r="D670" s="0" t="n">
        <v>7052</v>
      </c>
      <c r="E670" s="7" t="s">
        <v>26</v>
      </c>
      <c r="J670" s="7" t="s">
        <v>419</v>
      </c>
      <c r="K670" s="0" t="n">
        <v>53.59124555</v>
      </c>
      <c r="L670" s="0" t="n">
        <v>-113.48755244</v>
      </c>
      <c r="M670" s="0" t="n">
        <v>108323</v>
      </c>
    </row>
    <row r="671" customFormat="false" ht="12.8" hidden="false" customHeight="false" outlineLevel="0" collapsed="false">
      <c r="A671" s="1" t="n">
        <v>44110</v>
      </c>
      <c r="B671" s="0" t="s">
        <v>13</v>
      </c>
      <c r="C671" s="2" t="s">
        <v>418</v>
      </c>
      <c r="D671" s="0" t="n">
        <v>7052</v>
      </c>
      <c r="E671" s="7" t="s">
        <v>35</v>
      </c>
      <c r="J671" s="7" t="s">
        <v>419</v>
      </c>
      <c r="K671" s="0" t="n">
        <v>53.59124555</v>
      </c>
      <c r="L671" s="0" t="n">
        <v>-113.48755244</v>
      </c>
    </row>
    <row r="672" customFormat="false" ht="12.8" hidden="false" customHeight="false" outlineLevel="0" collapsed="false">
      <c r="A672" s="1" t="n">
        <v>44110</v>
      </c>
      <c r="B672" s="0" t="s">
        <v>13</v>
      </c>
      <c r="C672" s="2" t="s">
        <v>418</v>
      </c>
      <c r="D672" s="0" t="n">
        <v>7052</v>
      </c>
      <c r="E672" s="7" t="s">
        <v>36</v>
      </c>
      <c r="J672" s="7" t="s">
        <v>419</v>
      </c>
      <c r="K672" s="0" t="n">
        <v>53.59124555</v>
      </c>
      <c r="L672" s="0" t="n">
        <v>-113.48755244</v>
      </c>
    </row>
    <row r="673" customFormat="false" ht="12.8" hidden="false" customHeight="false" outlineLevel="0" collapsed="false">
      <c r="A673" s="1" t="n">
        <v>44110</v>
      </c>
      <c r="B673" s="0" t="s">
        <v>13</v>
      </c>
      <c r="C673" s="2" t="s">
        <v>418</v>
      </c>
      <c r="D673" s="0" t="n">
        <v>7052</v>
      </c>
      <c r="E673" s="7" t="s">
        <v>37</v>
      </c>
      <c r="J673" s="7" t="s">
        <v>419</v>
      </c>
      <c r="K673" s="0" t="n">
        <v>53.59124555</v>
      </c>
      <c r="L673" s="0" t="n">
        <v>-113.48755244</v>
      </c>
    </row>
    <row r="674" customFormat="false" ht="12.8" hidden="false" customHeight="false" outlineLevel="0" collapsed="false">
      <c r="A674" s="1" t="n">
        <v>44110</v>
      </c>
      <c r="B674" s="0" t="s">
        <v>13</v>
      </c>
      <c r="C674" s="2" t="s">
        <v>418</v>
      </c>
      <c r="D674" s="0" t="n">
        <v>7052</v>
      </c>
      <c r="E674" s="7" t="s">
        <v>54</v>
      </c>
      <c r="J674" s="7" t="s">
        <v>419</v>
      </c>
      <c r="K674" s="0" t="n">
        <v>53.59124555</v>
      </c>
      <c r="L674" s="0" t="n">
        <v>-113.48755244</v>
      </c>
    </row>
    <row r="675" customFormat="false" ht="12.8" hidden="false" customHeight="false" outlineLevel="0" collapsed="false">
      <c r="A675" s="1" t="n">
        <v>44111</v>
      </c>
      <c r="B675" s="0" t="s">
        <v>13</v>
      </c>
      <c r="C675" s="2" t="s">
        <v>418</v>
      </c>
      <c r="D675" s="0" t="n">
        <v>7052</v>
      </c>
      <c r="E675" s="7" t="s">
        <v>52</v>
      </c>
      <c r="F675" s="0" t="n">
        <v>2</v>
      </c>
      <c r="G675" s="0" t="n">
        <v>42</v>
      </c>
      <c r="H675" s="0" t="n">
        <f aca="false">SUM(F675:G675)</f>
        <v>44</v>
      </c>
      <c r="J675" s="7" t="s">
        <v>419</v>
      </c>
      <c r="K675" s="0" t="n">
        <v>53.59124555</v>
      </c>
      <c r="L675" s="0" t="n">
        <v>-113.48755244</v>
      </c>
    </row>
    <row r="676" customFormat="false" ht="12.8" hidden="false" customHeight="false" outlineLevel="0" collapsed="false">
      <c r="A676" s="1" t="n">
        <v>44119</v>
      </c>
      <c r="B676" s="0" t="s">
        <v>13</v>
      </c>
      <c r="C676" s="2" t="s">
        <v>418</v>
      </c>
      <c r="D676" s="0" t="n">
        <v>7052</v>
      </c>
      <c r="E676" s="7" t="s">
        <v>53</v>
      </c>
      <c r="J676" s="7" t="s">
        <v>419</v>
      </c>
      <c r="K676" s="0" t="n">
        <v>53.59124555</v>
      </c>
      <c r="L676" s="0" t="n">
        <v>-113.48755244</v>
      </c>
    </row>
    <row r="677" customFormat="false" ht="12.8" hidden="false" customHeight="false" outlineLevel="0" collapsed="false">
      <c r="A677" s="1" t="n">
        <v>44126</v>
      </c>
      <c r="B677" s="0" t="s">
        <v>13</v>
      </c>
      <c r="C677" s="2" t="s">
        <v>418</v>
      </c>
      <c r="D677" s="0" t="n">
        <v>7052</v>
      </c>
      <c r="E677" s="7" t="s">
        <v>56</v>
      </c>
      <c r="F677" s="0" t="n">
        <v>3</v>
      </c>
      <c r="G677" s="0" t="n">
        <v>39</v>
      </c>
      <c r="H677" s="0" t="n">
        <f aca="false">SUM(F677:G677)</f>
        <v>42</v>
      </c>
      <c r="I677" s="0" t="s">
        <v>420</v>
      </c>
      <c r="J677" s="7" t="s">
        <v>419</v>
      </c>
      <c r="K677" s="0" t="n">
        <v>53.59124555</v>
      </c>
      <c r="L677" s="0" t="n">
        <v>-113.48755244</v>
      </c>
    </row>
    <row r="678" customFormat="false" ht="12.8" hidden="false" customHeight="false" outlineLevel="0" collapsed="false">
      <c r="A678" s="1" t="n">
        <v>44113</v>
      </c>
      <c r="B678" s="0" t="s">
        <v>20</v>
      </c>
      <c r="C678" s="2" t="s">
        <v>421</v>
      </c>
      <c r="D678" s="0" t="n">
        <v>9806</v>
      </c>
      <c r="E678" s="7" t="s">
        <v>15</v>
      </c>
      <c r="K678" s="0" t="n">
        <v>51.0574527</v>
      </c>
      <c r="L678" s="0" t="n">
        <v>-114.1021094</v>
      </c>
    </row>
    <row r="679" customFormat="false" ht="12.8" hidden="false" customHeight="false" outlineLevel="0" collapsed="false">
      <c r="A679" s="1" t="n">
        <v>44124</v>
      </c>
      <c r="B679" s="0" t="s">
        <v>422</v>
      </c>
      <c r="C679" s="2" t="s">
        <v>423</v>
      </c>
      <c r="E679" s="0" t="s">
        <v>15</v>
      </c>
    </row>
    <row r="680" customFormat="false" ht="12.8" hidden="false" customHeight="false" outlineLevel="0" collapsed="false">
      <c r="A680" s="1" t="n">
        <v>44125</v>
      </c>
      <c r="B680" s="0" t="s">
        <v>422</v>
      </c>
      <c r="C680" s="2" t="s">
        <v>423</v>
      </c>
      <c r="E680" s="0" t="s">
        <v>25</v>
      </c>
    </row>
    <row r="681" customFormat="false" ht="12.8" hidden="false" customHeight="false" outlineLevel="0" collapsed="false">
      <c r="A681" s="1" t="n">
        <v>44125</v>
      </c>
      <c r="B681" s="0" t="s">
        <v>422</v>
      </c>
      <c r="C681" s="2" t="s">
        <v>423</v>
      </c>
      <c r="E681" s="0" t="s">
        <v>26</v>
      </c>
    </row>
    <row r="682" customFormat="false" ht="12.8" hidden="false" customHeight="false" outlineLevel="0" collapsed="false">
      <c r="A682" s="1" t="n">
        <v>44103</v>
      </c>
      <c r="B682" s="0" t="s">
        <v>20</v>
      </c>
      <c r="C682" s="2" t="s">
        <v>424</v>
      </c>
      <c r="D682" s="0" t="n">
        <v>9653</v>
      </c>
      <c r="E682" s="7" t="s">
        <v>15</v>
      </c>
      <c r="K682" s="0" t="n">
        <v>50.961319</v>
      </c>
      <c r="L682" s="0" t="n">
        <v>-114.044684</v>
      </c>
    </row>
    <row r="683" customFormat="false" ht="12.8" hidden="false" customHeight="false" outlineLevel="0" collapsed="false">
      <c r="A683" s="1" t="n">
        <v>44100</v>
      </c>
      <c r="B683" s="0" t="s">
        <v>425</v>
      </c>
      <c r="C683" s="2" t="s">
        <v>426</v>
      </c>
      <c r="D683" s="0" t="n">
        <v>1998</v>
      </c>
      <c r="E683" s="7" t="s">
        <v>15</v>
      </c>
      <c r="K683" s="0" t="n">
        <v>51.212498</v>
      </c>
      <c r="L683" s="0" t="n">
        <v>-114.4565801</v>
      </c>
    </row>
    <row r="684" customFormat="false" ht="12.8" hidden="false" customHeight="false" outlineLevel="0" collapsed="false">
      <c r="A684" s="1" t="n">
        <v>44106</v>
      </c>
      <c r="B684" s="0" t="s">
        <v>425</v>
      </c>
      <c r="C684" s="2" t="s">
        <v>426</v>
      </c>
      <c r="D684" s="0" t="n">
        <v>1998</v>
      </c>
      <c r="E684" s="7" t="s">
        <v>25</v>
      </c>
      <c r="K684" s="0" t="n">
        <v>51.212498</v>
      </c>
      <c r="L684" s="0" t="n">
        <v>-114.4565801</v>
      </c>
    </row>
    <row r="685" customFormat="false" ht="12.8" hidden="false" customHeight="false" outlineLevel="0" collapsed="false">
      <c r="A685" s="1" t="n">
        <v>44108</v>
      </c>
      <c r="B685" s="0" t="s">
        <v>425</v>
      </c>
      <c r="C685" s="2" t="s">
        <v>426</v>
      </c>
      <c r="D685" s="0" t="n">
        <v>1998</v>
      </c>
      <c r="E685" s="7" t="s">
        <v>26</v>
      </c>
      <c r="K685" s="0" t="n">
        <v>51.212498</v>
      </c>
      <c r="L685" s="0" t="n">
        <v>-114.4565801</v>
      </c>
    </row>
    <row r="686" customFormat="false" ht="12.8" hidden="false" customHeight="false" outlineLevel="0" collapsed="false">
      <c r="A686" s="1" t="n">
        <v>44109</v>
      </c>
      <c r="B686" s="0" t="s">
        <v>425</v>
      </c>
      <c r="C686" s="2" t="s">
        <v>426</v>
      </c>
      <c r="D686" s="0" t="n">
        <v>1998</v>
      </c>
      <c r="E686" s="7" t="s">
        <v>35</v>
      </c>
      <c r="F686" s="0" t="n">
        <v>2</v>
      </c>
      <c r="G686" s="0" t="n">
        <v>28</v>
      </c>
      <c r="H686" s="0" t="n">
        <f aca="false">SUM(F686:G686)</f>
        <v>30</v>
      </c>
      <c r="K686" s="0" t="n">
        <v>51.212498</v>
      </c>
      <c r="L686" s="0" t="n">
        <v>-114.4565801</v>
      </c>
    </row>
    <row r="687" customFormat="false" ht="12.8" hidden="false" customHeight="false" outlineLevel="0" collapsed="false">
      <c r="A687" s="1" t="n">
        <v>44112</v>
      </c>
      <c r="B687" s="0" t="s">
        <v>425</v>
      </c>
      <c r="C687" s="2" t="s">
        <v>426</v>
      </c>
      <c r="D687" s="0" t="n">
        <v>1998</v>
      </c>
      <c r="E687" s="7" t="s">
        <v>36</v>
      </c>
      <c r="F687" s="0" t="n">
        <v>2</v>
      </c>
      <c r="G687" s="0" t="n">
        <v>60</v>
      </c>
      <c r="H687" s="0" t="n">
        <f aca="false">SUM(F687:G687)</f>
        <v>62</v>
      </c>
      <c r="K687" s="0" t="n">
        <v>51.212498</v>
      </c>
      <c r="L687" s="0" t="n">
        <v>-114.4565801</v>
      </c>
    </row>
    <row r="688" customFormat="false" ht="12.8" hidden="false" customHeight="false" outlineLevel="0" collapsed="false">
      <c r="A688" s="1" t="n">
        <v>44117</v>
      </c>
      <c r="B688" s="0" t="s">
        <v>425</v>
      </c>
      <c r="C688" s="2" t="s">
        <v>426</v>
      </c>
      <c r="D688" s="0" t="n">
        <v>1998</v>
      </c>
      <c r="E688" s="7" t="s">
        <v>37</v>
      </c>
      <c r="K688" s="0" t="n">
        <v>51.212498</v>
      </c>
      <c r="L688" s="0" t="n">
        <v>-114.4565801</v>
      </c>
    </row>
    <row r="689" customFormat="false" ht="12.8" hidden="false" customHeight="false" outlineLevel="0" collapsed="false">
      <c r="A689" s="1" t="n">
        <v>44117</v>
      </c>
      <c r="B689" s="0" t="s">
        <v>425</v>
      </c>
      <c r="C689" s="2" t="s">
        <v>426</v>
      </c>
      <c r="D689" s="0" t="n">
        <v>1998</v>
      </c>
      <c r="E689" s="7" t="s">
        <v>54</v>
      </c>
      <c r="K689" s="0" t="n">
        <v>51.212498</v>
      </c>
      <c r="L689" s="0" t="n">
        <v>-114.4565801</v>
      </c>
    </row>
    <row r="690" customFormat="false" ht="12.8" hidden="false" customHeight="false" outlineLevel="0" collapsed="false">
      <c r="A690" s="1" t="n">
        <v>44080</v>
      </c>
      <c r="B690" s="0" t="s">
        <v>427</v>
      </c>
      <c r="C690" s="2" t="s">
        <v>428</v>
      </c>
      <c r="D690" s="0" t="n">
        <v>6506</v>
      </c>
      <c r="E690" s="7" t="s">
        <v>15</v>
      </c>
      <c r="J690" s="7"/>
      <c r="K690" s="0" t="n">
        <v>49.4637941</v>
      </c>
      <c r="L690" s="0" t="n">
        <v>-112.6644715</v>
      </c>
    </row>
    <row r="691" customFormat="false" ht="12.8" hidden="false" customHeight="false" outlineLevel="0" collapsed="false">
      <c r="A691" s="1" t="n">
        <v>44090</v>
      </c>
      <c r="B691" s="0" t="s">
        <v>74</v>
      </c>
      <c r="C691" s="8" t="s">
        <v>429</v>
      </c>
      <c r="D691" s="0" t="n">
        <v>2589</v>
      </c>
      <c r="E691" s="7" t="s">
        <v>15</v>
      </c>
      <c r="J691" s="7" t="s">
        <v>430</v>
      </c>
      <c r="K691" s="0" t="n">
        <v>53.63777429</v>
      </c>
      <c r="L691" s="0" t="n">
        <v>-113.60764583</v>
      </c>
      <c r="M691" s="0" t="n">
        <v>4614</v>
      </c>
    </row>
    <row r="692" customFormat="false" ht="12.8" hidden="false" customHeight="false" outlineLevel="0" collapsed="false">
      <c r="A692" s="1" t="n">
        <v>44095</v>
      </c>
      <c r="B692" s="0" t="s">
        <v>74</v>
      </c>
      <c r="C692" s="2" t="s">
        <v>429</v>
      </c>
      <c r="D692" s="0" t="n">
        <v>2589</v>
      </c>
      <c r="E692" s="7" t="s">
        <v>25</v>
      </c>
      <c r="J692" s="7" t="s">
        <v>430</v>
      </c>
      <c r="K692" s="0" t="n">
        <v>53.63777429</v>
      </c>
      <c r="L692" s="0" t="n">
        <v>-113.60764583</v>
      </c>
      <c r="M692" s="0" t="n">
        <v>4614</v>
      </c>
    </row>
    <row r="693" customFormat="false" ht="12.8" hidden="false" customHeight="false" outlineLevel="0" collapsed="false">
      <c r="A693" s="1" t="n">
        <v>44095</v>
      </c>
      <c r="B693" s="0" t="s">
        <v>74</v>
      </c>
      <c r="C693" s="2" t="s">
        <v>429</v>
      </c>
      <c r="D693" s="0" t="n">
        <v>2589</v>
      </c>
      <c r="E693" s="7" t="s">
        <v>26</v>
      </c>
      <c r="J693" s="7" t="s">
        <v>430</v>
      </c>
      <c r="K693" s="0" t="n">
        <v>53.63777429</v>
      </c>
      <c r="L693" s="0" t="n">
        <v>-113.60764583</v>
      </c>
      <c r="M693" s="0" t="n">
        <v>4614</v>
      </c>
    </row>
    <row r="694" customFormat="false" ht="12.8" hidden="false" customHeight="false" outlineLevel="0" collapsed="false">
      <c r="A694" s="1" t="n">
        <v>44119</v>
      </c>
      <c r="B694" s="0" t="s">
        <v>74</v>
      </c>
      <c r="C694" s="2" t="s">
        <v>429</v>
      </c>
      <c r="D694" s="0" t="n">
        <v>2589</v>
      </c>
      <c r="E694" s="7" t="s">
        <v>43</v>
      </c>
      <c r="J694" s="7" t="s">
        <v>430</v>
      </c>
      <c r="K694" s="0" t="n">
        <v>53.63777429</v>
      </c>
      <c r="L694" s="0" t="n">
        <v>-113.60764583</v>
      </c>
      <c r="M694" s="0" t="n">
        <v>4614</v>
      </c>
    </row>
    <row r="695" customFormat="false" ht="12.8" hidden="false" customHeight="false" outlineLevel="0" collapsed="false">
      <c r="A695" s="1" t="n">
        <v>44096</v>
      </c>
      <c r="B695" s="0" t="s">
        <v>13</v>
      </c>
      <c r="C695" s="8" t="s">
        <v>431</v>
      </c>
      <c r="D695" s="0" t="n">
        <v>7538</v>
      </c>
      <c r="E695" s="7" t="s">
        <v>15</v>
      </c>
      <c r="F695" s="0" t="n">
        <f aca="false">11/2</f>
        <v>5.5</v>
      </c>
      <c r="G695" s="0" t="n">
        <f aca="false">65/2</f>
        <v>32.5</v>
      </c>
      <c r="H695" s="0" t="n">
        <f aca="false">SUM(F695:G695)</f>
        <v>38</v>
      </c>
      <c r="J695" s="7"/>
      <c r="K695" s="0" t="n">
        <v>53.4909226</v>
      </c>
      <c r="L695" s="0" t="n">
        <v>-113.5765228</v>
      </c>
    </row>
    <row r="696" customFormat="false" ht="12.8" hidden="false" customHeight="false" outlineLevel="0" collapsed="false">
      <c r="A696" s="1" t="n">
        <v>44096</v>
      </c>
      <c r="B696" s="0" t="s">
        <v>13</v>
      </c>
      <c r="C696" s="2" t="s">
        <v>431</v>
      </c>
      <c r="D696" s="0" t="n">
        <v>7538</v>
      </c>
      <c r="E696" s="7" t="s">
        <v>25</v>
      </c>
      <c r="F696" s="0" t="n">
        <f aca="false">11/2</f>
        <v>5.5</v>
      </c>
      <c r="G696" s="0" t="n">
        <f aca="false">65/2</f>
        <v>32.5</v>
      </c>
      <c r="H696" s="0" t="n">
        <f aca="false">SUM(F696:G696)</f>
        <v>38</v>
      </c>
      <c r="J696" s="7"/>
      <c r="K696" s="0" t="n">
        <v>53.4909226</v>
      </c>
      <c r="L696" s="0" t="n">
        <v>-113.5765228</v>
      </c>
    </row>
    <row r="697" customFormat="false" ht="12.8" hidden="false" customHeight="false" outlineLevel="0" collapsed="false">
      <c r="A697" s="1" t="n">
        <v>44097</v>
      </c>
      <c r="B697" s="0" t="s">
        <v>13</v>
      </c>
      <c r="C697" s="2" t="s">
        <v>431</v>
      </c>
      <c r="D697" s="0" t="n">
        <v>7538</v>
      </c>
      <c r="E697" s="7" t="s">
        <v>26</v>
      </c>
      <c r="J697" s="7"/>
      <c r="K697" s="0" t="n">
        <v>53.4909226</v>
      </c>
      <c r="L697" s="0" t="n">
        <v>-113.5765228</v>
      </c>
    </row>
    <row r="698" customFormat="false" ht="12.8" hidden="false" customHeight="false" outlineLevel="0" collapsed="false">
      <c r="A698" s="1" t="n">
        <v>44116</v>
      </c>
      <c r="B698" s="0" t="s">
        <v>13</v>
      </c>
      <c r="C698" s="2" t="s">
        <v>431</v>
      </c>
      <c r="D698" s="0" t="n">
        <v>7538</v>
      </c>
      <c r="E698" s="7" t="s">
        <v>35</v>
      </c>
      <c r="F698" s="0" t="n">
        <v>5</v>
      </c>
      <c r="G698" s="0" t="n">
        <v>32</v>
      </c>
      <c r="H698" s="0" t="n">
        <f aca="false">SUM(F698:G698)</f>
        <v>37</v>
      </c>
      <c r="J698" s="7"/>
      <c r="K698" s="0" t="n">
        <v>53.4909226</v>
      </c>
      <c r="L698" s="0" t="n">
        <v>-113.5765228</v>
      </c>
    </row>
    <row r="699" customFormat="false" ht="12.8" hidden="false" customHeight="false" outlineLevel="0" collapsed="false">
      <c r="A699" s="1" t="n">
        <v>44088</v>
      </c>
      <c r="B699" s="0" t="s">
        <v>32</v>
      </c>
      <c r="C699" s="2" t="s">
        <v>432</v>
      </c>
      <c r="D699" s="0" t="n">
        <v>2076</v>
      </c>
      <c r="E699" s="7" t="s">
        <v>15</v>
      </c>
      <c r="J699" s="7"/>
      <c r="K699" s="0" t="n">
        <v>55.1625184</v>
      </c>
      <c r="L699" s="0" t="n">
        <v>-118.7604791</v>
      </c>
      <c r="M699" s="0" t="n">
        <v>2695</v>
      </c>
    </row>
    <row r="700" customFormat="false" ht="12.8" hidden="false" customHeight="false" outlineLevel="0" collapsed="false">
      <c r="A700" s="1" t="n">
        <v>44108</v>
      </c>
      <c r="B700" s="0" t="s">
        <v>32</v>
      </c>
      <c r="C700" s="2" t="s">
        <v>432</v>
      </c>
      <c r="D700" s="0" t="n">
        <v>2076</v>
      </c>
      <c r="E700" s="7" t="s">
        <v>25</v>
      </c>
      <c r="J700" s="7"/>
      <c r="K700" s="0" t="n">
        <v>55.1625184</v>
      </c>
      <c r="L700" s="0" t="n">
        <v>-118.7604791</v>
      </c>
      <c r="M700" s="0" t="n">
        <v>2695</v>
      </c>
    </row>
    <row r="701" customFormat="false" ht="12.8" hidden="false" customHeight="false" outlineLevel="0" collapsed="false">
      <c r="A701" s="1" t="n">
        <v>44114</v>
      </c>
      <c r="B701" s="0" t="s">
        <v>433</v>
      </c>
      <c r="C701" s="2" t="s">
        <v>434</v>
      </c>
      <c r="D701" s="0" t="n">
        <v>3237</v>
      </c>
      <c r="E701" s="7" t="s">
        <v>15</v>
      </c>
      <c r="K701" s="0" t="n">
        <v>53.3632938</v>
      </c>
      <c r="L701" s="0" t="n">
        <v>-113.7163496</v>
      </c>
    </row>
    <row r="702" customFormat="false" ht="12.8" hidden="false" customHeight="false" outlineLevel="0" collapsed="false">
      <c r="A702" s="1" t="n">
        <v>44104</v>
      </c>
      <c r="B702" s="0" t="s">
        <v>435</v>
      </c>
      <c r="C702" s="2" t="s">
        <v>436</v>
      </c>
      <c r="D702" s="0" t="n">
        <v>9250</v>
      </c>
      <c r="E702" s="7" t="s">
        <v>15</v>
      </c>
      <c r="K702" s="0" t="n">
        <v>55.28</v>
      </c>
      <c r="L702" s="0" t="n">
        <v>-114.762623</v>
      </c>
    </row>
    <row r="703" customFormat="false" ht="12.8" hidden="false" customHeight="false" outlineLevel="0" collapsed="false">
      <c r="A703" s="1" t="n">
        <v>44122</v>
      </c>
      <c r="B703" s="0" t="s">
        <v>437</v>
      </c>
      <c r="C703" s="2" t="s">
        <v>438</v>
      </c>
      <c r="E703" s="7" t="s">
        <v>15</v>
      </c>
      <c r="H703" s="0" t="n">
        <v>1</v>
      </c>
    </row>
    <row r="704" customFormat="false" ht="12.8" hidden="false" customHeight="false" outlineLevel="0" collapsed="false">
      <c r="A704" s="1" t="n">
        <v>44082</v>
      </c>
      <c r="B704" s="0" t="s">
        <v>13</v>
      </c>
      <c r="C704" s="8" t="s">
        <v>439</v>
      </c>
      <c r="D704" s="0" t="n">
        <v>7053</v>
      </c>
      <c r="E704" s="7" t="s">
        <v>15</v>
      </c>
      <c r="H704" s="0" t="n">
        <v>96</v>
      </c>
      <c r="I704" s="0" t="s">
        <v>440</v>
      </c>
      <c r="J704" s="7"/>
      <c r="K704" s="0" t="n">
        <v>53.5597454</v>
      </c>
      <c r="L704" s="0" t="n">
        <v>-113.5580758</v>
      </c>
      <c r="M704" s="0" t="n">
        <v>8940</v>
      </c>
    </row>
    <row r="705" customFormat="false" ht="12.8" hidden="false" customHeight="false" outlineLevel="0" collapsed="false">
      <c r="A705" s="1" t="n">
        <v>44087</v>
      </c>
      <c r="B705" s="0" t="s">
        <v>13</v>
      </c>
      <c r="C705" s="2" t="s">
        <v>439</v>
      </c>
      <c r="D705" s="0" t="n">
        <v>7053</v>
      </c>
      <c r="E705" s="7" t="s">
        <v>25</v>
      </c>
      <c r="F705" s="0" t="n">
        <v>2</v>
      </c>
      <c r="G705" s="0" t="n">
        <v>53</v>
      </c>
      <c r="H705" s="0" t="n">
        <f aca="false">SUM(F705:G705)</f>
        <v>55</v>
      </c>
      <c r="J705" s="7"/>
      <c r="K705" s="0" t="n">
        <v>53.5597454</v>
      </c>
      <c r="L705" s="0" t="n">
        <v>-113.5580758</v>
      </c>
      <c r="M705" s="0" t="n">
        <v>8940</v>
      </c>
    </row>
    <row r="706" customFormat="false" ht="12.8" hidden="false" customHeight="false" outlineLevel="0" collapsed="false">
      <c r="A706" s="1" t="n">
        <v>44088</v>
      </c>
      <c r="B706" s="0" t="s">
        <v>13</v>
      </c>
      <c r="C706" s="2" t="s">
        <v>439</v>
      </c>
      <c r="D706" s="0" t="n">
        <v>7053</v>
      </c>
      <c r="E706" s="7" t="s">
        <v>35</v>
      </c>
      <c r="F706" s="0" t="n">
        <v>2</v>
      </c>
      <c r="G706" s="0" t="n">
        <v>59</v>
      </c>
      <c r="H706" s="0" t="n">
        <f aca="false">SUM(F706:G706)</f>
        <v>61</v>
      </c>
      <c r="J706" s="7"/>
      <c r="K706" s="0" t="n">
        <v>53.5597454</v>
      </c>
      <c r="L706" s="0" t="n">
        <v>-113.5580758</v>
      </c>
      <c r="M706" s="0" t="n">
        <v>8940</v>
      </c>
    </row>
    <row r="707" customFormat="false" ht="12.8" hidden="false" customHeight="false" outlineLevel="0" collapsed="false">
      <c r="A707" s="1" t="n">
        <v>44088</v>
      </c>
      <c r="B707" s="0" t="s">
        <v>13</v>
      </c>
      <c r="C707" s="2" t="s">
        <v>439</v>
      </c>
      <c r="D707" s="0" t="n">
        <v>7053</v>
      </c>
      <c r="E707" s="7" t="s">
        <v>26</v>
      </c>
      <c r="J707" s="7"/>
      <c r="K707" s="0" t="n">
        <v>53.5597454</v>
      </c>
      <c r="L707" s="0" t="n">
        <v>-113.5580758</v>
      </c>
      <c r="M707" s="0" t="n">
        <v>8940</v>
      </c>
    </row>
    <row r="708" customFormat="false" ht="12.8" hidden="false" customHeight="false" outlineLevel="0" collapsed="false">
      <c r="A708" s="1" t="n">
        <v>44093</v>
      </c>
      <c r="B708" s="0" t="s">
        <v>13</v>
      </c>
      <c r="C708" s="2" t="s">
        <v>439</v>
      </c>
      <c r="D708" s="0" t="n">
        <v>7053</v>
      </c>
      <c r="E708" s="7" t="s">
        <v>36</v>
      </c>
      <c r="F708" s="0" t="n">
        <v>2</v>
      </c>
      <c r="G708" s="0" t="n">
        <v>65</v>
      </c>
      <c r="H708" s="0" t="n">
        <f aca="false">SUM(F708:G708)</f>
        <v>67</v>
      </c>
      <c r="J708" s="7"/>
      <c r="K708" s="0" t="n">
        <v>53.5597454</v>
      </c>
      <c r="L708" s="0" t="n">
        <v>-113.5580758</v>
      </c>
      <c r="M708" s="0" t="n">
        <v>8940</v>
      </c>
    </row>
    <row r="709" customFormat="false" ht="12.8" hidden="false" customHeight="false" outlineLevel="0" collapsed="false">
      <c r="A709" s="1" t="n">
        <v>44109</v>
      </c>
      <c r="B709" s="0" t="s">
        <v>13</v>
      </c>
      <c r="C709" s="2" t="s">
        <v>439</v>
      </c>
      <c r="D709" s="0" t="n">
        <v>7053</v>
      </c>
      <c r="E709" s="7" t="s">
        <v>37</v>
      </c>
      <c r="J709" s="7"/>
      <c r="K709" s="0" t="n">
        <v>53.5597454</v>
      </c>
      <c r="L709" s="0" t="n">
        <v>-113.5580758</v>
      </c>
      <c r="M709" s="0" t="n">
        <v>8940</v>
      </c>
    </row>
    <row r="710" customFormat="false" ht="12.8" hidden="false" customHeight="false" outlineLevel="0" collapsed="false">
      <c r="A710" s="1" t="n">
        <v>44109</v>
      </c>
      <c r="B710" s="0" t="s">
        <v>13</v>
      </c>
      <c r="C710" s="2" t="s">
        <v>439</v>
      </c>
      <c r="D710" s="0" t="n">
        <v>7053</v>
      </c>
      <c r="E710" s="7" t="s">
        <v>54</v>
      </c>
      <c r="J710" s="7"/>
      <c r="K710" s="0" t="n">
        <v>53.5597454</v>
      </c>
      <c r="L710" s="0" t="n">
        <v>-113.5580758</v>
      </c>
      <c r="M710" s="0" t="n">
        <v>8940</v>
      </c>
    </row>
    <row r="711" customFormat="false" ht="12.8" hidden="false" customHeight="false" outlineLevel="0" collapsed="false">
      <c r="A711" s="1" t="n">
        <v>44112</v>
      </c>
      <c r="B711" s="0" t="s">
        <v>13</v>
      </c>
      <c r="C711" s="2" t="s">
        <v>441</v>
      </c>
      <c r="D711" s="0" t="n">
        <v>7535</v>
      </c>
      <c r="E711" s="7" t="s">
        <v>15</v>
      </c>
      <c r="F711" s="0" t="n">
        <v>2</v>
      </c>
      <c r="G711" s="0" t="n">
        <v>6</v>
      </c>
      <c r="H711" s="0" t="n">
        <f aca="false">SUM(F711:G711)</f>
        <v>8</v>
      </c>
      <c r="K711" s="0" t="n">
        <v>53.5923852</v>
      </c>
      <c r="L711" s="0" t="n">
        <v>-113.5156762</v>
      </c>
    </row>
    <row r="712" customFormat="false" ht="12.8" hidden="false" customHeight="false" outlineLevel="0" collapsed="false">
      <c r="A712" s="1" t="n">
        <v>44117</v>
      </c>
      <c r="B712" s="0" t="s">
        <v>13</v>
      </c>
      <c r="C712" s="2" t="s">
        <v>441</v>
      </c>
      <c r="D712" s="0" t="n">
        <v>7535</v>
      </c>
      <c r="E712" s="7" t="s">
        <v>25</v>
      </c>
      <c r="K712" s="0" t="n">
        <v>53.5923852</v>
      </c>
      <c r="L712" s="0" t="n">
        <v>-113.5156762</v>
      </c>
    </row>
    <row r="713" customFormat="false" ht="12.8" hidden="false" customHeight="false" outlineLevel="0" collapsed="false">
      <c r="A713" s="1" t="n">
        <v>44117</v>
      </c>
      <c r="B713" s="0" t="s">
        <v>13</v>
      </c>
      <c r="C713" s="2" t="s">
        <v>441</v>
      </c>
      <c r="D713" s="0" t="n">
        <v>7535</v>
      </c>
      <c r="E713" s="7" t="s">
        <v>26</v>
      </c>
      <c r="K713" s="0" t="n">
        <v>53.5923852</v>
      </c>
      <c r="L713" s="0" t="n">
        <v>-113.5156762</v>
      </c>
    </row>
    <row r="714" customFormat="false" ht="12.8" hidden="false" customHeight="false" outlineLevel="0" collapsed="false">
      <c r="A714" s="1" t="n">
        <v>44113</v>
      </c>
      <c r="B714" s="0" t="s">
        <v>20</v>
      </c>
      <c r="C714" s="2" t="s">
        <v>442</v>
      </c>
      <c r="D714" s="0" t="n">
        <v>9358</v>
      </c>
      <c r="E714" s="7" t="s">
        <v>15</v>
      </c>
      <c r="J714" s="0" t="s">
        <v>443</v>
      </c>
    </row>
    <row r="715" customFormat="false" ht="12.8" hidden="false" customHeight="false" outlineLevel="0" collapsed="false">
      <c r="A715" s="1" t="n">
        <v>44114</v>
      </c>
      <c r="B715" s="0" t="s">
        <v>20</v>
      </c>
      <c r="C715" s="2" t="s">
        <v>442</v>
      </c>
      <c r="D715" s="0" t="n">
        <v>9358</v>
      </c>
      <c r="E715" s="7" t="s">
        <v>25</v>
      </c>
      <c r="J715" s="0" t="s">
        <v>443</v>
      </c>
    </row>
    <row r="716" customFormat="false" ht="12.8" hidden="false" customHeight="false" outlineLevel="0" collapsed="false">
      <c r="A716" s="1" t="n">
        <v>44114</v>
      </c>
      <c r="B716" s="0" t="s">
        <v>20</v>
      </c>
      <c r="C716" s="2" t="s">
        <v>442</v>
      </c>
      <c r="D716" s="0" t="n">
        <v>9358</v>
      </c>
      <c r="E716" s="7" t="s">
        <v>26</v>
      </c>
      <c r="J716" s="0" t="s">
        <v>443</v>
      </c>
    </row>
    <row r="717" customFormat="false" ht="12.8" hidden="false" customHeight="false" outlineLevel="0" collapsed="false">
      <c r="A717" s="1" t="n">
        <v>44090</v>
      </c>
      <c r="B717" s="0" t="s">
        <v>20</v>
      </c>
      <c r="C717" s="8" t="s">
        <v>444</v>
      </c>
      <c r="D717" s="0" t="n">
        <v>1520</v>
      </c>
      <c r="E717" s="7" t="s">
        <v>15</v>
      </c>
      <c r="J717" s="7"/>
      <c r="K717" s="0" t="n">
        <v>51.137137</v>
      </c>
      <c r="L717" s="0" t="n">
        <v>-113.9371544</v>
      </c>
    </row>
    <row r="718" customFormat="false" ht="12.8" hidden="false" customHeight="false" outlineLevel="0" collapsed="false">
      <c r="A718" s="1" t="n">
        <v>44094</v>
      </c>
      <c r="B718" s="0" t="s">
        <v>20</v>
      </c>
      <c r="C718" s="2" t="s">
        <v>444</v>
      </c>
      <c r="D718" s="0" t="n">
        <v>1520</v>
      </c>
      <c r="E718" s="7" t="s">
        <v>25</v>
      </c>
      <c r="J718" s="7"/>
      <c r="K718" s="0" t="n">
        <v>51.137137</v>
      </c>
      <c r="L718" s="0" t="n">
        <v>-113.9371544</v>
      </c>
    </row>
    <row r="719" customFormat="false" ht="12.8" hidden="false" customHeight="false" outlineLevel="0" collapsed="false">
      <c r="A719" s="1" t="n">
        <v>44094</v>
      </c>
      <c r="B719" s="0" t="s">
        <v>20</v>
      </c>
      <c r="C719" s="2" t="s">
        <v>444</v>
      </c>
      <c r="D719" s="0" t="n">
        <v>1520</v>
      </c>
      <c r="E719" s="7" t="s">
        <v>26</v>
      </c>
      <c r="J719" s="7"/>
      <c r="K719" s="0" t="n">
        <v>51.137137</v>
      </c>
      <c r="L719" s="0" t="n">
        <v>-113.9371544</v>
      </c>
    </row>
    <row r="720" customFormat="false" ht="12.8" hidden="false" customHeight="false" outlineLevel="0" collapsed="false">
      <c r="A720" s="1" t="n">
        <v>44113</v>
      </c>
      <c r="B720" s="0" t="s">
        <v>20</v>
      </c>
      <c r="C720" s="2" t="s">
        <v>444</v>
      </c>
      <c r="D720" s="0" t="n">
        <v>1520</v>
      </c>
      <c r="E720" s="7" t="s">
        <v>35</v>
      </c>
      <c r="J720" s="7"/>
      <c r="K720" s="0" t="n">
        <v>51.137137</v>
      </c>
      <c r="L720" s="0" t="n">
        <v>-113.9371544</v>
      </c>
    </row>
    <row r="721" customFormat="false" ht="12.8" hidden="false" customHeight="false" outlineLevel="0" collapsed="false">
      <c r="A721" s="1" t="n">
        <v>44116</v>
      </c>
      <c r="B721" s="0" t="s">
        <v>81</v>
      </c>
      <c r="C721" s="2" t="s">
        <v>445</v>
      </c>
      <c r="D721" s="0" t="n">
        <v>3322</v>
      </c>
      <c r="E721" s="7" t="s">
        <v>15</v>
      </c>
      <c r="K721" s="0" t="n">
        <v>53.5256247</v>
      </c>
      <c r="L721" s="0" t="n">
        <v>-113.2995365</v>
      </c>
    </row>
    <row r="722" customFormat="false" ht="12.8" hidden="false" customHeight="false" outlineLevel="0" collapsed="false">
      <c r="A722" s="1" t="n">
        <v>44117</v>
      </c>
      <c r="B722" s="0" t="s">
        <v>81</v>
      </c>
      <c r="C722" s="2" t="s">
        <v>445</v>
      </c>
      <c r="D722" s="0" t="n">
        <v>3322</v>
      </c>
      <c r="E722" s="7" t="s">
        <v>25</v>
      </c>
      <c r="K722" s="0" t="n">
        <v>53.5256247</v>
      </c>
      <c r="L722" s="0" t="n">
        <v>-113.2995365</v>
      </c>
    </row>
    <row r="723" customFormat="false" ht="12.8" hidden="false" customHeight="false" outlineLevel="0" collapsed="false">
      <c r="A723" s="1" t="n">
        <v>44120</v>
      </c>
      <c r="B723" s="0" t="s">
        <v>81</v>
      </c>
      <c r="C723" s="2" t="s">
        <v>445</v>
      </c>
      <c r="D723" s="0" t="n">
        <v>3322</v>
      </c>
      <c r="E723" s="7" t="s">
        <v>26</v>
      </c>
      <c r="K723" s="0" t="n">
        <v>53.5256247</v>
      </c>
      <c r="L723" s="0" t="n">
        <v>-113.2995365</v>
      </c>
    </row>
    <row r="724" customFormat="false" ht="12.8" hidden="false" customHeight="false" outlineLevel="0" collapsed="false">
      <c r="A724" s="1" t="n">
        <v>44122</v>
      </c>
      <c r="B724" s="0" t="s">
        <v>81</v>
      </c>
      <c r="C724" s="2" t="s">
        <v>445</v>
      </c>
      <c r="D724" s="0" t="n">
        <v>3322</v>
      </c>
      <c r="E724" s="7" t="s">
        <v>35</v>
      </c>
      <c r="K724" s="0" t="n">
        <v>53.5256247</v>
      </c>
      <c r="L724" s="0" t="n">
        <v>-113.2995365</v>
      </c>
    </row>
    <row r="725" customFormat="false" ht="12.8" hidden="false" customHeight="false" outlineLevel="0" collapsed="false">
      <c r="A725" s="1" t="n">
        <v>44122</v>
      </c>
      <c r="B725" s="0" t="s">
        <v>81</v>
      </c>
      <c r="C725" s="2" t="s">
        <v>445</v>
      </c>
      <c r="D725" s="0" t="n">
        <v>3322</v>
      </c>
      <c r="E725" s="7" t="s">
        <v>52</v>
      </c>
      <c r="K725" s="0" t="n">
        <v>53.5256247</v>
      </c>
      <c r="L725" s="0" t="n">
        <v>-113.2995365</v>
      </c>
    </row>
    <row r="726" customFormat="false" ht="12.8" hidden="false" customHeight="false" outlineLevel="0" collapsed="false">
      <c r="A726" s="1" t="n">
        <v>44123</v>
      </c>
      <c r="B726" s="0" t="s">
        <v>81</v>
      </c>
      <c r="C726" s="2" t="s">
        <v>445</v>
      </c>
      <c r="D726" s="0" t="n">
        <v>3322</v>
      </c>
      <c r="E726" s="7" t="s">
        <v>36</v>
      </c>
      <c r="K726" s="0" t="n">
        <v>53.5256247</v>
      </c>
      <c r="L726" s="0" t="n">
        <v>-113.2995365</v>
      </c>
    </row>
    <row r="727" customFormat="false" ht="12.8" hidden="false" customHeight="false" outlineLevel="0" collapsed="false">
      <c r="A727" s="1" t="n">
        <v>44123</v>
      </c>
      <c r="B727" s="0" t="s">
        <v>81</v>
      </c>
      <c r="C727" s="2" t="s">
        <v>445</v>
      </c>
      <c r="D727" s="0" t="n">
        <v>3322</v>
      </c>
      <c r="E727" s="7" t="s">
        <v>37</v>
      </c>
      <c r="K727" s="0" t="n">
        <v>53.5256247</v>
      </c>
      <c r="L727" s="0" t="n">
        <v>-113.2995365</v>
      </c>
    </row>
    <row r="728" customFormat="false" ht="12.8" hidden="false" customHeight="false" outlineLevel="0" collapsed="false">
      <c r="A728" s="1" t="n">
        <v>44095</v>
      </c>
      <c r="B728" s="0" t="s">
        <v>446</v>
      </c>
      <c r="C728" s="2" t="s">
        <v>447</v>
      </c>
      <c r="D728" s="0" t="n">
        <v>1673</v>
      </c>
      <c r="E728" s="7" t="s">
        <v>15</v>
      </c>
      <c r="J728" s="7" t="s">
        <v>448</v>
      </c>
      <c r="K728" s="0" t="n">
        <v>50.97264919</v>
      </c>
      <c r="L728" s="0" t="n">
        <v>-113.67327726</v>
      </c>
      <c r="M728" s="0" t="n">
        <v>3937</v>
      </c>
    </row>
    <row r="729" customFormat="false" ht="12.8" hidden="false" customHeight="false" outlineLevel="0" collapsed="false">
      <c r="A729" s="1" t="n">
        <v>44119</v>
      </c>
      <c r="B729" s="0" t="s">
        <v>446</v>
      </c>
      <c r="C729" s="2" t="s">
        <v>447</v>
      </c>
      <c r="D729" s="0" t="n">
        <v>1673</v>
      </c>
      <c r="E729" s="7" t="s">
        <v>25</v>
      </c>
      <c r="J729" s="7" t="s">
        <v>448</v>
      </c>
      <c r="K729" s="0" t="n">
        <v>50.97264919</v>
      </c>
      <c r="L729" s="0" t="n">
        <v>-113.67327726</v>
      </c>
      <c r="M729" s="0" t="n">
        <v>3937</v>
      </c>
    </row>
    <row r="730" customFormat="false" ht="12.8" hidden="false" customHeight="false" outlineLevel="0" collapsed="false">
      <c r="A730" s="1" t="n">
        <v>44119</v>
      </c>
      <c r="B730" s="0" t="s">
        <v>446</v>
      </c>
      <c r="C730" s="2" t="s">
        <v>447</v>
      </c>
      <c r="D730" s="0" t="n">
        <v>1673</v>
      </c>
      <c r="E730" s="7" t="s">
        <v>35</v>
      </c>
      <c r="J730" s="7" t="s">
        <v>448</v>
      </c>
      <c r="K730" s="0" t="n">
        <v>50.97264919</v>
      </c>
      <c r="L730" s="0" t="n">
        <v>-113.67327726</v>
      </c>
      <c r="M730" s="0" t="n">
        <v>3937</v>
      </c>
    </row>
    <row r="731" customFormat="false" ht="12.8" hidden="false" customHeight="false" outlineLevel="0" collapsed="false">
      <c r="A731" s="1" t="n">
        <v>44119</v>
      </c>
      <c r="B731" s="0" t="s">
        <v>446</v>
      </c>
      <c r="C731" s="2" t="s">
        <v>447</v>
      </c>
      <c r="D731" s="0" t="n">
        <v>1673</v>
      </c>
      <c r="E731" s="7" t="s">
        <v>26</v>
      </c>
      <c r="J731" s="7" t="s">
        <v>448</v>
      </c>
      <c r="K731" s="0" t="n">
        <v>50.97264919</v>
      </c>
      <c r="L731" s="0" t="n">
        <v>-113.67327726</v>
      </c>
      <c r="M731" s="0" t="n">
        <v>3937</v>
      </c>
    </row>
    <row r="732" customFormat="false" ht="12.8" hidden="false" customHeight="false" outlineLevel="0" collapsed="false">
      <c r="A732" s="1" t="n">
        <v>44112</v>
      </c>
      <c r="B732" s="0" t="s">
        <v>13</v>
      </c>
      <c r="C732" s="2" t="s">
        <v>449</v>
      </c>
      <c r="D732" s="0" t="n">
        <v>7171</v>
      </c>
      <c r="E732" s="7" t="s">
        <v>15</v>
      </c>
      <c r="F732" s="0" t="n">
        <v>7</v>
      </c>
      <c r="G732" s="0" t="n">
        <v>9</v>
      </c>
      <c r="H732" s="0" t="n">
        <f aca="false">SUM(F732:G732)</f>
        <v>16</v>
      </c>
      <c r="K732" s="0" t="n">
        <v>53.5967199</v>
      </c>
      <c r="L732" s="0" t="n">
        <v>-113.5043156</v>
      </c>
    </row>
    <row r="733" customFormat="false" ht="12.8" hidden="false" customHeight="false" outlineLevel="0" collapsed="false">
      <c r="A733" s="1" t="n">
        <v>44117</v>
      </c>
      <c r="B733" s="0" t="s">
        <v>13</v>
      </c>
      <c r="C733" s="2" t="s">
        <v>449</v>
      </c>
      <c r="D733" s="0" t="n">
        <v>7171</v>
      </c>
      <c r="E733" s="7" t="s">
        <v>25</v>
      </c>
      <c r="K733" s="0" t="n">
        <v>53.5967199</v>
      </c>
      <c r="L733" s="0" t="n">
        <v>-113.5043156</v>
      </c>
    </row>
    <row r="734" customFormat="false" ht="12.8" hidden="false" customHeight="false" outlineLevel="0" collapsed="false">
      <c r="A734" s="1" t="n">
        <v>44117</v>
      </c>
      <c r="B734" s="0" t="s">
        <v>13</v>
      </c>
      <c r="C734" s="2" t="s">
        <v>449</v>
      </c>
      <c r="D734" s="0" t="n">
        <v>7171</v>
      </c>
      <c r="E734" s="7" t="s">
        <v>26</v>
      </c>
      <c r="K734" s="0" t="n">
        <v>53.5967199</v>
      </c>
      <c r="L734" s="0" t="n">
        <v>-113.5043156</v>
      </c>
    </row>
    <row r="735" customFormat="false" ht="12.8" hidden="false" customHeight="false" outlineLevel="0" collapsed="false">
      <c r="A735" s="1" t="n">
        <v>44118</v>
      </c>
      <c r="B735" s="0" t="s">
        <v>137</v>
      </c>
      <c r="C735" s="2" t="s">
        <v>450</v>
      </c>
      <c r="D735" s="0" t="n">
        <v>2198</v>
      </c>
      <c r="E735" s="7" t="s">
        <v>15</v>
      </c>
      <c r="J735" s="0" t="s">
        <v>451</v>
      </c>
    </row>
    <row r="736" customFormat="false" ht="12.8" hidden="false" customHeight="false" outlineLevel="0" collapsed="false">
      <c r="A736" s="1" t="n">
        <v>44110</v>
      </c>
      <c r="B736" s="0" t="s">
        <v>20</v>
      </c>
      <c r="C736" s="2" t="s">
        <v>452</v>
      </c>
      <c r="D736" s="0" t="n">
        <v>0</v>
      </c>
      <c r="E736" s="7" t="s">
        <v>15</v>
      </c>
      <c r="J736" s="0" t="s">
        <v>453</v>
      </c>
    </row>
    <row r="737" customFormat="false" ht="12.8" hidden="false" customHeight="false" outlineLevel="0" collapsed="false">
      <c r="A737" s="1" t="n">
        <v>44080</v>
      </c>
      <c r="B737" s="0" t="s">
        <v>74</v>
      </c>
      <c r="C737" s="8" t="s">
        <v>454</v>
      </c>
      <c r="D737" s="0" t="n">
        <v>0</v>
      </c>
      <c r="E737" s="7" t="s">
        <v>15</v>
      </c>
      <c r="F737" s="0" t="n">
        <v>4</v>
      </c>
      <c r="G737" s="0" t="n">
        <v>13</v>
      </c>
      <c r="H737" s="0" t="n">
        <f aca="false">SUM(F737:G737)</f>
        <v>17</v>
      </c>
      <c r="J737" s="7" t="s">
        <v>455</v>
      </c>
    </row>
    <row r="738" customFormat="false" ht="12.8" hidden="false" customHeight="false" outlineLevel="0" collapsed="false">
      <c r="A738" s="1" t="n">
        <v>44085</v>
      </c>
      <c r="B738" s="0" t="s">
        <v>74</v>
      </c>
      <c r="C738" s="2" t="s">
        <v>454</v>
      </c>
      <c r="D738" s="0" t="n">
        <v>0</v>
      </c>
      <c r="E738" s="7" t="s">
        <v>25</v>
      </c>
      <c r="J738" s="7" t="s">
        <v>455</v>
      </c>
    </row>
    <row r="739" customFormat="false" ht="12.8" hidden="false" customHeight="false" outlineLevel="0" collapsed="false">
      <c r="A739" s="1" t="n">
        <v>44085</v>
      </c>
      <c r="B739" s="0" t="s">
        <v>74</v>
      </c>
      <c r="C739" s="2" t="s">
        <v>454</v>
      </c>
      <c r="D739" s="0" t="n">
        <v>0</v>
      </c>
      <c r="E739" s="7" t="s">
        <v>26</v>
      </c>
      <c r="J739" s="7" t="s">
        <v>455</v>
      </c>
    </row>
    <row r="740" customFormat="false" ht="12.8" hidden="false" customHeight="false" outlineLevel="0" collapsed="false">
      <c r="A740" s="1" t="n">
        <v>44099</v>
      </c>
      <c r="B740" s="0" t="s">
        <v>74</v>
      </c>
      <c r="C740" s="2" t="s">
        <v>454</v>
      </c>
      <c r="D740" s="0" t="n">
        <v>0</v>
      </c>
      <c r="E740" s="7" t="s">
        <v>43</v>
      </c>
      <c r="J740" s="7" t="s">
        <v>455</v>
      </c>
    </row>
    <row r="741" customFormat="false" ht="12.8" hidden="false" customHeight="false" outlineLevel="0" collapsed="false">
      <c r="A741" s="1" t="n">
        <v>44094</v>
      </c>
      <c r="B741" s="0" t="s">
        <v>74</v>
      </c>
      <c r="C741" s="2" t="s">
        <v>456</v>
      </c>
      <c r="D741" s="0" t="n">
        <v>0</v>
      </c>
      <c r="E741" s="7" t="s">
        <v>15</v>
      </c>
      <c r="J741" s="7" t="s">
        <v>457</v>
      </c>
      <c r="K741" s="0" t="n">
        <v>53.63635172</v>
      </c>
      <c r="L741" s="0" t="n">
        <v>-113.61196434</v>
      </c>
      <c r="M741" s="0" t="n">
        <v>0</v>
      </c>
    </row>
    <row r="742" customFormat="false" ht="12.8" hidden="false" customHeight="false" outlineLevel="0" collapsed="false">
      <c r="A742" s="1" t="n">
        <v>44092</v>
      </c>
      <c r="B742" s="0" t="s">
        <v>74</v>
      </c>
      <c r="C742" s="2" t="s">
        <v>458</v>
      </c>
      <c r="D742" s="0" t="n">
        <v>2543</v>
      </c>
      <c r="E742" s="7" t="s">
        <v>15</v>
      </c>
      <c r="J742" s="7" t="s">
        <v>459</v>
      </c>
      <c r="K742" s="0" t="n">
        <v>53.62112355</v>
      </c>
      <c r="L742" s="0" t="n">
        <v>-113.6245185</v>
      </c>
      <c r="M742" s="0" t="n">
        <v>5856</v>
      </c>
    </row>
    <row r="743" customFormat="false" ht="12.8" hidden="false" customHeight="false" outlineLevel="0" collapsed="false">
      <c r="A743" s="1" t="n">
        <v>44123</v>
      </c>
      <c r="B743" s="0" t="s">
        <v>74</v>
      </c>
      <c r="C743" s="2" t="s">
        <v>458</v>
      </c>
      <c r="D743" s="0" t="n">
        <v>2543</v>
      </c>
      <c r="E743" s="7" t="s">
        <v>25</v>
      </c>
      <c r="J743" s="7" t="s">
        <v>459</v>
      </c>
      <c r="K743" s="0" t="n">
        <v>53.62112355</v>
      </c>
      <c r="L743" s="0" t="n">
        <v>-113.6245185</v>
      </c>
      <c r="M743" s="0" t="n">
        <v>5856</v>
      </c>
    </row>
    <row r="744" customFormat="false" ht="12.8" hidden="false" customHeight="false" outlineLevel="0" collapsed="false">
      <c r="A744" s="1" t="n">
        <v>44123</v>
      </c>
      <c r="B744" s="0" t="s">
        <v>13</v>
      </c>
      <c r="C744" s="2" t="s">
        <v>460</v>
      </c>
      <c r="E744" s="7" t="s">
        <v>15</v>
      </c>
    </row>
    <row r="745" customFormat="false" ht="12.8" hidden="false" customHeight="false" outlineLevel="0" collapsed="false">
      <c r="A745" s="1" t="n">
        <v>44125</v>
      </c>
      <c r="B745" s="0" t="s">
        <v>13</v>
      </c>
      <c r="C745" s="2" t="s">
        <v>460</v>
      </c>
      <c r="E745" s="7" t="s">
        <v>25</v>
      </c>
    </row>
    <row r="746" customFormat="false" ht="12.8" hidden="false" customHeight="false" outlineLevel="0" collapsed="false">
      <c r="A746" s="1" t="n">
        <v>44125</v>
      </c>
      <c r="B746" s="0" t="s">
        <v>13</v>
      </c>
      <c r="C746" s="2" t="s">
        <v>460</v>
      </c>
      <c r="E746" s="7" t="s">
        <v>26</v>
      </c>
    </row>
    <row r="747" customFormat="false" ht="12.8" hidden="false" customHeight="false" outlineLevel="0" collapsed="false">
      <c r="A747" s="1" t="n">
        <v>44125</v>
      </c>
      <c r="B747" s="0" t="s">
        <v>20</v>
      </c>
      <c r="C747" s="2" t="s">
        <v>461</v>
      </c>
      <c r="E747" s="0" t="s">
        <v>15</v>
      </c>
      <c r="I747" s="0" t="s">
        <v>462</v>
      </c>
    </row>
    <row r="748" customFormat="false" ht="12.8" hidden="false" customHeight="false" outlineLevel="0" collapsed="false">
      <c r="A748" s="1" t="n">
        <v>44094</v>
      </c>
      <c r="B748" s="0" t="s">
        <v>170</v>
      </c>
      <c r="C748" s="8" t="s">
        <v>463</v>
      </c>
      <c r="D748" s="0" t="n">
        <v>1866</v>
      </c>
      <c r="E748" s="7" t="s">
        <v>15</v>
      </c>
      <c r="J748" s="7" t="s">
        <v>464</v>
      </c>
      <c r="K748" s="0" t="n">
        <v>56.73711897</v>
      </c>
      <c r="L748" s="0" t="n">
        <v>-111.4679633</v>
      </c>
      <c r="M748" s="0" t="n">
        <v>3547</v>
      </c>
    </row>
    <row r="749" customFormat="false" ht="12.8" hidden="false" customHeight="false" outlineLevel="0" collapsed="false">
      <c r="A749" s="1" t="n">
        <v>44097</v>
      </c>
      <c r="B749" s="0" t="s">
        <v>170</v>
      </c>
      <c r="C749" s="2" t="s">
        <v>463</v>
      </c>
      <c r="D749" s="0" t="n">
        <v>1866</v>
      </c>
      <c r="E749" s="7" t="s">
        <v>25</v>
      </c>
      <c r="J749" s="7" t="s">
        <v>464</v>
      </c>
      <c r="K749" s="0" t="n">
        <v>56.73711897</v>
      </c>
      <c r="L749" s="0" t="n">
        <v>-111.4679633</v>
      </c>
      <c r="M749" s="0" t="n">
        <v>3547</v>
      </c>
    </row>
    <row r="750" customFormat="false" ht="12.8" hidden="false" customHeight="false" outlineLevel="0" collapsed="false">
      <c r="A750" s="1" t="n">
        <v>44098</v>
      </c>
      <c r="B750" s="0" t="s">
        <v>170</v>
      </c>
      <c r="C750" s="2" t="s">
        <v>463</v>
      </c>
      <c r="D750" s="0" t="n">
        <v>1866</v>
      </c>
      <c r="E750" s="7" t="s">
        <v>26</v>
      </c>
      <c r="J750" s="7" t="s">
        <v>464</v>
      </c>
      <c r="K750" s="0" t="n">
        <v>56.73711897</v>
      </c>
      <c r="L750" s="0" t="n">
        <v>-111.4679633</v>
      </c>
      <c r="M750" s="0" t="n">
        <v>3547</v>
      </c>
    </row>
    <row r="751" customFormat="false" ht="12.8" hidden="false" customHeight="false" outlineLevel="0" collapsed="false">
      <c r="A751" s="1" t="n">
        <v>44119</v>
      </c>
      <c r="B751" s="0" t="s">
        <v>170</v>
      </c>
      <c r="C751" s="2" t="s">
        <v>463</v>
      </c>
      <c r="D751" s="0" t="n">
        <v>1866</v>
      </c>
      <c r="E751" s="7" t="s">
        <v>43</v>
      </c>
      <c r="J751" s="7" t="s">
        <v>464</v>
      </c>
      <c r="K751" s="0" t="n">
        <v>56.73711897</v>
      </c>
      <c r="L751" s="0" t="n">
        <v>-111.4679633</v>
      </c>
      <c r="M751" s="0" t="n">
        <v>3547</v>
      </c>
    </row>
    <row r="752" customFormat="false" ht="12.8" hidden="false" customHeight="false" outlineLevel="0" collapsed="false">
      <c r="A752" s="1" t="n">
        <v>44126</v>
      </c>
      <c r="B752" s="0" t="s">
        <v>170</v>
      </c>
      <c r="C752" s="2" t="s">
        <v>463</v>
      </c>
      <c r="D752" s="0" t="n">
        <v>1866</v>
      </c>
      <c r="E752" s="7" t="s">
        <v>35</v>
      </c>
      <c r="J752" s="7" t="s">
        <v>464</v>
      </c>
      <c r="K752" s="0" t="n">
        <v>56.73711897</v>
      </c>
      <c r="L752" s="0" t="n">
        <v>-111.4679633</v>
      </c>
      <c r="M752" s="0" t="n">
        <v>3547</v>
      </c>
    </row>
    <row r="753" customFormat="false" ht="12.8" hidden="false" customHeight="false" outlineLevel="0" collapsed="false">
      <c r="A753" s="1" t="n">
        <v>44104</v>
      </c>
      <c r="B753" s="0" t="s">
        <v>13</v>
      </c>
      <c r="C753" s="2" t="s">
        <v>465</v>
      </c>
      <c r="D753" s="0" t="n">
        <v>2172</v>
      </c>
      <c r="E753" s="7" t="s">
        <v>15</v>
      </c>
      <c r="K753" s="0" t="n">
        <v>53.6329865</v>
      </c>
      <c r="L753" s="0" t="n">
        <v>-113.4357335</v>
      </c>
    </row>
    <row r="754" customFormat="false" ht="12.8" hidden="false" customHeight="false" outlineLevel="0" collapsed="false">
      <c r="A754" s="1" t="n">
        <v>44107</v>
      </c>
      <c r="B754" s="0" t="s">
        <v>13</v>
      </c>
      <c r="C754" s="2" t="s">
        <v>465</v>
      </c>
      <c r="D754" s="0" t="n">
        <v>2172</v>
      </c>
      <c r="E754" s="7" t="s">
        <v>25</v>
      </c>
      <c r="K754" s="0" t="n">
        <v>53.6329865</v>
      </c>
      <c r="L754" s="0" t="n">
        <v>-113.4357335</v>
      </c>
    </row>
    <row r="755" customFormat="false" ht="12.8" hidden="false" customHeight="false" outlineLevel="0" collapsed="false">
      <c r="A755" s="1" t="n">
        <v>44109</v>
      </c>
      <c r="B755" s="0" t="s">
        <v>13</v>
      </c>
      <c r="C755" s="2" t="s">
        <v>465</v>
      </c>
      <c r="D755" s="0" t="n">
        <v>2172</v>
      </c>
      <c r="E755" s="7" t="s">
        <v>26</v>
      </c>
      <c r="K755" s="0" t="n">
        <v>53.6329865</v>
      </c>
      <c r="L755" s="0" t="n">
        <v>-113.4357335</v>
      </c>
    </row>
    <row r="756" customFormat="false" ht="12.8" hidden="false" customHeight="false" outlineLevel="0" collapsed="false">
      <c r="A756" s="1" t="n">
        <v>44093</v>
      </c>
      <c r="B756" s="0" t="s">
        <v>466</v>
      </c>
      <c r="C756" s="8" t="s">
        <v>467</v>
      </c>
      <c r="D756" s="0" t="n">
        <v>1514</v>
      </c>
      <c r="E756" s="7" t="s">
        <v>15</v>
      </c>
      <c r="J756" s="7" t="s">
        <v>468</v>
      </c>
    </row>
    <row r="757" customFormat="false" ht="12.8" hidden="false" customHeight="false" outlineLevel="0" collapsed="false">
      <c r="A757" s="1" t="n">
        <v>44093</v>
      </c>
      <c r="B757" s="0" t="s">
        <v>466</v>
      </c>
      <c r="C757" s="2" t="s">
        <v>467</v>
      </c>
      <c r="D757" s="0" t="n">
        <v>1514</v>
      </c>
      <c r="E757" s="7" t="s">
        <v>25</v>
      </c>
      <c r="J757" s="7" t="s">
        <v>468</v>
      </c>
    </row>
    <row r="758" customFormat="false" ht="12.8" hidden="false" customHeight="false" outlineLevel="0" collapsed="false">
      <c r="A758" s="1" t="n">
        <v>44093</v>
      </c>
      <c r="B758" s="0" t="s">
        <v>466</v>
      </c>
      <c r="C758" s="2" t="s">
        <v>467</v>
      </c>
      <c r="D758" s="0" t="n">
        <v>1514</v>
      </c>
      <c r="E758" s="7" t="s">
        <v>26</v>
      </c>
      <c r="J758" s="7" t="s">
        <v>468</v>
      </c>
    </row>
    <row r="759" customFormat="false" ht="12.8" hidden="false" customHeight="false" outlineLevel="0" collapsed="false">
      <c r="A759" s="1" t="n">
        <v>44104</v>
      </c>
      <c r="B759" s="0" t="s">
        <v>466</v>
      </c>
      <c r="C759" s="2" t="s">
        <v>467</v>
      </c>
      <c r="D759" s="0" t="n">
        <v>1514</v>
      </c>
      <c r="E759" s="7" t="s">
        <v>35</v>
      </c>
      <c r="J759" s="7" t="s">
        <v>468</v>
      </c>
    </row>
    <row r="760" customFormat="false" ht="12.8" hidden="false" customHeight="false" outlineLevel="0" collapsed="false">
      <c r="A760" s="1" t="n">
        <v>44111</v>
      </c>
      <c r="B760" s="0" t="s">
        <v>466</v>
      </c>
      <c r="C760" s="2" t="s">
        <v>467</v>
      </c>
      <c r="D760" s="0" t="n">
        <v>1514</v>
      </c>
      <c r="E760" s="7" t="s">
        <v>36</v>
      </c>
      <c r="J760" s="7" t="s">
        <v>468</v>
      </c>
    </row>
    <row r="761" customFormat="false" ht="12.8" hidden="false" customHeight="false" outlineLevel="0" collapsed="false">
      <c r="A761" s="1" t="n">
        <v>44126</v>
      </c>
      <c r="B761" s="0" t="s">
        <v>13</v>
      </c>
      <c r="C761" s="2" t="s">
        <v>469</v>
      </c>
      <c r="E761" s="0" t="s">
        <v>15</v>
      </c>
    </row>
    <row r="762" customFormat="false" ht="12.8" hidden="false" customHeight="false" outlineLevel="0" collapsed="false">
      <c r="A762" s="1" t="n">
        <v>44118</v>
      </c>
      <c r="B762" s="0" t="s">
        <v>74</v>
      </c>
      <c r="C762" s="2" t="s">
        <v>470</v>
      </c>
      <c r="D762" s="0" t="n">
        <v>2577</v>
      </c>
      <c r="E762" s="7" t="s">
        <v>15</v>
      </c>
      <c r="J762" s="0" t="s">
        <v>471</v>
      </c>
    </row>
    <row r="763" customFormat="false" ht="12.8" hidden="false" customHeight="false" outlineLevel="0" collapsed="false">
      <c r="A763" s="1" t="n">
        <v>44123</v>
      </c>
      <c r="B763" s="0" t="s">
        <v>74</v>
      </c>
      <c r="C763" s="2" t="s">
        <v>470</v>
      </c>
      <c r="D763" s="0" t="n">
        <v>2577</v>
      </c>
      <c r="E763" s="7" t="s">
        <v>25</v>
      </c>
      <c r="J763" s="0" t="s">
        <v>471</v>
      </c>
    </row>
    <row r="764" customFormat="false" ht="12.8" hidden="false" customHeight="false" outlineLevel="0" collapsed="false">
      <c r="A764" s="1" t="n">
        <v>44123</v>
      </c>
      <c r="B764" s="0" t="s">
        <v>74</v>
      </c>
      <c r="C764" s="2" t="s">
        <v>470</v>
      </c>
      <c r="D764" s="0" t="n">
        <v>2577</v>
      </c>
      <c r="E764" s="7" t="s">
        <v>26</v>
      </c>
      <c r="J764" s="0" t="s">
        <v>471</v>
      </c>
    </row>
    <row r="765" customFormat="false" ht="12.8" hidden="false" customHeight="false" outlineLevel="0" collapsed="false">
      <c r="A765" s="1" t="n">
        <v>44081</v>
      </c>
      <c r="B765" s="0" t="s">
        <v>20</v>
      </c>
      <c r="C765" s="2" t="s">
        <v>472</v>
      </c>
      <c r="D765" s="0" t="n">
        <v>8013</v>
      </c>
      <c r="E765" s="7" t="s">
        <v>15</v>
      </c>
      <c r="J765" s="7"/>
      <c r="K765" s="0" t="n">
        <v>51.054485</v>
      </c>
      <c r="L765" s="0" t="n">
        <v>-114.0485594</v>
      </c>
    </row>
    <row r="766" customFormat="false" ht="12.8" hidden="false" customHeight="false" outlineLevel="0" collapsed="false">
      <c r="A766" s="1" t="n">
        <v>44092</v>
      </c>
      <c r="B766" s="0" t="s">
        <v>20</v>
      </c>
      <c r="C766" s="2" t="s">
        <v>473</v>
      </c>
      <c r="D766" s="0" t="n">
        <v>1894</v>
      </c>
      <c r="E766" s="7" t="s">
        <v>15</v>
      </c>
      <c r="J766" s="7" t="s">
        <v>474</v>
      </c>
      <c r="K766" s="0" t="n">
        <v>51.03517325</v>
      </c>
      <c r="L766" s="0" t="n">
        <v>-114.03896157</v>
      </c>
      <c r="M766" s="0" t="n">
        <v>1755</v>
      </c>
    </row>
    <row r="767" customFormat="false" ht="12.8" hidden="false" customHeight="false" outlineLevel="0" collapsed="false">
      <c r="A767" s="1" t="n">
        <v>44123</v>
      </c>
      <c r="B767" s="0" t="s">
        <v>475</v>
      </c>
      <c r="C767" s="2" t="s">
        <v>476</v>
      </c>
      <c r="E767" s="7" t="s">
        <v>15</v>
      </c>
    </row>
    <row r="768" customFormat="false" ht="12.8" hidden="false" customHeight="false" outlineLevel="0" collapsed="false">
      <c r="A768" s="1" t="n">
        <v>44103</v>
      </c>
      <c r="B768" s="0" t="s">
        <v>13</v>
      </c>
      <c r="C768" s="2" t="s">
        <v>477</v>
      </c>
      <c r="D768" s="0" t="n">
        <v>8210</v>
      </c>
      <c r="E768" s="7" t="s">
        <v>15</v>
      </c>
      <c r="K768" s="0" t="n">
        <v>53.5661227</v>
      </c>
      <c r="L768" s="0" t="n">
        <v>-113.4964299</v>
      </c>
    </row>
    <row r="769" customFormat="false" ht="12.8" hidden="false" customHeight="false" outlineLevel="0" collapsed="false">
      <c r="A769" s="1" t="n">
        <v>44095</v>
      </c>
      <c r="B769" s="0" t="s">
        <v>20</v>
      </c>
      <c r="C769" s="8" t="s">
        <v>478</v>
      </c>
      <c r="D769" s="0" t="n">
        <v>8511</v>
      </c>
      <c r="E769" s="7" t="s">
        <v>15</v>
      </c>
      <c r="J769" s="7" t="s">
        <v>479</v>
      </c>
      <c r="K769" s="0" t="n">
        <v>50.96194924</v>
      </c>
      <c r="L769" s="0" t="n">
        <v>-114.10551596</v>
      </c>
      <c r="M769" s="0" t="n">
        <v>3271</v>
      </c>
    </row>
    <row r="770" customFormat="false" ht="12.8" hidden="false" customHeight="false" outlineLevel="0" collapsed="false">
      <c r="A770" s="1" t="n">
        <v>44098</v>
      </c>
      <c r="B770" s="0" t="s">
        <v>20</v>
      </c>
      <c r="C770" s="2" t="s">
        <v>478</v>
      </c>
      <c r="D770" s="0" t="n">
        <v>8511</v>
      </c>
      <c r="E770" s="7" t="s">
        <v>25</v>
      </c>
      <c r="J770" s="7" t="s">
        <v>479</v>
      </c>
      <c r="K770" s="0" t="n">
        <v>50.96194924</v>
      </c>
      <c r="L770" s="0" t="n">
        <v>-114.10551596</v>
      </c>
      <c r="M770" s="0" t="n">
        <v>3271</v>
      </c>
    </row>
    <row r="771" customFormat="false" ht="12.8" hidden="false" customHeight="false" outlineLevel="0" collapsed="false">
      <c r="A771" s="1" t="n">
        <v>44098</v>
      </c>
      <c r="B771" s="0" t="s">
        <v>20</v>
      </c>
      <c r="C771" s="2" t="s">
        <v>478</v>
      </c>
      <c r="D771" s="0" t="n">
        <v>8511</v>
      </c>
      <c r="E771" s="7" t="s">
        <v>26</v>
      </c>
      <c r="J771" s="7" t="s">
        <v>479</v>
      </c>
      <c r="K771" s="0" t="n">
        <v>50.96194924</v>
      </c>
      <c r="L771" s="0" t="n">
        <v>-114.10551596</v>
      </c>
      <c r="M771" s="0" t="n">
        <v>3271</v>
      </c>
    </row>
    <row r="772" customFormat="false" ht="12.8" hidden="false" customHeight="false" outlineLevel="0" collapsed="false">
      <c r="A772" s="1" t="n">
        <v>44120</v>
      </c>
      <c r="B772" s="0" t="s">
        <v>20</v>
      </c>
      <c r="C772" s="2" t="s">
        <v>478</v>
      </c>
      <c r="D772" s="0" t="n">
        <v>8511</v>
      </c>
      <c r="E772" s="7" t="s">
        <v>43</v>
      </c>
      <c r="J772" s="7" t="s">
        <v>479</v>
      </c>
      <c r="K772" s="0" t="n">
        <v>50.96194924</v>
      </c>
      <c r="L772" s="0" t="n">
        <v>-114.10551596</v>
      </c>
      <c r="M772" s="0" t="n">
        <v>3271</v>
      </c>
    </row>
    <row r="773" customFormat="false" ht="12.8" hidden="false" customHeight="false" outlineLevel="0" collapsed="false">
      <c r="A773" s="1" t="n">
        <v>44112</v>
      </c>
      <c r="B773" s="0" t="s">
        <v>13</v>
      </c>
      <c r="C773" s="2" t="s">
        <v>480</v>
      </c>
      <c r="D773" s="0" t="n">
        <v>8016</v>
      </c>
      <c r="E773" s="7" t="s">
        <v>15</v>
      </c>
      <c r="K773" s="0" t="n">
        <v>53.572671</v>
      </c>
      <c r="L773" s="0" t="n">
        <v>-113.4025449</v>
      </c>
    </row>
    <row r="774" customFormat="false" ht="12.8" hidden="false" customHeight="false" outlineLevel="0" collapsed="false">
      <c r="A774" s="1" t="n">
        <v>44125</v>
      </c>
      <c r="B774" s="0" t="s">
        <v>13</v>
      </c>
      <c r="C774" s="2" t="s">
        <v>480</v>
      </c>
      <c r="D774" s="0" t="n">
        <v>8016</v>
      </c>
      <c r="E774" s="7" t="s">
        <v>25</v>
      </c>
      <c r="K774" s="0" t="n">
        <v>53.572671</v>
      </c>
      <c r="L774" s="0" t="n">
        <v>-113.4025449</v>
      </c>
    </row>
    <row r="775" customFormat="false" ht="12.8" hidden="false" customHeight="false" outlineLevel="0" collapsed="false">
      <c r="A775" s="1" t="n">
        <v>44125</v>
      </c>
      <c r="B775" s="0" t="s">
        <v>13</v>
      </c>
      <c r="C775" s="2" t="s">
        <v>480</v>
      </c>
      <c r="D775" s="0" t="n">
        <v>8016</v>
      </c>
      <c r="E775" s="7" t="s">
        <v>26</v>
      </c>
      <c r="K775" s="0" t="n">
        <v>53.572671</v>
      </c>
      <c r="L775" s="0" t="n">
        <v>-113.4025449</v>
      </c>
    </row>
    <row r="776" customFormat="false" ht="12.8" hidden="false" customHeight="false" outlineLevel="0" collapsed="false">
      <c r="A776" s="1" t="n">
        <v>44094</v>
      </c>
      <c r="B776" s="0" t="s">
        <v>13</v>
      </c>
      <c r="C776" s="2" t="s">
        <v>481</v>
      </c>
      <c r="D776" s="0" t="n">
        <v>1970</v>
      </c>
      <c r="E776" s="7" t="s">
        <v>15</v>
      </c>
      <c r="J776" s="7" t="s">
        <v>482</v>
      </c>
      <c r="K776" s="0" t="n">
        <v>53.529796</v>
      </c>
      <c r="L776" s="0" t="n">
        <v>-113.4245592</v>
      </c>
      <c r="M776" s="0" t="n">
        <v>4100</v>
      </c>
    </row>
    <row r="777" customFormat="false" ht="12.8" hidden="false" customHeight="false" outlineLevel="0" collapsed="false">
      <c r="A777" s="1" t="n">
        <v>44104</v>
      </c>
      <c r="B777" s="0" t="s">
        <v>13</v>
      </c>
      <c r="C777" s="2" t="s">
        <v>481</v>
      </c>
      <c r="D777" s="0" t="n">
        <v>1970</v>
      </c>
      <c r="E777" s="7" t="s">
        <v>25</v>
      </c>
      <c r="J777" s="7" t="s">
        <v>482</v>
      </c>
      <c r="K777" s="0" t="n">
        <v>53.529796</v>
      </c>
      <c r="L777" s="0" t="n">
        <v>-113.4245592</v>
      </c>
      <c r="M777" s="0" t="n">
        <v>4100</v>
      </c>
    </row>
    <row r="778" customFormat="false" ht="12.8" hidden="false" customHeight="false" outlineLevel="0" collapsed="false">
      <c r="A778" s="1" t="n">
        <v>44108</v>
      </c>
      <c r="B778" s="0" t="s">
        <v>13</v>
      </c>
      <c r="C778" s="2" t="s">
        <v>481</v>
      </c>
      <c r="D778" s="0" t="n">
        <v>1970</v>
      </c>
      <c r="E778" s="7" t="s">
        <v>26</v>
      </c>
      <c r="J778" s="7" t="s">
        <v>482</v>
      </c>
      <c r="K778" s="0" t="n">
        <v>53.529796</v>
      </c>
      <c r="L778" s="0" t="n">
        <v>-113.4245592</v>
      </c>
      <c r="M778" s="0" t="n">
        <v>4100</v>
      </c>
    </row>
    <row r="779" customFormat="false" ht="12.8" hidden="false" customHeight="false" outlineLevel="0" collapsed="false">
      <c r="A779" s="1" t="n">
        <v>44089</v>
      </c>
      <c r="B779" s="0" t="s">
        <v>13</v>
      </c>
      <c r="C779" s="2" t="s">
        <v>483</v>
      </c>
      <c r="D779" s="0" t="n">
        <v>8212</v>
      </c>
      <c r="E779" s="7" t="s">
        <v>15</v>
      </c>
      <c r="H779" s="0" t="n">
        <v>1</v>
      </c>
      <c r="I779" s="0" t="s">
        <v>285</v>
      </c>
      <c r="J779" s="7"/>
      <c r="K779" s="0" t="n">
        <v>53.5562256</v>
      </c>
      <c r="L779" s="0" t="n">
        <v>-113.5093952</v>
      </c>
      <c r="M779" s="0" t="n">
        <v>3096</v>
      </c>
    </row>
    <row r="780" customFormat="false" ht="12.8" hidden="false" customHeight="false" outlineLevel="0" collapsed="false">
      <c r="A780" s="1" t="n">
        <v>44089</v>
      </c>
      <c r="B780" s="0" t="s">
        <v>13</v>
      </c>
      <c r="C780" s="2" t="s">
        <v>483</v>
      </c>
      <c r="D780" s="0" t="n">
        <v>8212</v>
      </c>
      <c r="E780" s="7" t="s">
        <v>25</v>
      </c>
      <c r="H780" s="0" t="n">
        <v>1</v>
      </c>
      <c r="I780" s="0" t="s">
        <v>285</v>
      </c>
      <c r="J780" s="7"/>
      <c r="K780" s="0" t="n">
        <v>53.5562256</v>
      </c>
      <c r="L780" s="0" t="n">
        <v>-113.5093952</v>
      </c>
    </row>
    <row r="781" customFormat="false" ht="12.8" hidden="false" customHeight="false" outlineLevel="0" collapsed="false">
      <c r="A781" s="1" t="n">
        <v>44090</v>
      </c>
      <c r="B781" s="0" t="s">
        <v>13</v>
      </c>
      <c r="C781" s="2" t="s">
        <v>484</v>
      </c>
      <c r="D781" s="0" t="n">
        <v>8213</v>
      </c>
      <c r="E781" s="7" t="s">
        <v>15</v>
      </c>
      <c r="J781" s="7"/>
      <c r="K781" s="0" t="n">
        <v>53.5923664</v>
      </c>
      <c r="L781" s="0" t="n">
        <v>-113.4777455</v>
      </c>
    </row>
    <row r="782" customFormat="false" ht="12.8" hidden="false" customHeight="false" outlineLevel="0" collapsed="false">
      <c r="A782" s="1" t="n">
        <v>44090</v>
      </c>
      <c r="B782" s="0" t="s">
        <v>13</v>
      </c>
      <c r="C782" s="2" t="s">
        <v>484</v>
      </c>
      <c r="D782" s="0" t="n">
        <v>8213</v>
      </c>
      <c r="E782" s="7" t="s">
        <v>25</v>
      </c>
      <c r="J782" s="7"/>
      <c r="K782" s="0" t="n">
        <v>53.5923664</v>
      </c>
      <c r="L782" s="0" t="n">
        <v>-113.4777455</v>
      </c>
    </row>
    <row r="783" customFormat="false" ht="12.8" hidden="false" customHeight="false" outlineLevel="0" collapsed="false">
      <c r="A783" s="1" t="n">
        <v>44084</v>
      </c>
      <c r="B783" s="0" t="s">
        <v>13</v>
      </c>
      <c r="C783" s="2" t="s">
        <v>485</v>
      </c>
      <c r="D783" s="11" t="n">
        <v>8215</v>
      </c>
      <c r="E783" s="7" t="s">
        <v>15</v>
      </c>
      <c r="H783" s="0" t="n">
        <v>6</v>
      </c>
      <c r="J783" s="7" t="s">
        <v>486</v>
      </c>
    </row>
    <row r="784" customFormat="false" ht="12.8" hidden="false" customHeight="false" outlineLevel="0" collapsed="false">
      <c r="A784" s="1" t="n">
        <v>44082</v>
      </c>
      <c r="B784" s="0" t="s">
        <v>20</v>
      </c>
      <c r="C784" s="2" t="s">
        <v>487</v>
      </c>
      <c r="D784" s="0" t="n">
        <v>8902</v>
      </c>
      <c r="E784" s="7" t="s">
        <v>15</v>
      </c>
      <c r="J784" s="7"/>
      <c r="K784" s="0" t="n">
        <v>51.0852982</v>
      </c>
      <c r="L784" s="0" t="n">
        <v>-114.1016449</v>
      </c>
    </row>
    <row r="785" customFormat="false" ht="12.8" hidden="false" customHeight="false" outlineLevel="0" collapsed="false">
      <c r="A785" s="1" t="n">
        <v>44117</v>
      </c>
      <c r="B785" s="0" t="s">
        <v>20</v>
      </c>
      <c r="C785" s="2" t="s">
        <v>487</v>
      </c>
      <c r="D785" s="0" t="n">
        <v>8902</v>
      </c>
      <c r="E785" s="7" t="s">
        <v>25</v>
      </c>
      <c r="J785" s="7"/>
      <c r="K785" s="0" t="n">
        <v>51.0852982</v>
      </c>
      <c r="L785" s="0" t="n">
        <v>-114.1016449</v>
      </c>
    </row>
    <row r="786" customFormat="false" ht="12.8" hidden="false" customHeight="false" outlineLevel="0" collapsed="false">
      <c r="A786" s="1" t="n">
        <v>44117</v>
      </c>
      <c r="B786" s="0" t="s">
        <v>20</v>
      </c>
      <c r="C786" s="2" t="s">
        <v>487</v>
      </c>
      <c r="D786" s="0" t="n">
        <v>8902</v>
      </c>
      <c r="E786" s="7" t="s">
        <v>35</v>
      </c>
      <c r="J786" s="7"/>
      <c r="K786" s="0" t="n">
        <v>51.0852982</v>
      </c>
      <c r="L786" s="0" t="n">
        <v>-114.1016449</v>
      </c>
    </row>
    <row r="787" customFormat="false" ht="12.8" hidden="false" customHeight="false" outlineLevel="0" collapsed="false">
      <c r="A787" s="1" t="n">
        <v>44117</v>
      </c>
      <c r="B787" s="0" t="s">
        <v>20</v>
      </c>
      <c r="C787" s="2" t="s">
        <v>487</v>
      </c>
      <c r="D787" s="0" t="n">
        <v>8902</v>
      </c>
      <c r="E787" s="7" t="s">
        <v>26</v>
      </c>
      <c r="J787" s="7"/>
      <c r="K787" s="0" t="n">
        <v>51.0852982</v>
      </c>
      <c r="L787" s="0" t="n">
        <v>-114.1016449</v>
      </c>
    </row>
    <row r="788" customFormat="false" ht="12.8" hidden="false" customHeight="false" outlineLevel="0" collapsed="false">
      <c r="A788" s="1" t="n">
        <v>44123</v>
      </c>
      <c r="B788" s="0" t="s">
        <v>20</v>
      </c>
      <c r="C788" s="2" t="s">
        <v>487</v>
      </c>
      <c r="D788" s="0" t="n">
        <v>8902</v>
      </c>
      <c r="E788" s="7" t="s">
        <v>36</v>
      </c>
      <c r="G788" s="0" t="n">
        <v>1</v>
      </c>
      <c r="H788" s="0" t="n">
        <v>1</v>
      </c>
      <c r="J788" s="7"/>
      <c r="K788" s="0" t="n">
        <v>51.0852982</v>
      </c>
      <c r="L788" s="0" t="n">
        <v>-114.1016449</v>
      </c>
    </row>
    <row r="789" customFormat="false" ht="12.8" hidden="false" customHeight="false" outlineLevel="0" collapsed="false">
      <c r="A789" s="1" t="n">
        <v>44125</v>
      </c>
      <c r="B789" s="0" t="s">
        <v>20</v>
      </c>
      <c r="C789" s="2" t="s">
        <v>487</v>
      </c>
      <c r="D789" s="0" t="n">
        <v>8902</v>
      </c>
      <c r="E789" s="7" t="s">
        <v>37</v>
      </c>
      <c r="J789" s="7"/>
      <c r="K789" s="0" t="n">
        <v>51.0852982</v>
      </c>
      <c r="L789" s="0" t="n">
        <v>-114.1016449</v>
      </c>
    </row>
    <row r="790" customFormat="false" ht="12.8" hidden="false" customHeight="false" outlineLevel="0" collapsed="false">
      <c r="A790" s="1" t="n">
        <v>44125</v>
      </c>
      <c r="B790" s="0" t="s">
        <v>20</v>
      </c>
      <c r="C790" s="2" t="s">
        <v>487</v>
      </c>
      <c r="D790" s="0" t="n">
        <v>8902</v>
      </c>
      <c r="E790" s="7" t="s">
        <v>52</v>
      </c>
      <c r="J790" s="7"/>
      <c r="K790" s="0" t="n">
        <v>51.0852982</v>
      </c>
      <c r="L790" s="0" t="n">
        <v>-114.1016449</v>
      </c>
    </row>
    <row r="791" customFormat="false" ht="12.8" hidden="false" customHeight="false" outlineLevel="0" collapsed="false">
      <c r="A791" s="1" t="n">
        <v>44116</v>
      </c>
      <c r="B791" s="0" t="s">
        <v>137</v>
      </c>
      <c r="C791" s="2" t="s">
        <v>488</v>
      </c>
      <c r="D791" s="0" t="n">
        <v>6481</v>
      </c>
      <c r="E791" s="7" t="s">
        <v>15</v>
      </c>
      <c r="K791" s="0" t="n">
        <v>49.695413</v>
      </c>
      <c r="L791" s="0" t="n">
        <v>-112.8158343</v>
      </c>
    </row>
    <row r="792" customFormat="false" ht="12.8" hidden="false" customHeight="false" outlineLevel="0" collapsed="false">
      <c r="A792" s="1" t="n">
        <v>44118</v>
      </c>
      <c r="B792" s="0" t="s">
        <v>137</v>
      </c>
      <c r="C792" s="2" t="s">
        <v>488</v>
      </c>
      <c r="D792" s="0" t="n">
        <v>6481</v>
      </c>
      <c r="E792" s="7" t="s">
        <v>25</v>
      </c>
      <c r="K792" s="0" t="n">
        <v>49.695413</v>
      </c>
      <c r="L792" s="0" t="n">
        <v>-112.8158343</v>
      </c>
    </row>
    <row r="793" customFormat="false" ht="12.8" hidden="false" customHeight="false" outlineLevel="0" collapsed="false">
      <c r="A793" s="1" t="n">
        <v>44118</v>
      </c>
      <c r="B793" s="0" t="s">
        <v>137</v>
      </c>
      <c r="C793" s="2" t="s">
        <v>488</v>
      </c>
      <c r="D793" s="0" t="n">
        <v>6481</v>
      </c>
      <c r="E793" s="7" t="s">
        <v>26</v>
      </c>
      <c r="K793" s="0" t="n">
        <v>49.695413</v>
      </c>
      <c r="L793" s="0" t="n">
        <v>-112.8158343</v>
      </c>
    </row>
    <row r="794" customFormat="false" ht="12.8" hidden="false" customHeight="false" outlineLevel="0" collapsed="false">
      <c r="A794" s="1" t="n">
        <v>44125</v>
      </c>
      <c r="B794" s="0" t="s">
        <v>137</v>
      </c>
      <c r="C794" s="2" t="s">
        <v>488</v>
      </c>
      <c r="D794" s="0" t="n">
        <v>6481</v>
      </c>
      <c r="E794" s="7" t="s">
        <v>35</v>
      </c>
      <c r="K794" s="0" t="n">
        <v>49.695413</v>
      </c>
      <c r="L794" s="0" t="n">
        <v>-112.8158343</v>
      </c>
    </row>
    <row r="795" customFormat="false" ht="12.8" hidden="false" customHeight="false" outlineLevel="0" collapsed="false">
      <c r="A795" s="1" t="n">
        <v>44125</v>
      </c>
      <c r="B795" s="0" t="s">
        <v>137</v>
      </c>
      <c r="C795" s="2" t="s">
        <v>488</v>
      </c>
      <c r="D795" s="0" t="n">
        <v>6481</v>
      </c>
      <c r="E795" s="7" t="s">
        <v>36</v>
      </c>
      <c r="K795" s="0" t="n">
        <v>49.695413</v>
      </c>
      <c r="L795" s="0" t="n">
        <v>-112.8158343</v>
      </c>
    </row>
    <row r="796" customFormat="false" ht="12.8" hidden="false" customHeight="false" outlineLevel="0" collapsed="false">
      <c r="A796" s="1" t="n">
        <v>44108</v>
      </c>
      <c r="B796" s="0" t="s">
        <v>13</v>
      </c>
      <c r="C796" s="8" t="s">
        <v>489</v>
      </c>
      <c r="D796" s="0" t="n">
        <v>8405</v>
      </c>
      <c r="E796" s="7" t="s">
        <v>15</v>
      </c>
      <c r="K796" s="0" t="n">
        <v>53.529279</v>
      </c>
      <c r="L796" s="0" t="n">
        <v>-113.6030747</v>
      </c>
    </row>
    <row r="797" customFormat="false" ht="12.8" hidden="false" customHeight="false" outlineLevel="0" collapsed="false">
      <c r="A797" s="1" t="n">
        <v>44109</v>
      </c>
      <c r="B797" s="0" t="s">
        <v>13</v>
      </c>
      <c r="C797" s="2" t="s">
        <v>489</v>
      </c>
      <c r="D797" s="0" t="n">
        <v>8405</v>
      </c>
      <c r="E797" s="7" t="s">
        <v>25</v>
      </c>
      <c r="K797" s="0" t="n">
        <v>53.529279</v>
      </c>
      <c r="L797" s="0" t="n">
        <v>-113.6030747</v>
      </c>
    </row>
    <row r="798" customFormat="false" ht="12.8" hidden="false" customHeight="false" outlineLevel="0" collapsed="false">
      <c r="A798" s="1" t="n">
        <v>44109</v>
      </c>
      <c r="B798" s="0" t="s">
        <v>13</v>
      </c>
      <c r="C798" s="2" t="s">
        <v>489</v>
      </c>
      <c r="D798" s="0" t="n">
        <v>8405</v>
      </c>
      <c r="E798" s="7" t="s">
        <v>26</v>
      </c>
      <c r="K798" s="0" t="n">
        <v>53.529279</v>
      </c>
      <c r="L798" s="0" t="n">
        <v>-113.6030747</v>
      </c>
    </row>
    <row r="799" customFormat="false" ht="12.8" hidden="false" customHeight="false" outlineLevel="0" collapsed="false">
      <c r="A799" s="1" t="n">
        <v>44112</v>
      </c>
      <c r="B799" s="0" t="s">
        <v>13</v>
      </c>
      <c r="C799" s="2" t="s">
        <v>489</v>
      </c>
      <c r="D799" s="0" t="n">
        <v>8405</v>
      </c>
      <c r="E799" s="7" t="s">
        <v>35</v>
      </c>
      <c r="K799" s="0" t="n">
        <v>53.529279</v>
      </c>
      <c r="L799" s="0" t="n">
        <v>-113.6030747</v>
      </c>
    </row>
    <row r="800" customFormat="false" ht="12.8" hidden="false" customHeight="false" outlineLevel="0" collapsed="false">
      <c r="A800" s="1" t="n">
        <v>44119</v>
      </c>
      <c r="B800" s="0" t="s">
        <v>13</v>
      </c>
      <c r="C800" s="2" t="s">
        <v>489</v>
      </c>
      <c r="D800" s="0" t="n">
        <v>8405</v>
      </c>
      <c r="E800" s="7" t="s">
        <v>36</v>
      </c>
      <c r="K800" s="0" t="n">
        <v>53.529279</v>
      </c>
      <c r="L800" s="0" t="n">
        <v>-113.6030747</v>
      </c>
    </row>
    <row r="801" customFormat="false" ht="12.8" hidden="false" customHeight="false" outlineLevel="0" collapsed="false">
      <c r="A801" s="1" t="n">
        <v>44119</v>
      </c>
      <c r="B801" s="0" t="s">
        <v>13</v>
      </c>
      <c r="C801" s="2" t="s">
        <v>489</v>
      </c>
      <c r="D801" s="0" t="n">
        <v>8405</v>
      </c>
      <c r="E801" s="7" t="s">
        <v>37</v>
      </c>
      <c r="K801" s="0" t="n">
        <v>53.529279</v>
      </c>
      <c r="L801" s="0" t="n">
        <v>-113.6030747</v>
      </c>
    </row>
    <row r="802" customFormat="false" ht="12.8" hidden="false" customHeight="false" outlineLevel="0" collapsed="false">
      <c r="A802" s="1" t="n">
        <v>44122</v>
      </c>
      <c r="B802" s="0" t="s">
        <v>13</v>
      </c>
      <c r="C802" s="2" t="s">
        <v>489</v>
      </c>
      <c r="D802" s="0" t="n">
        <v>8405</v>
      </c>
      <c r="E802" s="7" t="s">
        <v>52</v>
      </c>
      <c r="K802" s="0" t="n">
        <v>53.529279</v>
      </c>
      <c r="L802" s="0" t="n">
        <v>-113.6030747</v>
      </c>
    </row>
    <row r="803" customFormat="false" ht="12.8" hidden="false" customHeight="false" outlineLevel="0" collapsed="false">
      <c r="A803" s="1" t="n">
        <v>44125</v>
      </c>
      <c r="B803" s="0" t="s">
        <v>13</v>
      </c>
      <c r="C803" s="2" t="s">
        <v>489</v>
      </c>
      <c r="D803" s="0" t="n">
        <v>8405</v>
      </c>
      <c r="E803" s="7" t="s">
        <v>53</v>
      </c>
      <c r="K803" s="0" t="n">
        <v>53.529279</v>
      </c>
      <c r="L803" s="0" t="n">
        <v>-113.6030747</v>
      </c>
    </row>
    <row r="804" customFormat="false" ht="12.8" hidden="false" customHeight="false" outlineLevel="0" collapsed="false">
      <c r="A804" s="1" t="n">
        <v>44094</v>
      </c>
      <c r="B804" s="0" t="s">
        <v>170</v>
      </c>
      <c r="C804" s="8" t="s">
        <v>490</v>
      </c>
      <c r="D804" s="0" t="n">
        <v>1890</v>
      </c>
      <c r="E804" s="7" t="s">
        <v>15</v>
      </c>
      <c r="J804" s="7" t="s">
        <v>491</v>
      </c>
      <c r="K804" s="0" t="n">
        <v>56.72804173</v>
      </c>
      <c r="L804" s="0" t="n">
        <v>-111.44824417</v>
      </c>
      <c r="M804" s="0" t="n">
        <f aca="false">4048+557</f>
        <v>4605</v>
      </c>
    </row>
    <row r="805" customFormat="false" ht="12.8" hidden="false" customHeight="false" outlineLevel="0" collapsed="false">
      <c r="A805" s="1" t="n">
        <v>44094</v>
      </c>
      <c r="B805" s="0" t="s">
        <v>170</v>
      </c>
      <c r="C805" s="2" t="s">
        <v>490</v>
      </c>
      <c r="D805" s="0" t="n">
        <v>1890</v>
      </c>
      <c r="E805" s="7" t="s">
        <v>25</v>
      </c>
      <c r="J805" s="7" t="s">
        <v>491</v>
      </c>
      <c r="K805" s="0" t="n">
        <v>56.72804173</v>
      </c>
      <c r="L805" s="0" t="n">
        <v>-111.44824417</v>
      </c>
      <c r="M805" s="0" t="n">
        <f aca="false">4048+557</f>
        <v>4605</v>
      </c>
    </row>
    <row r="806" customFormat="false" ht="12.8" hidden="false" customHeight="false" outlineLevel="0" collapsed="false">
      <c r="A806" s="1" t="n">
        <v>44094</v>
      </c>
      <c r="B806" s="0" t="s">
        <v>170</v>
      </c>
      <c r="C806" s="2" t="s">
        <v>490</v>
      </c>
      <c r="D806" s="0" t="n">
        <v>1890</v>
      </c>
      <c r="E806" s="7" t="s">
        <v>26</v>
      </c>
      <c r="J806" s="7" t="s">
        <v>491</v>
      </c>
      <c r="K806" s="0" t="n">
        <v>56.72804173</v>
      </c>
      <c r="L806" s="0" t="n">
        <v>-111.44824417</v>
      </c>
      <c r="M806" s="0" t="n">
        <f aca="false">4048+557</f>
        <v>4605</v>
      </c>
    </row>
    <row r="807" customFormat="false" ht="12.8" hidden="false" customHeight="false" outlineLevel="0" collapsed="false">
      <c r="A807" s="1" t="n">
        <v>44118</v>
      </c>
      <c r="B807" s="0" t="s">
        <v>170</v>
      </c>
      <c r="C807" s="2" t="s">
        <v>490</v>
      </c>
      <c r="D807" s="0" t="n">
        <v>1890</v>
      </c>
      <c r="E807" s="7" t="s">
        <v>43</v>
      </c>
      <c r="J807" s="7" t="s">
        <v>491</v>
      </c>
      <c r="K807" s="0" t="n">
        <v>56.72804173</v>
      </c>
      <c r="L807" s="0" t="n">
        <v>-111.44824417</v>
      </c>
      <c r="M807" s="0" t="n">
        <f aca="false">4048+557</f>
        <v>4605</v>
      </c>
    </row>
    <row r="808" customFormat="false" ht="12.8" hidden="false" customHeight="false" outlineLevel="0" collapsed="false">
      <c r="A808" s="1" t="n">
        <v>44116</v>
      </c>
      <c r="B808" s="0" t="s">
        <v>20</v>
      </c>
      <c r="C808" s="2" t="s">
        <v>492</v>
      </c>
      <c r="D808" s="0" t="n">
        <v>8710</v>
      </c>
      <c r="E808" s="7" t="s">
        <v>15</v>
      </c>
      <c r="K808" s="0" t="n">
        <v>51.0311008</v>
      </c>
      <c r="L808" s="0" t="n">
        <v>-114.1605412</v>
      </c>
    </row>
    <row r="809" customFormat="false" ht="12.8" hidden="false" customHeight="false" outlineLevel="0" collapsed="false">
      <c r="A809" s="1" t="n">
        <v>44125</v>
      </c>
      <c r="B809" s="0" t="s">
        <v>13</v>
      </c>
      <c r="C809" s="2" t="s">
        <v>493</v>
      </c>
      <c r="E809" s="0" t="s">
        <v>15</v>
      </c>
    </row>
    <row r="810" customFormat="false" ht="12.8" hidden="false" customHeight="false" outlineLevel="0" collapsed="false">
      <c r="A810" s="1" t="n">
        <v>44125</v>
      </c>
      <c r="B810" s="0" t="s">
        <v>13</v>
      </c>
      <c r="C810" s="2" t="s">
        <v>493</v>
      </c>
      <c r="E810" s="0" t="s">
        <v>25</v>
      </c>
    </row>
    <row r="811" customFormat="false" ht="12.8" hidden="false" customHeight="false" outlineLevel="0" collapsed="false">
      <c r="A811" s="1" t="n">
        <v>44125</v>
      </c>
      <c r="B811" s="0" t="s">
        <v>13</v>
      </c>
      <c r="C811" s="2" t="s">
        <v>493</v>
      </c>
      <c r="E811" s="0" t="s">
        <v>26</v>
      </c>
    </row>
    <row r="812" customFormat="false" ht="12.8" hidden="false" customHeight="false" outlineLevel="0" collapsed="false">
      <c r="A812" s="1" t="n">
        <v>44105</v>
      </c>
      <c r="B812" s="0" t="s">
        <v>20</v>
      </c>
      <c r="C812" s="2" t="s">
        <v>494</v>
      </c>
      <c r="D812" s="0" t="n">
        <v>1680</v>
      </c>
      <c r="E812" s="7" t="s">
        <v>15</v>
      </c>
      <c r="K812" s="0" t="n">
        <v>50.91075</v>
      </c>
      <c r="L812" s="0" t="n">
        <v>-113.9364431</v>
      </c>
    </row>
    <row r="813" customFormat="false" ht="12.8" hidden="false" customHeight="false" outlineLevel="0" collapsed="false">
      <c r="A813" s="1" t="n">
        <v>44116</v>
      </c>
      <c r="B813" s="0" t="s">
        <v>20</v>
      </c>
      <c r="C813" s="2" t="s">
        <v>495</v>
      </c>
      <c r="D813" s="0" t="n">
        <v>8721</v>
      </c>
      <c r="E813" s="7" t="s">
        <v>15</v>
      </c>
      <c r="K813" s="0" t="n">
        <v>51.0011493</v>
      </c>
      <c r="L813" s="0" t="n">
        <v>-114.1135632</v>
      </c>
    </row>
    <row r="814" customFormat="false" ht="12.8" hidden="false" customHeight="false" outlineLevel="0" collapsed="false">
      <c r="A814" s="1" t="n">
        <v>44117</v>
      </c>
      <c r="B814" s="0" t="s">
        <v>20</v>
      </c>
      <c r="C814" s="2" t="s">
        <v>496</v>
      </c>
      <c r="D814" s="0" t="n">
        <v>8703</v>
      </c>
      <c r="E814" s="7" t="s">
        <v>15</v>
      </c>
      <c r="K814" s="0" t="n">
        <v>51.0978241</v>
      </c>
      <c r="L814" s="0" t="n">
        <v>-114.1402905</v>
      </c>
    </row>
    <row r="815" customFormat="false" ht="12.8" hidden="false" customHeight="false" outlineLevel="0" collapsed="false">
      <c r="A815" s="1" t="n">
        <v>44104</v>
      </c>
      <c r="B815" s="0" t="s">
        <v>13</v>
      </c>
      <c r="C815" s="2" t="s">
        <v>497</v>
      </c>
      <c r="D815" s="0" t="n">
        <v>1024</v>
      </c>
      <c r="E815" s="7" t="s">
        <v>15</v>
      </c>
      <c r="H815" s="0" t="n">
        <v>23</v>
      </c>
      <c r="K815" s="0" t="n">
        <v>53.621776</v>
      </c>
      <c r="L815" s="0" t="n">
        <v>-113.4574706</v>
      </c>
    </row>
    <row r="816" customFormat="false" ht="12.8" hidden="false" customHeight="false" outlineLevel="0" collapsed="false">
      <c r="A816" s="1" t="n">
        <v>44107</v>
      </c>
      <c r="B816" s="0" t="s">
        <v>13</v>
      </c>
      <c r="C816" s="2" t="s">
        <v>497</v>
      </c>
      <c r="D816" s="0" t="n">
        <v>1024</v>
      </c>
      <c r="E816" s="7" t="s">
        <v>25</v>
      </c>
      <c r="K816" s="0" t="n">
        <v>53.621776</v>
      </c>
      <c r="L816" s="0" t="n">
        <v>-113.4574706</v>
      </c>
    </row>
    <row r="817" customFormat="false" ht="12.8" hidden="false" customHeight="false" outlineLevel="0" collapsed="false">
      <c r="A817" s="1" t="n">
        <v>44107</v>
      </c>
      <c r="B817" s="0" t="s">
        <v>13</v>
      </c>
      <c r="C817" s="2" t="s">
        <v>497</v>
      </c>
      <c r="D817" s="0" t="n">
        <v>1024</v>
      </c>
      <c r="E817" s="7" t="s">
        <v>26</v>
      </c>
      <c r="K817" s="0" t="n">
        <v>53.621776</v>
      </c>
      <c r="L817" s="0" t="n">
        <v>-113.4574706</v>
      </c>
    </row>
    <row r="818" customFormat="false" ht="12.8" hidden="false" customHeight="false" outlineLevel="0" collapsed="false">
      <c r="A818" s="1" t="n">
        <v>44126</v>
      </c>
      <c r="B818" s="0" t="s">
        <v>20</v>
      </c>
      <c r="C818" s="2" t="s">
        <v>498</v>
      </c>
      <c r="E818" s="0" t="s">
        <v>15</v>
      </c>
    </row>
    <row r="819" customFormat="false" ht="12.8" hidden="false" customHeight="false" outlineLevel="0" collapsed="false">
      <c r="A819" s="1" t="n">
        <v>44121</v>
      </c>
      <c r="B819" s="0" t="s">
        <v>32</v>
      </c>
      <c r="C819" s="10" t="s">
        <v>499</v>
      </c>
      <c r="E819" s="7" t="s">
        <v>15</v>
      </c>
    </row>
    <row r="820" customFormat="false" ht="12.8" hidden="false" customHeight="false" outlineLevel="0" collapsed="false">
      <c r="A820" s="1" t="n">
        <v>44115</v>
      </c>
      <c r="B820" s="0" t="s">
        <v>244</v>
      </c>
      <c r="C820" s="2" t="s">
        <v>500</v>
      </c>
      <c r="D820" s="0" t="n">
        <v>2037</v>
      </c>
      <c r="E820" s="7" t="s">
        <v>15</v>
      </c>
      <c r="J820" s="0" t="s">
        <v>501</v>
      </c>
    </row>
    <row r="821" customFormat="false" ht="12.8" hidden="false" customHeight="false" outlineLevel="0" collapsed="false">
      <c r="A821" s="1" t="n">
        <v>44095</v>
      </c>
      <c r="B821" s="0" t="s">
        <v>20</v>
      </c>
      <c r="C821" s="2" t="s">
        <v>502</v>
      </c>
      <c r="D821" s="0" t="n">
        <v>8726</v>
      </c>
      <c r="E821" s="7" t="s">
        <v>15</v>
      </c>
      <c r="J821" s="7" t="s">
        <v>503</v>
      </c>
      <c r="K821" s="0" t="n">
        <v>51.1015588</v>
      </c>
      <c r="L821" s="0" t="n">
        <v>-113.9390407</v>
      </c>
      <c r="M821" s="0" t="n">
        <v>5963</v>
      </c>
    </row>
    <row r="822" customFormat="false" ht="12.8" hidden="false" customHeight="false" outlineLevel="0" collapsed="false">
      <c r="A822" s="1" t="n">
        <v>44113</v>
      </c>
      <c r="B822" s="0" t="s">
        <v>13</v>
      </c>
      <c r="C822" s="2" t="s">
        <v>504</v>
      </c>
      <c r="D822" s="0" t="n">
        <v>1969</v>
      </c>
      <c r="E822" s="7" t="s">
        <v>15</v>
      </c>
      <c r="J822" s="7"/>
      <c r="K822" s="0" t="n">
        <v>53.4411907</v>
      </c>
      <c r="L822" s="0" t="n">
        <v>-113.615576</v>
      </c>
    </row>
    <row r="823" customFormat="false" ht="12.8" hidden="false" customHeight="false" outlineLevel="0" collapsed="false">
      <c r="A823" s="1" t="n">
        <v>44088</v>
      </c>
      <c r="B823" s="0" t="s">
        <v>13</v>
      </c>
      <c r="C823" s="8" t="s">
        <v>505</v>
      </c>
      <c r="D823" s="0" t="n">
        <v>1178</v>
      </c>
      <c r="E823" s="7" t="s">
        <v>15</v>
      </c>
      <c r="H823" s="0" t="n">
        <v>1</v>
      </c>
      <c r="I823" s="1" t="s">
        <v>285</v>
      </c>
      <c r="K823" s="0" t="n">
        <v>53.5540188</v>
      </c>
      <c r="L823" s="0" t="n">
        <v>-113.5089877</v>
      </c>
      <c r="M823" s="0" t="n">
        <v>4719</v>
      </c>
    </row>
    <row r="824" customFormat="false" ht="12.8" hidden="false" customHeight="false" outlineLevel="0" collapsed="false">
      <c r="A824" s="1" t="n">
        <v>44088</v>
      </c>
      <c r="B824" s="0" t="s">
        <v>13</v>
      </c>
      <c r="C824" s="2" t="s">
        <v>505</v>
      </c>
      <c r="D824" s="0" t="n">
        <v>1178</v>
      </c>
      <c r="E824" s="7" t="s">
        <v>25</v>
      </c>
      <c r="H824" s="0" t="n">
        <v>1</v>
      </c>
      <c r="I824" s="0" t="s">
        <v>285</v>
      </c>
      <c r="J824" s="7"/>
      <c r="K824" s="0" t="n">
        <v>53.5540188</v>
      </c>
      <c r="L824" s="0" t="n">
        <v>-113.5089877</v>
      </c>
      <c r="M824" s="0" t="n">
        <v>4719</v>
      </c>
    </row>
    <row r="825" customFormat="false" ht="12.8" hidden="false" customHeight="false" outlineLevel="0" collapsed="false">
      <c r="A825" s="1" t="n">
        <v>44101</v>
      </c>
      <c r="B825" s="0" t="s">
        <v>13</v>
      </c>
      <c r="C825" s="2" t="s">
        <v>505</v>
      </c>
      <c r="D825" s="0" t="n">
        <v>1178</v>
      </c>
      <c r="E825" s="7" t="s">
        <v>35</v>
      </c>
      <c r="J825" s="7"/>
      <c r="K825" s="0" t="n">
        <v>53.5540188</v>
      </c>
      <c r="L825" s="0" t="n">
        <v>-113.5089877</v>
      </c>
      <c r="M825" s="0" t="n">
        <v>4719</v>
      </c>
    </row>
    <row r="826" customFormat="false" ht="12.8" hidden="false" customHeight="false" outlineLevel="0" collapsed="false">
      <c r="A826" s="1" t="n">
        <v>44117</v>
      </c>
      <c r="B826" s="0" t="s">
        <v>13</v>
      </c>
      <c r="C826" s="2" t="s">
        <v>505</v>
      </c>
      <c r="D826" s="0" t="n">
        <v>1178</v>
      </c>
      <c r="E826" s="7" t="s">
        <v>36</v>
      </c>
      <c r="J826" s="7"/>
      <c r="K826" s="0" t="n">
        <v>53.5540188</v>
      </c>
      <c r="L826" s="0" t="n">
        <v>-113.5089877</v>
      </c>
      <c r="M826" s="0" t="n">
        <v>4719</v>
      </c>
    </row>
    <row r="827" customFormat="false" ht="12.8" hidden="false" customHeight="false" outlineLevel="0" collapsed="false">
      <c r="A827" s="1" t="n">
        <v>44118</v>
      </c>
      <c r="B827" s="0" t="s">
        <v>13</v>
      </c>
      <c r="C827" s="2" t="s">
        <v>505</v>
      </c>
      <c r="D827" s="0" t="n">
        <v>1178</v>
      </c>
      <c r="E827" s="7" t="s">
        <v>26</v>
      </c>
      <c r="J827" s="7"/>
      <c r="K827" s="0" t="n">
        <v>53.5540188</v>
      </c>
      <c r="L827" s="0" t="n">
        <v>-113.5089877</v>
      </c>
      <c r="M827" s="0" t="n">
        <v>4719</v>
      </c>
    </row>
    <row r="828" customFormat="false" ht="12.8" hidden="false" customHeight="false" outlineLevel="0" collapsed="false">
      <c r="A828" s="1" t="n">
        <v>44122</v>
      </c>
      <c r="B828" s="0" t="s">
        <v>13</v>
      </c>
      <c r="C828" s="2" t="s">
        <v>505</v>
      </c>
      <c r="D828" s="0" t="n">
        <v>1178</v>
      </c>
      <c r="E828" s="7" t="s">
        <v>37</v>
      </c>
      <c r="J828" s="7"/>
      <c r="K828" s="0" t="n">
        <v>53.5540188</v>
      </c>
      <c r="L828" s="0" t="n">
        <v>-113.5089877</v>
      </c>
      <c r="M828" s="0" t="n">
        <v>4719</v>
      </c>
    </row>
    <row r="829" customFormat="false" ht="12.8" hidden="false" customHeight="false" outlineLevel="0" collapsed="false">
      <c r="A829" s="1" t="n">
        <v>44122</v>
      </c>
      <c r="B829" s="0" t="s">
        <v>13</v>
      </c>
      <c r="C829" s="2" t="s">
        <v>505</v>
      </c>
      <c r="D829" s="0" t="n">
        <v>1178</v>
      </c>
      <c r="E829" s="7" t="s">
        <v>37</v>
      </c>
      <c r="J829" s="7"/>
      <c r="K829" s="0" t="n">
        <v>53.5540188</v>
      </c>
      <c r="L829" s="0" t="n">
        <v>-113.5089877</v>
      </c>
      <c r="M829" s="0" t="n">
        <v>4719</v>
      </c>
    </row>
    <row r="830" customFormat="false" ht="12.8" hidden="false" customHeight="false" outlineLevel="0" collapsed="false">
      <c r="A830" s="1" t="n">
        <v>44125</v>
      </c>
      <c r="B830" s="0" t="s">
        <v>506</v>
      </c>
      <c r="C830" s="2" t="s">
        <v>507</v>
      </c>
      <c r="E830" s="0" t="s">
        <v>15</v>
      </c>
      <c r="I830" s="0" t="s">
        <v>508</v>
      </c>
    </row>
    <row r="831" customFormat="false" ht="12.8" hidden="false" customHeight="false" outlineLevel="0" collapsed="false">
      <c r="A831" s="1" t="n">
        <v>44089</v>
      </c>
      <c r="B831" s="0" t="s">
        <v>13</v>
      </c>
      <c r="C831" s="2" t="s">
        <v>509</v>
      </c>
      <c r="D831" s="0" t="n">
        <v>8040</v>
      </c>
      <c r="E831" s="7" t="s">
        <v>15</v>
      </c>
      <c r="H831" s="0" t="n">
        <v>2</v>
      </c>
      <c r="I831" s="0" t="s">
        <v>285</v>
      </c>
      <c r="J831" s="7"/>
      <c r="K831" s="0" t="n">
        <v>53.5175247</v>
      </c>
      <c r="L831" s="0" t="n">
        <v>-113.6232108</v>
      </c>
    </row>
    <row r="832" customFormat="false" ht="12.8" hidden="false" customHeight="false" outlineLevel="0" collapsed="false">
      <c r="A832" s="1" t="n">
        <v>44109</v>
      </c>
      <c r="B832" s="0" t="s">
        <v>13</v>
      </c>
      <c r="C832" s="2" t="s">
        <v>510</v>
      </c>
      <c r="D832" s="0" t="n">
        <v>8055</v>
      </c>
      <c r="E832" s="7" t="s">
        <v>15</v>
      </c>
      <c r="K832" s="0" t="n">
        <v>53.6230063</v>
      </c>
      <c r="L832" s="0" t="n">
        <v>-113.5265527</v>
      </c>
    </row>
    <row r="833" customFormat="false" ht="12.8" hidden="false" customHeight="false" outlineLevel="0" collapsed="false">
      <c r="A833" s="1" t="n">
        <v>44096</v>
      </c>
      <c r="B833" s="0" t="s">
        <v>20</v>
      </c>
      <c r="C833" s="2" t="s">
        <v>511</v>
      </c>
      <c r="D833" s="0" t="n">
        <v>8521</v>
      </c>
      <c r="E833" s="7" t="s">
        <v>15</v>
      </c>
      <c r="J833" s="7"/>
      <c r="K833" s="0" t="n">
        <v>51.0907229</v>
      </c>
      <c r="L833" s="0" t="n">
        <v>-114.1227461</v>
      </c>
    </row>
    <row r="834" customFormat="false" ht="12.8" hidden="false" customHeight="false" outlineLevel="0" collapsed="false">
      <c r="A834" s="1" t="n">
        <v>44104</v>
      </c>
      <c r="B834" s="0" t="s">
        <v>13</v>
      </c>
      <c r="C834" s="2" t="s">
        <v>512</v>
      </c>
      <c r="D834" s="0" t="n">
        <v>8556</v>
      </c>
      <c r="E834" s="7" t="s">
        <v>15</v>
      </c>
      <c r="H834" s="0" t="n">
        <v>37</v>
      </c>
      <c r="K834" s="0" t="n">
        <v>53.585493</v>
      </c>
      <c r="L834" s="0" t="n">
        <v>-113.407823</v>
      </c>
    </row>
    <row r="835" customFormat="false" ht="12.8" hidden="false" customHeight="false" outlineLevel="0" collapsed="false">
      <c r="A835" s="1" t="n">
        <v>44109</v>
      </c>
      <c r="B835" s="0" t="s">
        <v>13</v>
      </c>
      <c r="C835" s="2" t="s">
        <v>512</v>
      </c>
      <c r="D835" s="0" t="n">
        <v>8556</v>
      </c>
      <c r="E835" s="7" t="s">
        <v>25</v>
      </c>
      <c r="K835" s="0" t="n">
        <v>53.585493</v>
      </c>
      <c r="L835" s="0" t="n">
        <v>-113.407823</v>
      </c>
    </row>
    <row r="836" customFormat="false" ht="12.8" hidden="false" customHeight="false" outlineLevel="0" collapsed="false">
      <c r="A836" s="1" t="n">
        <v>44109</v>
      </c>
      <c r="B836" s="0" t="s">
        <v>13</v>
      </c>
      <c r="C836" s="2" t="s">
        <v>512</v>
      </c>
      <c r="D836" s="0" t="n">
        <v>8556</v>
      </c>
      <c r="E836" s="7" t="s">
        <v>26</v>
      </c>
      <c r="K836" s="0" t="n">
        <v>53.585493</v>
      </c>
      <c r="L836" s="0" t="n">
        <v>-113.407823</v>
      </c>
    </row>
    <row r="837" customFormat="false" ht="12.8" hidden="false" customHeight="false" outlineLevel="0" collapsed="false">
      <c r="A837" s="1" t="n">
        <v>44098</v>
      </c>
      <c r="B837" s="0" t="s">
        <v>170</v>
      </c>
      <c r="C837" s="2" t="s">
        <v>513</v>
      </c>
      <c r="D837" s="0" t="n">
        <v>8725</v>
      </c>
      <c r="E837" s="7" t="s">
        <v>15</v>
      </c>
      <c r="J837" s="7" t="s">
        <v>514</v>
      </c>
      <c r="K837" s="0" t="n">
        <v>56.75946613</v>
      </c>
      <c r="L837" s="0" t="n">
        <v>-111.46916984</v>
      </c>
      <c r="M837" s="0" t="n">
        <v>5236</v>
      </c>
    </row>
    <row r="838" customFormat="false" ht="12.8" hidden="false" customHeight="false" outlineLevel="0" collapsed="false">
      <c r="A838" s="1" t="n">
        <v>44111</v>
      </c>
      <c r="B838" s="0" t="s">
        <v>13</v>
      </c>
      <c r="C838" s="2" t="s">
        <v>515</v>
      </c>
      <c r="D838" s="0" t="n">
        <v>8237</v>
      </c>
      <c r="E838" s="7" t="s">
        <v>15</v>
      </c>
      <c r="K838" s="0" t="n">
        <v>53.4751815</v>
      </c>
      <c r="L838" s="0" t="n">
        <v>-113.5848617</v>
      </c>
    </row>
    <row r="839" customFormat="false" ht="12.8" hidden="false" customHeight="false" outlineLevel="0" collapsed="false">
      <c r="A839" s="1" t="n">
        <v>44125</v>
      </c>
      <c r="B839" s="0" t="s">
        <v>422</v>
      </c>
      <c r="C839" s="2" t="s">
        <v>516</v>
      </c>
      <c r="E839" s="0" t="s">
        <v>15</v>
      </c>
    </row>
    <row r="840" customFormat="false" ht="12.8" hidden="false" customHeight="false" outlineLevel="0" collapsed="false">
      <c r="A840" s="1" t="n">
        <v>44114</v>
      </c>
      <c r="B840" s="0" t="s">
        <v>201</v>
      </c>
      <c r="C840" s="2" t="s">
        <v>517</v>
      </c>
      <c r="D840" s="0" t="n">
        <v>595</v>
      </c>
      <c r="E840" s="7" t="s">
        <v>15</v>
      </c>
      <c r="K840" s="0" t="n">
        <v>53.27566</v>
      </c>
      <c r="L840" s="0" t="n">
        <v>-110.0108148</v>
      </c>
    </row>
    <row r="841" customFormat="false" ht="12.8" hidden="false" customHeight="false" outlineLevel="0" collapsed="false">
      <c r="A841" s="1" t="n">
        <v>44118</v>
      </c>
      <c r="B841" s="0" t="s">
        <v>20</v>
      </c>
      <c r="C841" s="2" t="s">
        <v>518</v>
      </c>
      <c r="D841" s="0" t="n">
        <v>8904</v>
      </c>
      <c r="E841" s="7" t="s">
        <v>15</v>
      </c>
      <c r="J841" s="0" t="s">
        <v>519</v>
      </c>
    </row>
    <row r="842" customFormat="false" ht="12.8" hidden="false" customHeight="false" outlineLevel="0" collapsed="false">
      <c r="A842" s="1" t="n">
        <v>44123</v>
      </c>
      <c r="B842" s="0" t="s">
        <v>20</v>
      </c>
      <c r="C842" s="2" t="s">
        <v>518</v>
      </c>
      <c r="D842" s="0" t="n">
        <v>8904</v>
      </c>
      <c r="E842" s="7" t="s">
        <v>25</v>
      </c>
      <c r="J842" s="0" t="s">
        <v>519</v>
      </c>
    </row>
    <row r="843" customFormat="false" ht="12.8" hidden="false" customHeight="false" outlineLevel="0" collapsed="false">
      <c r="A843" s="1" t="n">
        <v>44126</v>
      </c>
      <c r="B843" s="0" t="s">
        <v>20</v>
      </c>
      <c r="C843" s="2" t="s">
        <v>518</v>
      </c>
      <c r="D843" s="0" t="n">
        <v>8904</v>
      </c>
      <c r="E843" s="7" t="s">
        <v>26</v>
      </c>
      <c r="J843" s="0" t="s">
        <v>519</v>
      </c>
    </row>
    <row r="844" customFormat="false" ht="12.8" hidden="false" customHeight="false" outlineLevel="0" collapsed="false">
      <c r="A844" s="1" t="n">
        <v>44094</v>
      </c>
      <c r="B844" s="0" t="s">
        <v>13</v>
      </c>
      <c r="C844" s="8" t="s">
        <v>520</v>
      </c>
      <c r="D844" s="0" t="n">
        <v>8029</v>
      </c>
      <c r="E844" s="7" t="s">
        <v>15</v>
      </c>
      <c r="J844" s="7" t="s">
        <v>521</v>
      </c>
      <c r="K844" s="0" t="n">
        <v>53.5918193</v>
      </c>
      <c r="L844" s="0" t="n">
        <v>-113.47518224</v>
      </c>
      <c r="M844" s="0" t="n">
        <v>3822</v>
      </c>
    </row>
    <row r="845" customFormat="false" ht="12.8" hidden="false" customHeight="false" outlineLevel="0" collapsed="false">
      <c r="A845" s="1" t="n">
        <v>44099</v>
      </c>
      <c r="B845" s="0" t="s">
        <v>13</v>
      </c>
      <c r="C845" s="2" t="s">
        <v>520</v>
      </c>
      <c r="D845" s="0" t="n">
        <v>8029</v>
      </c>
      <c r="E845" s="7" t="s">
        <v>25</v>
      </c>
      <c r="J845" s="7" t="s">
        <v>521</v>
      </c>
      <c r="K845" s="0" t="n">
        <v>53.5918193</v>
      </c>
      <c r="L845" s="0" t="n">
        <v>-113.47518224</v>
      </c>
      <c r="M845" s="0" t="n">
        <v>3822</v>
      </c>
    </row>
    <row r="846" customFormat="false" ht="12.8" hidden="false" customHeight="false" outlineLevel="0" collapsed="false">
      <c r="A846" s="1" t="n">
        <v>44099</v>
      </c>
      <c r="B846" s="0" t="s">
        <v>13</v>
      </c>
      <c r="C846" s="2" t="s">
        <v>520</v>
      </c>
      <c r="D846" s="0" t="n">
        <v>8029</v>
      </c>
      <c r="E846" s="7" t="s">
        <v>26</v>
      </c>
      <c r="J846" s="7" t="s">
        <v>521</v>
      </c>
      <c r="K846" s="0" t="n">
        <v>53.5918193</v>
      </c>
      <c r="L846" s="0" t="n">
        <v>-113.47518224</v>
      </c>
      <c r="M846" s="0" t="n">
        <v>3822</v>
      </c>
    </row>
    <row r="847" customFormat="false" ht="12.8" hidden="false" customHeight="false" outlineLevel="0" collapsed="false">
      <c r="A847" s="1" t="n">
        <v>44105</v>
      </c>
      <c r="B847" s="0" t="s">
        <v>13</v>
      </c>
      <c r="C847" s="2" t="s">
        <v>520</v>
      </c>
      <c r="D847" s="0" t="n">
        <v>8029</v>
      </c>
      <c r="E847" s="7" t="s">
        <v>35</v>
      </c>
      <c r="J847" s="7" t="s">
        <v>521</v>
      </c>
      <c r="K847" s="0" t="n">
        <v>53.5918193</v>
      </c>
      <c r="L847" s="0" t="n">
        <v>-113.47518224</v>
      </c>
      <c r="M847" s="0" t="n">
        <v>3822</v>
      </c>
    </row>
    <row r="848" customFormat="false" ht="12.8" hidden="false" customHeight="false" outlineLevel="0" collapsed="false">
      <c r="A848" s="1" t="n">
        <v>44110</v>
      </c>
      <c r="B848" s="0" t="s">
        <v>13</v>
      </c>
      <c r="C848" s="2" t="s">
        <v>522</v>
      </c>
      <c r="D848" s="0" t="n">
        <v>8223</v>
      </c>
      <c r="E848" s="7" t="s">
        <v>15</v>
      </c>
      <c r="K848" s="0" t="n">
        <v>53.5674384</v>
      </c>
      <c r="L848" s="0" t="n">
        <v>-113.3990549</v>
      </c>
    </row>
    <row r="849" customFormat="false" ht="12.8" hidden="false" customHeight="false" outlineLevel="0" collapsed="false">
      <c r="A849" s="1" t="n">
        <v>44119</v>
      </c>
      <c r="B849" s="0" t="s">
        <v>13</v>
      </c>
      <c r="C849" s="2" t="s">
        <v>522</v>
      </c>
      <c r="D849" s="0" t="n">
        <v>8223</v>
      </c>
      <c r="E849" s="7" t="s">
        <v>25</v>
      </c>
      <c r="K849" s="0" t="n">
        <v>53.5674384</v>
      </c>
      <c r="L849" s="0" t="n">
        <v>-113.3990549</v>
      </c>
    </row>
    <row r="850" customFormat="false" ht="12.8" hidden="false" customHeight="false" outlineLevel="0" collapsed="false">
      <c r="A850" s="1" t="n">
        <v>44119</v>
      </c>
      <c r="B850" s="0" t="s">
        <v>13</v>
      </c>
      <c r="C850" s="2" t="s">
        <v>522</v>
      </c>
      <c r="D850" s="0" t="n">
        <v>8223</v>
      </c>
      <c r="E850" s="7" t="s">
        <v>26</v>
      </c>
      <c r="K850" s="0" t="n">
        <v>53.5674384</v>
      </c>
      <c r="L850" s="0" t="n">
        <v>-113.3990549</v>
      </c>
    </row>
    <row r="851" customFormat="false" ht="12.8" hidden="false" customHeight="false" outlineLevel="0" collapsed="false">
      <c r="A851" s="1" t="n">
        <v>44087</v>
      </c>
      <c r="B851" s="0" t="s">
        <v>81</v>
      </c>
      <c r="C851" s="2" t="s">
        <v>523</v>
      </c>
      <c r="D851" s="0" t="n">
        <v>2054</v>
      </c>
      <c r="E851" s="7" t="s">
        <v>15</v>
      </c>
      <c r="J851" s="7"/>
      <c r="K851" s="0" t="n">
        <v>53.5359854</v>
      </c>
      <c r="L851" s="0" t="n">
        <v>-113.2833768</v>
      </c>
    </row>
    <row r="852" customFormat="false" ht="12.8" hidden="false" customHeight="false" outlineLevel="0" collapsed="false">
      <c r="A852" s="1" t="n">
        <v>44111</v>
      </c>
      <c r="B852" s="0" t="s">
        <v>81</v>
      </c>
      <c r="C852" s="2" t="s">
        <v>523</v>
      </c>
      <c r="D852" s="0" t="n">
        <v>2054</v>
      </c>
      <c r="E852" s="7" t="s">
        <v>25</v>
      </c>
      <c r="J852" s="7"/>
      <c r="K852" s="0" t="n">
        <v>53.5359854</v>
      </c>
      <c r="L852" s="0" t="n">
        <v>-113.2833768</v>
      </c>
    </row>
    <row r="853" customFormat="false" ht="12.8" hidden="false" customHeight="false" outlineLevel="0" collapsed="false">
      <c r="A853" s="1" t="n">
        <v>44090</v>
      </c>
      <c r="B853" s="0" t="s">
        <v>13</v>
      </c>
      <c r="C853" s="2" t="s">
        <v>524</v>
      </c>
      <c r="D853" s="0" t="n">
        <v>1028</v>
      </c>
      <c r="E853" s="7" t="s">
        <v>15</v>
      </c>
      <c r="J853" s="7"/>
      <c r="K853" s="0" t="n">
        <v>53.5041845</v>
      </c>
      <c r="L853" s="0" t="n">
        <v>-113.6299314</v>
      </c>
    </row>
    <row r="854" customFormat="false" ht="12.8" hidden="false" customHeight="false" outlineLevel="0" collapsed="false">
      <c r="A854" s="1" t="n">
        <v>44103</v>
      </c>
      <c r="B854" s="0" t="s">
        <v>13</v>
      </c>
      <c r="C854" s="2" t="s">
        <v>524</v>
      </c>
      <c r="D854" s="0" t="n">
        <v>1028</v>
      </c>
      <c r="E854" s="7" t="s">
        <v>25</v>
      </c>
      <c r="J854" s="7"/>
      <c r="K854" s="0" t="n">
        <v>53.5041845</v>
      </c>
      <c r="L854" s="0" t="n">
        <v>-113.6299314</v>
      </c>
    </row>
    <row r="855" customFormat="false" ht="12.8" hidden="false" customHeight="false" outlineLevel="0" collapsed="false">
      <c r="A855" s="1" t="n">
        <v>44103</v>
      </c>
      <c r="B855" s="0" t="s">
        <v>13</v>
      </c>
      <c r="C855" s="2" t="s">
        <v>524</v>
      </c>
      <c r="D855" s="0" t="n">
        <v>1028</v>
      </c>
      <c r="E855" s="7" t="s">
        <v>26</v>
      </c>
      <c r="J855" s="7"/>
      <c r="K855" s="0" t="n">
        <v>53.5041845</v>
      </c>
      <c r="L855" s="0" t="n">
        <v>-113.6299314</v>
      </c>
    </row>
    <row r="856" customFormat="false" ht="12.8" hidden="false" customHeight="false" outlineLevel="0" collapsed="false">
      <c r="A856" s="1" t="n">
        <v>44110</v>
      </c>
      <c r="B856" s="0" t="s">
        <v>13</v>
      </c>
      <c r="C856" s="2" t="s">
        <v>524</v>
      </c>
      <c r="D856" s="0" t="n">
        <v>1028</v>
      </c>
      <c r="E856" s="7" t="s">
        <v>35</v>
      </c>
      <c r="J856" s="7"/>
      <c r="K856" s="0" t="n">
        <v>53.5041845</v>
      </c>
      <c r="L856" s="0" t="n">
        <v>-113.6299314</v>
      </c>
    </row>
    <row r="857" customFormat="false" ht="12.8" hidden="false" customHeight="false" outlineLevel="0" collapsed="false">
      <c r="A857" s="1" t="n">
        <v>44116</v>
      </c>
      <c r="B857" s="0" t="s">
        <v>13</v>
      </c>
      <c r="C857" s="2" t="s">
        <v>524</v>
      </c>
      <c r="D857" s="0" t="n">
        <v>1028</v>
      </c>
      <c r="E857" s="7" t="s">
        <v>36</v>
      </c>
      <c r="J857" s="7"/>
      <c r="K857" s="0" t="n">
        <v>53.5041845</v>
      </c>
      <c r="L857" s="0" t="n">
        <v>-113.6299314</v>
      </c>
    </row>
    <row r="858" customFormat="false" ht="12.8" hidden="false" customHeight="false" outlineLevel="0" collapsed="false">
      <c r="A858" s="1" t="n">
        <v>44122</v>
      </c>
      <c r="B858" s="0" t="s">
        <v>13</v>
      </c>
      <c r="C858" s="2" t="s">
        <v>524</v>
      </c>
      <c r="D858" s="0" t="n">
        <v>1028</v>
      </c>
      <c r="E858" s="7" t="s">
        <v>37</v>
      </c>
      <c r="J858" s="7"/>
      <c r="K858" s="0" t="n">
        <v>53.5041845</v>
      </c>
      <c r="L858" s="0" t="n">
        <v>-113.6299314</v>
      </c>
    </row>
    <row r="859" customFormat="false" ht="12.8" hidden="false" customHeight="false" outlineLevel="0" collapsed="false">
      <c r="A859" s="1" t="n">
        <v>44123</v>
      </c>
      <c r="B859" s="0" t="s">
        <v>13</v>
      </c>
      <c r="C859" s="2" t="s">
        <v>524</v>
      </c>
      <c r="D859" s="0" t="n">
        <v>1028</v>
      </c>
      <c r="E859" s="7" t="s">
        <v>54</v>
      </c>
      <c r="J859" s="7"/>
      <c r="K859" s="0" t="n">
        <v>53.5041845</v>
      </c>
      <c r="L859" s="0" t="n">
        <v>-113.6299314</v>
      </c>
    </row>
    <row r="860" customFormat="false" ht="12.8" hidden="false" customHeight="false" outlineLevel="0" collapsed="false">
      <c r="A860" s="1" t="n">
        <v>44099</v>
      </c>
      <c r="B860" s="0" t="s">
        <v>20</v>
      </c>
      <c r="C860" s="2" t="s">
        <v>525</v>
      </c>
      <c r="D860" s="0" t="n">
        <v>8507</v>
      </c>
      <c r="E860" s="7" t="s">
        <v>15</v>
      </c>
      <c r="J860" s="7" t="s">
        <v>526</v>
      </c>
    </row>
    <row r="861" customFormat="false" ht="12.8" hidden="false" customHeight="false" outlineLevel="0" collapsed="false">
      <c r="A861" s="1" t="n">
        <v>44103</v>
      </c>
      <c r="B861" s="0" t="s">
        <v>13</v>
      </c>
      <c r="C861" s="2" t="s">
        <v>527</v>
      </c>
      <c r="D861" s="0" t="n">
        <v>8225</v>
      </c>
      <c r="E861" s="7" t="s">
        <v>15</v>
      </c>
      <c r="K861" s="0" t="n">
        <v>53.5330649</v>
      </c>
      <c r="L861" s="0" t="n">
        <v>-113.5720007</v>
      </c>
    </row>
    <row r="862" customFormat="false" ht="12.8" hidden="false" customHeight="false" outlineLevel="0" collapsed="false">
      <c r="A862" s="1" t="n">
        <v>44104</v>
      </c>
      <c r="B862" s="0" t="s">
        <v>13</v>
      </c>
      <c r="C862" s="2" t="s">
        <v>528</v>
      </c>
      <c r="D862" s="0" t="n">
        <v>8226</v>
      </c>
      <c r="E862" s="7" t="s">
        <v>15</v>
      </c>
      <c r="H862" s="0" t="n">
        <v>22</v>
      </c>
      <c r="K862" s="0" t="n">
        <v>53.5777778</v>
      </c>
      <c r="L862" s="0" t="n">
        <v>-113.5431546</v>
      </c>
    </row>
    <row r="863" customFormat="false" ht="12.8" hidden="false" customHeight="false" outlineLevel="0" collapsed="false">
      <c r="A863" s="1" t="n">
        <v>44103</v>
      </c>
      <c r="B863" s="0" t="s">
        <v>13</v>
      </c>
      <c r="C863" s="2" t="s">
        <v>529</v>
      </c>
      <c r="D863" s="0" t="n">
        <v>8227</v>
      </c>
      <c r="E863" s="7" t="s">
        <v>15</v>
      </c>
      <c r="K863" s="0" t="n">
        <v>53.5212591</v>
      </c>
      <c r="L863" s="0" t="n">
        <v>-113.5696094</v>
      </c>
    </row>
    <row r="864" customFormat="false" ht="12.8" hidden="false" customHeight="false" outlineLevel="0" collapsed="false">
      <c r="A864" s="1" t="n">
        <v>44083</v>
      </c>
      <c r="B864" s="0" t="s">
        <v>20</v>
      </c>
      <c r="C864" s="2" t="s">
        <v>530</v>
      </c>
      <c r="D864" s="0" t="n">
        <v>8722</v>
      </c>
      <c r="E864" s="7" t="s">
        <v>15</v>
      </c>
      <c r="J864" s="7" t="s">
        <v>531</v>
      </c>
    </row>
    <row r="865" customFormat="false" ht="12.8" hidden="false" customHeight="false" outlineLevel="0" collapsed="false">
      <c r="A865" s="1" t="n">
        <v>44104</v>
      </c>
      <c r="B865" s="0" t="s">
        <v>13</v>
      </c>
      <c r="C865" s="2" t="s">
        <v>532</v>
      </c>
      <c r="D865" s="0" t="n">
        <v>1027</v>
      </c>
      <c r="E865" s="7" t="s">
        <v>15</v>
      </c>
      <c r="K865" s="0" t="n">
        <v>53.5519374</v>
      </c>
      <c r="L865" s="0" t="n">
        <v>-113.475506</v>
      </c>
    </row>
    <row r="866" customFormat="false" ht="12.8" hidden="false" customHeight="false" outlineLevel="0" collapsed="false">
      <c r="A866" s="1" t="n">
        <v>44109</v>
      </c>
      <c r="B866" s="0" t="s">
        <v>137</v>
      </c>
      <c r="C866" s="2" t="s">
        <v>533</v>
      </c>
      <c r="D866" s="0" t="n">
        <v>2062</v>
      </c>
      <c r="E866" s="7" t="s">
        <v>15</v>
      </c>
      <c r="K866" s="0" t="n">
        <v>49.7333187</v>
      </c>
      <c r="L866" s="0" t="n">
        <v>-112.8309028</v>
      </c>
    </row>
    <row r="867" customFormat="false" ht="12.8" hidden="false" customHeight="false" outlineLevel="0" collapsed="false">
      <c r="A867" s="1" t="n">
        <v>44119</v>
      </c>
      <c r="B867" s="0" t="s">
        <v>137</v>
      </c>
      <c r="C867" s="2" t="s">
        <v>533</v>
      </c>
      <c r="D867" s="0" t="n">
        <v>2062</v>
      </c>
      <c r="E867" s="7" t="s">
        <v>25</v>
      </c>
      <c r="K867" s="0" t="n">
        <v>49.7333187</v>
      </c>
      <c r="L867" s="0" t="n">
        <v>-112.8309028</v>
      </c>
    </row>
    <row r="868" customFormat="false" ht="12.8" hidden="false" customHeight="false" outlineLevel="0" collapsed="false">
      <c r="A868" s="1" t="n">
        <v>44119</v>
      </c>
      <c r="B868" s="0" t="s">
        <v>137</v>
      </c>
      <c r="C868" s="2" t="s">
        <v>533</v>
      </c>
      <c r="D868" s="0" t="n">
        <v>2062</v>
      </c>
      <c r="E868" s="7" t="s">
        <v>26</v>
      </c>
      <c r="K868" s="0" t="n">
        <v>49.7333187</v>
      </c>
      <c r="L868" s="0" t="n">
        <v>-112.8309028</v>
      </c>
    </row>
    <row r="869" customFormat="false" ht="12.8" hidden="false" customHeight="false" outlineLevel="0" collapsed="false">
      <c r="A869" s="1" t="n">
        <v>44078</v>
      </c>
      <c r="B869" s="0" t="s">
        <v>534</v>
      </c>
      <c r="C869" s="8" t="s">
        <v>535</v>
      </c>
      <c r="D869" s="0" t="n">
        <v>1834</v>
      </c>
      <c r="E869" s="7" t="s">
        <v>15</v>
      </c>
      <c r="J869" s="7"/>
      <c r="K869" s="0" t="n">
        <v>55.9825744</v>
      </c>
      <c r="L869" s="0" t="n">
        <v>-113.8961005</v>
      </c>
    </row>
    <row r="870" customFormat="false" ht="12.8" hidden="false" customHeight="false" outlineLevel="0" collapsed="false">
      <c r="A870" s="1" t="n">
        <v>44102</v>
      </c>
      <c r="B870" s="0" t="s">
        <v>534</v>
      </c>
      <c r="C870" s="2" t="s">
        <v>535</v>
      </c>
      <c r="D870" s="0" t="n">
        <v>1834</v>
      </c>
      <c r="E870" s="7" t="s">
        <v>25</v>
      </c>
      <c r="J870" s="7"/>
      <c r="K870" s="0" t="n">
        <v>55.9825744</v>
      </c>
      <c r="L870" s="0" t="n">
        <v>-113.8961005</v>
      </c>
    </row>
    <row r="871" customFormat="false" ht="12.8" hidden="false" customHeight="false" outlineLevel="0" collapsed="false">
      <c r="A871" s="1" t="n">
        <v>44090</v>
      </c>
      <c r="B871" s="0" t="s">
        <v>13</v>
      </c>
      <c r="C871" s="2" t="s">
        <v>536</v>
      </c>
      <c r="D871" s="0" t="n">
        <v>1971</v>
      </c>
      <c r="E871" s="7" t="s">
        <v>15</v>
      </c>
      <c r="J871" s="7"/>
      <c r="K871" s="0" t="n">
        <v>53.3978564</v>
      </c>
      <c r="L871" s="0" t="n">
        <v>-113.5544443</v>
      </c>
    </row>
    <row r="872" customFormat="false" ht="12.8" hidden="false" customHeight="false" outlineLevel="0" collapsed="false">
      <c r="A872" s="1" t="n">
        <v>44125</v>
      </c>
      <c r="B872" s="0" t="s">
        <v>13</v>
      </c>
      <c r="C872" s="2" t="s">
        <v>536</v>
      </c>
      <c r="D872" s="0" t="n">
        <v>1971</v>
      </c>
      <c r="E872" s="7" t="s">
        <v>25</v>
      </c>
      <c r="J872" s="7"/>
      <c r="K872" s="0" t="n">
        <v>53.3978564</v>
      </c>
      <c r="L872" s="0" t="n">
        <v>-113.5544443</v>
      </c>
    </row>
    <row r="873" customFormat="false" ht="12.8" hidden="false" customHeight="false" outlineLevel="0" collapsed="false">
      <c r="A873" s="1" t="n">
        <v>44125</v>
      </c>
      <c r="B873" s="0" t="s">
        <v>13</v>
      </c>
      <c r="C873" s="2" t="s">
        <v>536</v>
      </c>
      <c r="D873" s="0" t="n">
        <v>1971</v>
      </c>
      <c r="E873" s="7" t="s">
        <v>35</v>
      </c>
      <c r="J873" s="7"/>
      <c r="K873" s="0" t="n">
        <v>53.3978564</v>
      </c>
      <c r="L873" s="0" t="n">
        <v>-113.5544443</v>
      </c>
    </row>
    <row r="874" customFormat="false" ht="12.8" hidden="false" customHeight="false" outlineLevel="0" collapsed="false">
      <c r="A874" s="1" t="n">
        <v>44113</v>
      </c>
      <c r="B874" s="0" t="s">
        <v>13</v>
      </c>
      <c r="C874" s="2" t="s">
        <v>537</v>
      </c>
      <c r="D874" s="0" t="n">
        <v>8229</v>
      </c>
      <c r="E874" s="7" t="s">
        <v>15</v>
      </c>
      <c r="J874" s="0" t="s">
        <v>538</v>
      </c>
    </row>
    <row r="875" customFormat="false" ht="12.8" hidden="false" customHeight="false" outlineLevel="0" collapsed="false">
      <c r="A875" s="1" t="n">
        <v>44099</v>
      </c>
      <c r="B875" s="0" t="s">
        <v>13</v>
      </c>
      <c r="C875" s="2" t="s">
        <v>539</v>
      </c>
      <c r="D875" s="0" t="n">
        <v>8034</v>
      </c>
      <c r="E875" s="7" t="s">
        <v>15</v>
      </c>
      <c r="J875" s="7"/>
      <c r="K875" s="0" t="n">
        <v>53.5927565</v>
      </c>
      <c r="L875" s="0" t="n">
        <v>-113.4563691</v>
      </c>
    </row>
    <row r="876" customFormat="false" ht="12.8" hidden="false" customHeight="false" outlineLevel="0" collapsed="false">
      <c r="A876" s="1" t="n">
        <v>44105</v>
      </c>
      <c r="B876" s="0" t="s">
        <v>13</v>
      </c>
      <c r="C876" s="2" t="s">
        <v>539</v>
      </c>
      <c r="D876" s="0" t="n">
        <v>8034</v>
      </c>
      <c r="E876" s="7" t="s">
        <v>25</v>
      </c>
      <c r="H876" s="0" t="n">
        <v>46</v>
      </c>
      <c r="J876" s="7"/>
      <c r="K876" s="0" t="n">
        <v>53.5927565</v>
      </c>
      <c r="L876" s="0" t="n">
        <v>-113.4563691</v>
      </c>
    </row>
    <row r="877" customFormat="false" ht="12.8" hidden="false" customHeight="false" outlineLevel="0" collapsed="false">
      <c r="A877" s="1" t="n">
        <v>44105</v>
      </c>
      <c r="B877" s="0" t="s">
        <v>13</v>
      </c>
      <c r="C877" s="2" t="s">
        <v>539</v>
      </c>
      <c r="D877" s="0" t="n">
        <v>8034</v>
      </c>
      <c r="E877" s="7" t="s">
        <v>26</v>
      </c>
      <c r="J877" s="7"/>
      <c r="K877" s="0" t="n">
        <v>53.5927565</v>
      </c>
      <c r="L877" s="0" t="n">
        <v>-113.4563691</v>
      </c>
    </row>
    <row r="878" customFormat="false" ht="12.8" hidden="false" customHeight="false" outlineLevel="0" collapsed="false">
      <c r="A878" s="1" t="n">
        <v>44082</v>
      </c>
      <c r="B878" s="0" t="s">
        <v>20</v>
      </c>
      <c r="C878" s="8" t="s">
        <v>540</v>
      </c>
      <c r="D878" s="0" t="n">
        <v>8541</v>
      </c>
      <c r="E878" s="7" t="s">
        <v>15</v>
      </c>
      <c r="J878" s="7"/>
      <c r="K878" s="0" t="n">
        <v>51.0922892</v>
      </c>
      <c r="L878" s="0" t="n">
        <v>-113.9691356</v>
      </c>
      <c r="M878" s="0" t="n">
        <v>2661</v>
      </c>
    </row>
    <row r="879" customFormat="false" ht="12.8" hidden="false" customHeight="false" outlineLevel="0" collapsed="false">
      <c r="A879" s="1" t="n">
        <v>44083</v>
      </c>
      <c r="B879" s="0" t="s">
        <v>20</v>
      </c>
      <c r="C879" s="2" t="s">
        <v>540</v>
      </c>
      <c r="D879" s="0" t="n">
        <v>8541</v>
      </c>
      <c r="E879" s="7" t="s">
        <v>25</v>
      </c>
      <c r="J879" s="7"/>
      <c r="K879" s="0" t="n">
        <v>51.0922892</v>
      </c>
      <c r="L879" s="0" t="n">
        <v>-113.9691356</v>
      </c>
      <c r="M879" s="0" t="n">
        <v>2661</v>
      </c>
    </row>
    <row r="880" customFormat="false" ht="12.8" hidden="false" customHeight="false" outlineLevel="0" collapsed="false">
      <c r="A880" s="1" t="n">
        <v>44084</v>
      </c>
      <c r="B880" s="0" t="s">
        <v>20</v>
      </c>
      <c r="C880" s="2" t="s">
        <v>540</v>
      </c>
      <c r="D880" s="0" t="n">
        <v>8541</v>
      </c>
      <c r="E880" s="7" t="s">
        <v>26</v>
      </c>
      <c r="J880" s="7"/>
      <c r="K880" s="0" t="n">
        <v>51.0922892</v>
      </c>
      <c r="L880" s="0" t="n">
        <v>-113.9691356</v>
      </c>
      <c r="M880" s="0" t="n">
        <v>2661</v>
      </c>
    </row>
    <row r="881" customFormat="false" ht="12.8" hidden="false" customHeight="false" outlineLevel="0" collapsed="false">
      <c r="A881" s="1" t="n">
        <v>44088</v>
      </c>
      <c r="B881" s="0" t="s">
        <v>20</v>
      </c>
      <c r="C881" s="2" t="s">
        <v>540</v>
      </c>
      <c r="D881" s="0" t="n">
        <v>8541</v>
      </c>
      <c r="E881" s="7" t="s">
        <v>35</v>
      </c>
      <c r="J881" s="7"/>
      <c r="K881" s="0" t="n">
        <v>51.0922892</v>
      </c>
      <c r="L881" s="0" t="n">
        <v>-113.9691356</v>
      </c>
      <c r="M881" s="0" t="n">
        <v>2661</v>
      </c>
    </row>
    <row r="882" customFormat="false" ht="12.8" hidden="false" customHeight="false" outlineLevel="0" collapsed="false">
      <c r="A882" s="1" t="n">
        <v>44089</v>
      </c>
      <c r="B882" s="0" t="s">
        <v>20</v>
      </c>
      <c r="C882" s="2" t="s">
        <v>540</v>
      </c>
      <c r="D882" s="0" t="n">
        <v>8541</v>
      </c>
      <c r="E882" s="7" t="s">
        <v>36</v>
      </c>
      <c r="J882" s="7"/>
      <c r="K882" s="0" t="n">
        <v>51.0922892</v>
      </c>
      <c r="L882" s="0" t="n">
        <v>-113.9691356</v>
      </c>
      <c r="M882" s="0" t="n">
        <v>2661</v>
      </c>
    </row>
    <row r="883" customFormat="false" ht="12.8" hidden="false" customHeight="false" outlineLevel="0" collapsed="false">
      <c r="A883" s="1" t="n">
        <v>44089</v>
      </c>
      <c r="B883" s="0" t="s">
        <v>20</v>
      </c>
      <c r="C883" s="2" t="s">
        <v>540</v>
      </c>
      <c r="D883" s="0" t="n">
        <v>8541</v>
      </c>
      <c r="E883" s="7" t="s">
        <v>37</v>
      </c>
      <c r="J883" s="7"/>
      <c r="K883" s="0" t="n">
        <v>51.0922892</v>
      </c>
      <c r="L883" s="0" t="n">
        <v>-113.9691356</v>
      </c>
      <c r="M883" s="0" t="n">
        <v>2661</v>
      </c>
    </row>
    <row r="884" customFormat="false" ht="12.8" hidden="false" customHeight="false" outlineLevel="0" collapsed="false">
      <c r="A884" s="1" t="n">
        <v>44089</v>
      </c>
      <c r="B884" s="0" t="s">
        <v>20</v>
      </c>
      <c r="C884" s="2" t="s">
        <v>540</v>
      </c>
      <c r="D884" s="0" t="n">
        <v>8541</v>
      </c>
      <c r="E884" s="7" t="s">
        <v>54</v>
      </c>
      <c r="J884" s="7"/>
      <c r="K884" s="0" t="n">
        <v>51.0922892</v>
      </c>
      <c r="L884" s="0" t="n">
        <v>-113.9691356</v>
      </c>
      <c r="M884" s="0" t="n">
        <v>2661</v>
      </c>
    </row>
    <row r="885" customFormat="false" ht="12.8" hidden="false" customHeight="false" outlineLevel="0" collapsed="false">
      <c r="A885" s="1" t="n">
        <v>44096</v>
      </c>
      <c r="B885" s="0" t="s">
        <v>20</v>
      </c>
      <c r="C885" s="2" t="s">
        <v>540</v>
      </c>
      <c r="D885" s="0" t="n">
        <v>8541</v>
      </c>
      <c r="E885" s="7" t="s">
        <v>52</v>
      </c>
      <c r="J885" s="7"/>
      <c r="K885" s="0" t="n">
        <v>51.0922892</v>
      </c>
      <c r="L885" s="0" t="n">
        <v>-113.9691356</v>
      </c>
      <c r="M885" s="0" t="n">
        <v>2661</v>
      </c>
    </row>
    <row r="886" customFormat="false" ht="12.8" hidden="false" customHeight="false" outlineLevel="0" collapsed="false">
      <c r="A886" s="1" t="n">
        <v>44111</v>
      </c>
      <c r="B886" s="0" t="s">
        <v>20</v>
      </c>
      <c r="C886" s="2" t="s">
        <v>540</v>
      </c>
      <c r="D886" s="0" t="n">
        <v>8541</v>
      </c>
      <c r="E886" s="7" t="s">
        <v>43</v>
      </c>
      <c r="J886" s="7"/>
      <c r="K886" s="0" t="n">
        <v>51.0922892</v>
      </c>
      <c r="L886" s="0" t="n">
        <v>-113.9691356</v>
      </c>
      <c r="M886" s="0" t="n">
        <v>2661</v>
      </c>
    </row>
    <row r="887" customFormat="false" ht="12.8" hidden="false" customHeight="false" outlineLevel="0" collapsed="false">
      <c r="A887" s="1" t="n">
        <v>44117</v>
      </c>
      <c r="B887" s="0" t="s">
        <v>13</v>
      </c>
      <c r="C887" s="2" t="s">
        <v>541</v>
      </c>
      <c r="D887" s="0" t="n">
        <v>7532</v>
      </c>
      <c r="E887" s="7" t="s">
        <v>15</v>
      </c>
      <c r="K887" s="0" t="n">
        <v>53.60844</v>
      </c>
      <c r="L887" s="0" t="n">
        <v>-113.431316</v>
      </c>
    </row>
    <row r="888" customFormat="false" ht="12.8" hidden="false" customHeight="false" outlineLevel="0" collapsed="false">
      <c r="A888" s="1" t="n">
        <v>44110</v>
      </c>
      <c r="B888" s="0" t="s">
        <v>13</v>
      </c>
      <c r="C888" s="2" t="s">
        <v>542</v>
      </c>
      <c r="D888" s="0" t="n">
        <v>7241</v>
      </c>
      <c r="E888" s="7" t="s">
        <v>15</v>
      </c>
      <c r="F888" s="0" t="n">
        <f aca="false">4/2</f>
        <v>2</v>
      </c>
      <c r="G888" s="0" t="n">
        <f aca="false">23/2</f>
        <v>11.5</v>
      </c>
      <c r="H888" s="0" t="n">
        <f aca="false">SUM(F888:G888)</f>
        <v>13.5</v>
      </c>
      <c r="K888" s="0" t="n">
        <v>53.4647535</v>
      </c>
      <c r="L888" s="0" t="n">
        <v>-113.5062039</v>
      </c>
    </row>
    <row r="889" customFormat="false" ht="12.8" hidden="false" customHeight="false" outlineLevel="0" collapsed="false">
      <c r="A889" s="1" t="n">
        <v>44110</v>
      </c>
      <c r="B889" s="0" t="s">
        <v>13</v>
      </c>
      <c r="C889" s="2" t="s">
        <v>542</v>
      </c>
      <c r="D889" s="0" t="n">
        <v>7241</v>
      </c>
      <c r="E889" s="7" t="s">
        <v>25</v>
      </c>
      <c r="F889" s="0" t="n">
        <f aca="false">4/2</f>
        <v>2</v>
      </c>
      <c r="G889" s="0" t="n">
        <f aca="false">23/2</f>
        <v>11.5</v>
      </c>
      <c r="H889" s="0" t="n">
        <f aca="false">SUM(F889:G889)</f>
        <v>13.5</v>
      </c>
      <c r="K889" s="0" t="n">
        <v>53.4647535</v>
      </c>
      <c r="L889" s="0" t="n">
        <v>-113.5062039</v>
      </c>
    </row>
    <row r="890" customFormat="false" ht="12.8" hidden="false" customHeight="false" outlineLevel="0" collapsed="false">
      <c r="A890" s="1" t="n">
        <v>44113</v>
      </c>
      <c r="B890" s="0" t="s">
        <v>13</v>
      </c>
      <c r="C890" s="2" t="s">
        <v>542</v>
      </c>
      <c r="D890" s="0" t="n">
        <v>7241</v>
      </c>
      <c r="E890" s="7" t="s">
        <v>26</v>
      </c>
      <c r="K890" s="0" t="n">
        <v>53.4647535</v>
      </c>
      <c r="L890" s="0" t="n">
        <v>-113.5062039</v>
      </c>
    </row>
    <row r="891" customFormat="false" ht="12.8" hidden="false" customHeight="false" outlineLevel="0" collapsed="false">
      <c r="A891" s="1" t="n">
        <v>44121</v>
      </c>
      <c r="B891" s="0" t="s">
        <v>13</v>
      </c>
      <c r="C891" s="2" t="s">
        <v>542</v>
      </c>
      <c r="D891" s="0" t="n">
        <v>7241</v>
      </c>
      <c r="E891" s="7" t="s">
        <v>35</v>
      </c>
      <c r="K891" s="0" t="n">
        <v>53.4647535</v>
      </c>
      <c r="L891" s="0" t="n">
        <v>-113.5062039</v>
      </c>
    </row>
    <row r="892" customFormat="false" ht="12.8" hidden="false" customHeight="false" outlineLevel="0" collapsed="false">
      <c r="A892" s="1" t="n">
        <v>44111</v>
      </c>
      <c r="B892" s="0" t="s">
        <v>13</v>
      </c>
      <c r="C892" s="2" t="s">
        <v>543</v>
      </c>
      <c r="D892" s="0" t="n">
        <v>7054</v>
      </c>
      <c r="E892" s="7" t="s">
        <v>15</v>
      </c>
      <c r="K892" s="0" t="n">
        <v>53.5089642</v>
      </c>
      <c r="L892" s="0" t="n">
        <v>-113.5000629</v>
      </c>
    </row>
    <row r="893" customFormat="false" ht="12.8" hidden="false" customHeight="false" outlineLevel="0" collapsed="false">
      <c r="A893" s="1" t="n">
        <v>44125</v>
      </c>
      <c r="B893" s="0" t="s">
        <v>13</v>
      </c>
      <c r="C893" s="2" t="s">
        <v>543</v>
      </c>
      <c r="D893" s="0" t="n">
        <v>7054</v>
      </c>
      <c r="E893" s="7" t="s">
        <v>25</v>
      </c>
      <c r="F893" s="0" t="n">
        <v>2</v>
      </c>
      <c r="G893" s="0" t="n">
        <v>53</v>
      </c>
      <c r="H893" s="0" t="n">
        <f aca="false">SUM(F893:G893)</f>
        <v>55</v>
      </c>
      <c r="I893" s="0" t="s">
        <v>544</v>
      </c>
      <c r="K893" s="0" t="n">
        <v>53.5089642</v>
      </c>
      <c r="L893" s="0" t="n">
        <v>-113.5000629</v>
      </c>
    </row>
    <row r="894" customFormat="false" ht="12.8" hidden="false" customHeight="false" outlineLevel="0" collapsed="false">
      <c r="A894" s="1" t="n">
        <v>44125</v>
      </c>
      <c r="B894" s="0" t="s">
        <v>13</v>
      </c>
      <c r="C894" s="2" t="s">
        <v>543</v>
      </c>
      <c r="D894" s="0" t="n">
        <v>7054</v>
      </c>
      <c r="E894" s="7" t="s">
        <v>26</v>
      </c>
      <c r="I894" s="0" t="s">
        <v>544</v>
      </c>
      <c r="K894" s="0" t="n">
        <v>53.5089642</v>
      </c>
      <c r="L894" s="0" t="n">
        <v>-113.5000629</v>
      </c>
    </row>
    <row r="895" customFormat="false" ht="12.8" hidden="false" customHeight="false" outlineLevel="0" collapsed="false">
      <c r="A895" s="1" t="n">
        <v>44123</v>
      </c>
      <c r="B895" s="0" t="s">
        <v>74</v>
      </c>
      <c r="C895" s="2" t="s">
        <v>545</v>
      </c>
      <c r="E895" s="7" t="s">
        <v>15</v>
      </c>
    </row>
    <row r="896" customFormat="false" ht="12.8" hidden="false" customHeight="false" outlineLevel="0" collapsed="false">
      <c r="A896" s="1" t="n">
        <v>44123</v>
      </c>
      <c r="B896" s="0" t="s">
        <v>546</v>
      </c>
      <c r="C896" s="2" t="s">
        <v>547</v>
      </c>
      <c r="E896" s="7" t="s">
        <v>15</v>
      </c>
    </row>
    <row r="897" customFormat="false" ht="12.8" hidden="false" customHeight="false" outlineLevel="0" collapsed="false">
      <c r="A897" s="1" t="n">
        <v>44117</v>
      </c>
      <c r="B897" s="0" t="s">
        <v>160</v>
      </c>
      <c r="C897" s="2" t="s">
        <v>548</v>
      </c>
      <c r="D897" s="0" t="n">
        <v>1988</v>
      </c>
      <c r="E897" s="7" t="s">
        <v>15</v>
      </c>
      <c r="K897" s="0" t="n">
        <v>49.7840353</v>
      </c>
      <c r="L897" s="0" t="n">
        <v>-112.1434312</v>
      </c>
    </row>
    <row r="898" customFormat="false" ht="12.8" hidden="false" customHeight="false" outlineLevel="0" collapsed="false">
      <c r="A898" s="1" t="n">
        <v>44119</v>
      </c>
      <c r="B898" s="0" t="s">
        <v>20</v>
      </c>
      <c r="C898" s="2" t="s">
        <v>549</v>
      </c>
      <c r="E898" s="7" t="s">
        <v>15</v>
      </c>
      <c r="J898" s="0" t="s">
        <v>550</v>
      </c>
    </row>
    <row r="899" customFormat="false" ht="12.8" hidden="false" customHeight="false" outlineLevel="0" collapsed="false">
      <c r="A899" s="1" t="n">
        <v>44109</v>
      </c>
      <c r="B899" s="0" t="s">
        <v>13</v>
      </c>
      <c r="C899" s="2" t="s">
        <v>551</v>
      </c>
      <c r="D899" s="0" t="n">
        <v>483</v>
      </c>
      <c r="E899" s="7" t="s">
        <v>15</v>
      </c>
      <c r="K899" s="0" t="n">
        <v>53.5469213</v>
      </c>
      <c r="L899" s="0" t="n">
        <v>-113.6168873</v>
      </c>
    </row>
    <row r="900" customFormat="false" ht="12.8" hidden="false" customHeight="false" outlineLevel="0" collapsed="false">
      <c r="A900" s="1" t="n">
        <v>44109</v>
      </c>
      <c r="B900" s="0" t="s">
        <v>13</v>
      </c>
      <c r="C900" s="2" t="s">
        <v>551</v>
      </c>
      <c r="D900" s="0" t="n">
        <v>483</v>
      </c>
      <c r="E900" s="7" t="s">
        <v>25</v>
      </c>
      <c r="K900" s="0" t="n">
        <v>53.5469213</v>
      </c>
      <c r="L900" s="0" t="n">
        <v>-113.6168873</v>
      </c>
    </row>
    <row r="901" customFormat="false" ht="12.8" hidden="false" customHeight="false" outlineLevel="0" collapsed="false">
      <c r="A901" s="1" t="n">
        <v>44109</v>
      </c>
      <c r="B901" s="0" t="s">
        <v>13</v>
      </c>
      <c r="C901" s="2" t="s">
        <v>551</v>
      </c>
      <c r="D901" s="0" t="n">
        <v>483</v>
      </c>
      <c r="E901" s="7" t="s">
        <v>26</v>
      </c>
      <c r="K901" s="0" t="n">
        <v>53.5469213</v>
      </c>
      <c r="L901" s="0" t="n">
        <v>-113.6168873</v>
      </c>
    </row>
    <row r="902" customFormat="false" ht="12.8" hidden="false" customHeight="false" outlineLevel="0" collapsed="false">
      <c r="A902" s="1" t="n">
        <v>44123</v>
      </c>
      <c r="B902" s="0" t="s">
        <v>552</v>
      </c>
      <c r="C902" s="2" t="s">
        <v>553</v>
      </c>
      <c r="E902" s="7" t="s">
        <v>15</v>
      </c>
    </row>
    <row r="903" customFormat="false" ht="12.8" hidden="false" customHeight="false" outlineLevel="0" collapsed="false">
      <c r="A903" s="1" t="n">
        <v>44114</v>
      </c>
      <c r="B903" s="0" t="s">
        <v>13</v>
      </c>
      <c r="C903" s="2" t="s">
        <v>554</v>
      </c>
      <c r="D903" s="0" t="n">
        <v>7270</v>
      </c>
      <c r="E903" s="7" t="s">
        <v>15</v>
      </c>
      <c r="F903" s="0" t="n">
        <v>7</v>
      </c>
      <c r="G903" s="0" t="n">
        <v>10</v>
      </c>
      <c r="H903" s="0" t="n">
        <f aca="false">SUM(F903:G903)</f>
        <v>17</v>
      </c>
      <c r="K903" s="0" t="n">
        <v>53.4629644</v>
      </c>
      <c r="L903" s="0" t="n">
        <v>-113.4582823</v>
      </c>
    </row>
    <row r="904" customFormat="false" ht="12.8" hidden="false" customHeight="false" outlineLevel="0" collapsed="false">
      <c r="A904" s="1" t="n">
        <v>44117</v>
      </c>
      <c r="B904" s="0" t="s">
        <v>13</v>
      </c>
      <c r="C904" s="2" t="s">
        <v>554</v>
      </c>
      <c r="D904" s="0" t="n">
        <v>7270</v>
      </c>
      <c r="E904" s="7" t="s">
        <v>25</v>
      </c>
      <c r="K904" s="0" t="n">
        <v>53.4629644</v>
      </c>
      <c r="L904" s="0" t="n">
        <v>-113.4582823</v>
      </c>
    </row>
    <row r="905" customFormat="false" ht="12.8" hidden="false" customHeight="false" outlineLevel="0" collapsed="false">
      <c r="A905" s="1" t="n">
        <v>44117</v>
      </c>
      <c r="B905" s="0" t="s">
        <v>13</v>
      </c>
      <c r="C905" s="2" t="s">
        <v>554</v>
      </c>
      <c r="D905" s="0" t="n">
        <v>7270</v>
      </c>
      <c r="E905" s="7" t="s">
        <v>26</v>
      </c>
      <c r="K905" s="0" t="n">
        <v>53.4629644</v>
      </c>
      <c r="L905" s="0" t="n">
        <v>-113.4582823</v>
      </c>
    </row>
    <row r="906" customFormat="false" ht="12.8" hidden="false" customHeight="false" outlineLevel="0" collapsed="false">
      <c r="A906" s="1" t="n">
        <v>44125</v>
      </c>
      <c r="B906" s="0" t="s">
        <v>13</v>
      </c>
      <c r="C906" s="2" t="s">
        <v>554</v>
      </c>
      <c r="D906" s="0" t="n">
        <v>7270</v>
      </c>
      <c r="E906" s="7" t="s">
        <v>35</v>
      </c>
      <c r="K906" s="0" t="n">
        <v>53.4629644</v>
      </c>
      <c r="L906" s="0" t="n">
        <v>-113.4582823</v>
      </c>
    </row>
    <row r="907" customFormat="false" ht="12.8" hidden="false" customHeight="false" outlineLevel="0" collapsed="false">
      <c r="A907" s="1" t="n">
        <v>44125</v>
      </c>
      <c r="B907" s="0" t="s">
        <v>13</v>
      </c>
      <c r="C907" s="2" t="s">
        <v>554</v>
      </c>
      <c r="D907" s="0" t="n">
        <v>7270</v>
      </c>
      <c r="E907" s="7" t="s">
        <v>36</v>
      </c>
      <c r="K907" s="0" t="n">
        <v>53.4629644</v>
      </c>
      <c r="L907" s="0" t="n">
        <v>-113.4582823</v>
      </c>
    </row>
    <row r="908" customFormat="false" ht="12.8" hidden="false" customHeight="false" outlineLevel="0" collapsed="false">
      <c r="A908" s="1" t="n">
        <v>44125</v>
      </c>
      <c r="B908" s="0" t="s">
        <v>13</v>
      </c>
      <c r="C908" s="2" t="s">
        <v>554</v>
      </c>
      <c r="D908" s="0" t="n">
        <v>7270</v>
      </c>
      <c r="E908" s="7" t="s">
        <v>37</v>
      </c>
      <c r="K908" s="0" t="n">
        <v>53.4629644</v>
      </c>
      <c r="L908" s="0" t="n">
        <v>-113.4582823</v>
      </c>
    </row>
    <row r="909" customFormat="false" ht="12.8" hidden="false" customHeight="false" outlineLevel="0" collapsed="false">
      <c r="A909" s="1" t="n">
        <v>44125</v>
      </c>
      <c r="B909" s="0" t="s">
        <v>13</v>
      </c>
      <c r="C909" s="2" t="s">
        <v>554</v>
      </c>
      <c r="D909" s="0" t="n">
        <v>7270</v>
      </c>
      <c r="E909" s="7" t="s">
        <v>54</v>
      </c>
      <c r="K909" s="0" t="n">
        <v>53.4629644</v>
      </c>
      <c r="L909" s="0" t="n">
        <v>-113.4582823</v>
      </c>
    </row>
    <row r="910" customFormat="false" ht="12.8" hidden="false" customHeight="false" outlineLevel="0" collapsed="false">
      <c r="A910" s="1" t="n">
        <v>44111</v>
      </c>
      <c r="B910" s="0" t="s">
        <v>555</v>
      </c>
      <c r="C910" s="2" t="s">
        <v>556</v>
      </c>
      <c r="D910" s="0" t="n">
        <v>1433</v>
      </c>
      <c r="E910" s="7" t="s">
        <v>15</v>
      </c>
      <c r="K910" s="0" t="n">
        <v>51.0414967</v>
      </c>
      <c r="L910" s="0" t="n">
        <v>-113.4033119</v>
      </c>
    </row>
    <row r="911" customFormat="false" ht="12.8" hidden="false" customHeight="false" outlineLevel="0" collapsed="false">
      <c r="A911" s="1" t="n">
        <v>44117</v>
      </c>
      <c r="B911" s="0" t="s">
        <v>555</v>
      </c>
      <c r="C911" s="2" t="s">
        <v>556</v>
      </c>
      <c r="D911" s="0" t="n">
        <v>1433</v>
      </c>
      <c r="E911" s="7" t="s">
        <v>25</v>
      </c>
      <c r="K911" s="0" t="n">
        <v>51.0414967</v>
      </c>
      <c r="L911" s="0" t="n">
        <v>-113.4033119</v>
      </c>
    </row>
    <row r="912" customFormat="false" ht="12.8" hidden="false" customHeight="false" outlineLevel="0" collapsed="false">
      <c r="A912" s="1" t="n">
        <v>44117</v>
      </c>
      <c r="B912" s="0" t="s">
        <v>555</v>
      </c>
      <c r="C912" s="2" t="s">
        <v>556</v>
      </c>
      <c r="D912" s="0" t="n">
        <v>1433</v>
      </c>
      <c r="E912" s="7" t="s">
        <v>26</v>
      </c>
      <c r="K912" s="0" t="n">
        <v>51.0414967</v>
      </c>
      <c r="L912" s="0" t="n">
        <v>-113.4033119</v>
      </c>
    </row>
    <row r="913" customFormat="false" ht="12.8" hidden="false" customHeight="false" outlineLevel="0" collapsed="false">
      <c r="A913" s="1" t="n">
        <v>44110</v>
      </c>
      <c r="B913" s="0" t="s">
        <v>133</v>
      </c>
      <c r="C913" s="2" t="s">
        <v>557</v>
      </c>
      <c r="D913" s="0" t="n">
        <v>5296</v>
      </c>
      <c r="E913" s="7" t="s">
        <v>61</v>
      </c>
      <c r="K913" s="0" t="n">
        <v>51.0414967</v>
      </c>
      <c r="L913" s="0" t="n">
        <v>-113.4033119</v>
      </c>
    </row>
    <row r="914" customFormat="false" ht="12.8" hidden="false" customHeight="false" outlineLevel="0" collapsed="false">
      <c r="A914" s="1" t="n">
        <v>44110</v>
      </c>
      <c r="B914" s="0" t="s">
        <v>133</v>
      </c>
      <c r="C914" s="2" t="s">
        <v>558</v>
      </c>
      <c r="D914" s="0" t="n">
        <v>1999</v>
      </c>
      <c r="E914" s="7" t="s">
        <v>61</v>
      </c>
      <c r="K914" s="0" t="n">
        <v>51.0414967</v>
      </c>
      <c r="L914" s="0" t="n">
        <v>-113.4033119</v>
      </c>
    </row>
    <row r="915" customFormat="false" ht="12.8" hidden="false" customHeight="false" outlineLevel="0" collapsed="false">
      <c r="A915" s="1" t="n">
        <v>44110</v>
      </c>
      <c r="B915" s="0" t="s">
        <v>13</v>
      </c>
      <c r="C915" s="2" t="s">
        <v>559</v>
      </c>
      <c r="D915" s="0" t="n">
        <v>7557</v>
      </c>
      <c r="E915" s="7" t="s">
        <v>15</v>
      </c>
      <c r="F915" s="0" t="n">
        <v>6</v>
      </c>
      <c r="G915" s="0" t="n">
        <v>29</v>
      </c>
      <c r="H915" s="0" t="n">
        <f aca="false">SUM(F915:G915)</f>
        <v>35</v>
      </c>
      <c r="K915" s="0" t="n">
        <v>53.4732774</v>
      </c>
      <c r="L915" s="0" t="n">
        <v>-113.5425794</v>
      </c>
    </row>
    <row r="916" customFormat="false" ht="12.8" hidden="false" customHeight="false" outlineLevel="0" collapsed="false">
      <c r="A916" s="1" t="n">
        <v>44116</v>
      </c>
      <c r="B916" s="0" t="s">
        <v>13</v>
      </c>
      <c r="C916" s="2" t="s">
        <v>559</v>
      </c>
      <c r="D916" s="0" t="n">
        <v>7557</v>
      </c>
      <c r="E916" s="7" t="s">
        <v>25</v>
      </c>
      <c r="F916" s="0" t="n">
        <v>5</v>
      </c>
      <c r="G916" s="0" t="n">
        <v>27</v>
      </c>
      <c r="H916" s="0" t="n">
        <f aca="false">SUM(F916:G916)</f>
        <v>32</v>
      </c>
      <c r="K916" s="0" t="n">
        <v>53.4732774</v>
      </c>
      <c r="L916" s="0" t="n">
        <v>-113.5425794</v>
      </c>
    </row>
    <row r="917" customFormat="false" ht="12.8" hidden="false" customHeight="false" outlineLevel="0" collapsed="false">
      <c r="A917" s="1" t="n">
        <v>44118</v>
      </c>
      <c r="B917" s="0" t="s">
        <v>13</v>
      </c>
      <c r="C917" s="2" t="s">
        <v>559</v>
      </c>
      <c r="D917" s="0" t="n">
        <v>7557</v>
      </c>
      <c r="E917" s="7" t="s">
        <v>26</v>
      </c>
      <c r="K917" s="0" t="n">
        <v>53.4732774</v>
      </c>
      <c r="L917" s="0" t="n">
        <v>-113.5425794</v>
      </c>
    </row>
    <row r="918" customFormat="false" ht="12.8" hidden="false" customHeight="false" outlineLevel="0" collapsed="false">
      <c r="A918" s="1" t="n">
        <v>44113</v>
      </c>
      <c r="B918" s="0" t="s">
        <v>137</v>
      </c>
      <c r="C918" s="2" t="s">
        <v>560</v>
      </c>
      <c r="D918" s="0" t="n">
        <v>6449</v>
      </c>
      <c r="E918" s="7" t="s">
        <v>15</v>
      </c>
      <c r="K918" s="0" t="n">
        <v>49.6944068</v>
      </c>
      <c r="L918" s="0" t="n">
        <v>-112.8197149</v>
      </c>
    </row>
    <row r="919" customFormat="false" ht="12.8" hidden="false" customHeight="false" outlineLevel="0" collapsed="false">
      <c r="A919" s="15" t="n">
        <v>44094</v>
      </c>
      <c r="B919" s="16" t="s">
        <v>13</v>
      </c>
      <c r="C919" s="2" t="s">
        <v>561</v>
      </c>
      <c r="D919" s="16" t="n">
        <v>7055</v>
      </c>
      <c r="E919" s="16" t="s">
        <v>15</v>
      </c>
      <c r="F919" s="16" t="n">
        <v>1</v>
      </c>
      <c r="G919" s="16" t="n">
        <v>25</v>
      </c>
      <c r="H919" s="16" t="n">
        <f aca="false">SUM(F919:G919)</f>
        <v>26</v>
      </c>
      <c r="I919" s="16"/>
      <c r="J919" s="16" t="s">
        <v>562</v>
      </c>
      <c r="K919" s="0" t="n">
        <v>53.5541445</v>
      </c>
      <c r="L919" s="0" t="n">
        <v>-113.49604511</v>
      </c>
      <c r="M919" s="16" t="n">
        <v>20198</v>
      </c>
    </row>
    <row r="920" customFormat="false" ht="12.8" hidden="false" customHeight="false" outlineLevel="0" collapsed="false">
      <c r="A920" s="17" t="n">
        <v>44111</v>
      </c>
      <c r="B920" s="18" t="s">
        <v>13</v>
      </c>
      <c r="C920" s="2" t="s">
        <v>561</v>
      </c>
      <c r="D920" s="18" t="n">
        <v>7055</v>
      </c>
      <c r="E920" s="18" t="s">
        <v>25</v>
      </c>
      <c r="F920" s="18" t="n">
        <v>4</v>
      </c>
      <c r="G920" s="18" t="n">
        <v>44</v>
      </c>
      <c r="H920" s="18" t="n">
        <f aca="false">SUM(F920:G920)</f>
        <v>48</v>
      </c>
      <c r="I920" s="18"/>
      <c r="J920" s="18" t="s">
        <v>562</v>
      </c>
      <c r="K920" s="0" t="n">
        <v>53.5541445</v>
      </c>
      <c r="L920" s="0" t="n">
        <v>-113.49604511</v>
      </c>
      <c r="M920" s="18" t="n">
        <v>20198</v>
      </c>
    </row>
    <row r="921" customFormat="false" ht="12.8" hidden="false" customHeight="false" outlineLevel="0" collapsed="false">
      <c r="A921" s="17" t="n">
        <v>44117</v>
      </c>
      <c r="B921" s="18" t="s">
        <v>13</v>
      </c>
      <c r="C921" s="2" t="s">
        <v>561</v>
      </c>
      <c r="D921" s="18" t="n">
        <v>7055</v>
      </c>
      <c r="E921" s="18" t="s">
        <v>26</v>
      </c>
      <c r="F921" s="18"/>
      <c r="G921" s="18"/>
      <c r="H921" s="18"/>
      <c r="I921" s="18"/>
      <c r="J921" s="18" t="s">
        <v>562</v>
      </c>
      <c r="K921" s="0" t="n">
        <v>53.5541445</v>
      </c>
      <c r="L921" s="0" t="n">
        <v>-113.49604511</v>
      </c>
      <c r="M921" s="18" t="n">
        <v>20198</v>
      </c>
    </row>
    <row r="922" customFormat="false" ht="12.8" hidden="false" customHeight="false" outlineLevel="0" collapsed="false">
      <c r="A922" s="17" t="n">
        <v>44126</v>
      </c>
      <c r="B922" s="18" t="s">
        <v>13</v>
      </c>
      <c r="C922" s="2" t="s">
        <v>561</v>
      </c>
      <c r="D922" s="18" t="n">
        <v>7055</v>
      </c>
      <c r="E922" s="18" t="s">
        <v>35</v>
      </c>
      <c r="F922" s="18" t="n">
        <v>2</v>
      </c>
      <c r="G922" s="18" t="n">
        <v>51</v>
      </c>
      <c r="H922" s="18" t="n">
        <f aca="false">SUM(F922:G922)</f>
        <v>53</v>
      </c>
      <c r="I922" s="18"/>
      <c r="J922" s="18" t="s">
        <v>562</v>
      </c>
      <c r="K922" s="0" t="n">
        <v>53.5541445</v>
      </c>
      <c r="L922" s="0" t="n">
        <v>-113.49604511</v>
      </c>
      <c r="M922" s="18" t="n">
        <v>20198</v>
      </c>
    </row>
    <row r="923" customFormat="false" ht="12.8" hidden="false" customHeight="false" outlineLevel="0" collapsed="false">
      <c r="A923" s="17" t="n">
        <v>44126</v>
      </c>
      <c r="B923" s="18" t="s">
        <v>13</v>
      </c>
      <c r="C923" s="2" t="s">
        <v>561</v>
      </c>
      <c r="D923" s="18" t="n">
        <v>7055</v>
      </c>
      <c r="E923" s="18" t="s">
        <v>36</v>
      </c>
      <c r="F923" s="18" t="n">
        <v>1</v>
      </c>
      <c r="G923" s="18" t="n">
        <v>17</v>
      </c>
      <c r="H923" s="18" t="n">
        <f aca="false">SUM(F923:G923)</f>
        <v>18</v>
      </c>
      <c r="I923" s="18"/>
      <c r="J923" s="18" t="s">
        <v>562</v>
      </c>
      <c r="K923" s="0" t="n">
        <v>53.5541445</v>
      </c>
      <c r="L923" s="0" t="n">
        <v>-113.49604511</v>
      </c>
      <c r="M923" s="18" t="n">
        <v>20198</v>
      </c>
    </row>
    <row r="924" customFormat="false" ht="12.8" hidden="false" customHeight="false" outlineLevel="0" collapsed="false">
      <c r="A924" s="15" t="n">
        <v>44088</v>
      </c>
      <c r="B924" s="16" t="s">
        <v>13</v>
      </c>
      <c r="C924" s="8" t="s">
        <v>563</v>
      </c>
      <c r="D924" s="16" t="n">
        <v>7050</v>
      </c>
      <c r="E924" s="16" t="s">
        <v>15</v>
      </c>
      <c r="F924" s="16" t="n">
        <v>4</v>
      </c>
      <c r="G924" s="16" t="n">
        <v>57</v>
      </c>
      <c r="H924" s="16" t="n">
        <f aca="false">SUM(F924:G924)</f>
        <v>61</v>
      </c>
      <c r="I924" s="16"/>
      <c r="J924" s="16" t="s">
        <v>564</v>
      </c>
      <c r="K924" s="0" t="n">
        <v>53.52429934</v>
      </c>
      <c r="L924" s="0" t="n">
        <v>-113.45293252</v>
      </c>
      <c r="M924" s="16" t="n">
        <v>12314</v>
      </c>
    </row>
    <row r="925" customFormat="false" ht="12.8" hidden="false" customHeight="false" outlineLevel="0" collapsed="false">
      <c r="A925" s="1" t="n">
        <v>44091</v>
      </c>
      <c r="B925" s="0" t="s">
        <v>13</v>
      </c>
      <c r="C925" s="2" t="s">
        <v>563</v>
      </c>
      <c r="D925" s="16" t="n">
        <v>7050</v>
      </c>
      <c r="E925" s="7" t="s">
        <v>25</v>
      </c>
      <c r="F925" s="0" t="n">
        <v>1</v>
      </c>
      <c r="G925" s="0" t="n">
        <v>16</v>
      </c>
      <c r="H925" s="0" t="n">
        <f aca="false">SUM(F925:G925)</f>
        <v>17</v>
      </c>
      <c r="J925" s="7" t="s">
        <v>564</v>
      </c>
      <c r="K925" s="0" t="n">
        <v>53.52429934</v>
      </c>
      <c r="L925" s="0" t="n">
        <v>-113.45293252</v>
      </c>
      <c r="M925" s="0" t="n">
        <v>12314</v>
      </c>
    </row>
    <row r="926" customFormat="false" ht="12.8" hidden="false" customHeight="false" outlineLevel="0" collapsed="false">
      <c r="A926" s="1" t="n">
        <v>44091</v>
      </c>
      <c r="B926" s="0" t="s">
        <v>13</v>
      </c>
      <c r="C926" s="2" t="s">
        <v>563</v>
      </c>
      <c r="D926" s="16" t="n">
        <v>7050</v>
      </c>
      <c r="E926" s="7" t="s">
        <v>26</v>
      </c>
      <c r="J926" s="7" t="s">
        <v>564</v>
      </c>
      <c r="K926" s="0" t="n">
        <v>53.52429934</v>
      </c>
      <c r="L926" s="0" t="n">
        <v>-113.45293252</v>
      </c>
      <c r="M926" s="0" t="n">
        <v>12314</v>
      </c>
    </row>
    <row r="927" customFormat="false" ht="12.8" hidden="false" customHeight="false" outlineLevel="0" collapsed="false">
      <c r="A927" s="1" t="n">
        <v>44093</v>
      </c>
      <c r="B927" s="0" t="s">
        <v>13</v>
      </c>
      <c r="C927" s="2" t="s">
        <v>563</v>
      </c>
      <c r="D927" s="16" t="n">
        <v>7050</v>
      </c>
      <c r="E927" s="7" t="s">
        <v>35</v>
      </c>
      <c r="F927" s="0" t="n">
        <v>1</v>
      </c>
      <c r="G927" s="0" t="n">
        <v>24</v>
      </c>
      <c r="H927" s="0" t="n">
        <f aca="false">SUM(F927:G927)</f>
        <v>25</v>
      </c>
      <c r="J927" s="7" t="s">
        <v>564</v>
      </c>
      <c r="K927" s="0" t="n">
        <v>53.52429934</v>
      </c>
      <c r="L927" s="0" t="n">
        <v>-113.45293252</v>
      </c>
      <c r="M927" s="0" t="n">
        <v>12314</v>
      </c>
    </row>
    <row r="928" customFormat="false" ht="12.8" hidden="false" customHeight="false" outlineLevel="0" collapsed="false">
      <c r="A928" s="1" t="n">
        <v>44093</v>
      </c>
      <c r="B928" s="0" t="s">
        <v>13</v>
      </c>
      <c r="C928" s="2" t="s">
        <v>563</v>
      </c>
      <c r="D928" s="16" t="n">
        <v>7050</v>
      </c>
      <c r="E928" s="7" t="s">
        <v>36</v>
      </c>
      <c r="J928" s="7" t="s">
        <v>564</v>
      </c>
      <c r="K928" s="0" t="n">
        <v>53.52429934</v>
      </c>
      <c r="L928" s="0" t="n">
        <v>-113.45293252</v>
      </c>
      <c r="M928" s="0" t="n">
        <v>12314</v>
      </c>
    </row>
    <row r="929" customFormat="false" ht="12.8" hidden="false" customHeight="false" outlineLevel="0" collapsed="false">
      <c r="A929" s="1" t="n">
        <v>44093</v>
      </c>
      <c r="B929" s="0" t="s">
        <v>13</v>
      </c>
      <c r="C929" s="2" t="s">
        <v>563</v>
      </c>
      <c r="D929" s="16" t="n">
        <v>7050</v>
      </c>
      <c r="E929" s="7" t="s">
        <v>37</v>
      </c>
      <c r="J929" s="7" t="s">
        <v>564</v>
      </c>
      <c r="K929" s="0" t="n">
        <v>53.52429934</v>
      </c>
      <c r="L929" s="0" t="n">
        <v>-113.45293252</v>
      </c>
      <c r="M929" s="0" t="n">
        <v>12314</v>
      </c>
    </row>
    <row r="930" customFormat="false" ht="12.8" hidden="false" customHeight="false" outlineLevel="0" collapsed="false">
      <c r="A930" s="1" t="n">
        <v>44093</v>
      </c>
      <c r="B930" s="0" t="s">
        <v>13</v>
      </c>
      <c r="C930" s="2" t="s">
        <v>563</v>
      </c>
      <c r="D930" s="16" t="n">
        <v>7050</v>
      </c>
      <c r="E930" s="7" t="s">
        <v>52</v>
      </c>
      <c r="J930" s="7" t="s">
        <v>564</v>
      </c>
      <c r="K930" s="0" t="n">
        <v>53.52429934</v>
      </c>
      <c r="L930" s="0" t="n">
        <v>-113.45293252</v>
      </c>
      <c r="M930" s="0" t="n">
        <v>12314</v>
      </c>
    </row>
    <row r="931" customFormat="false" ht="12.8" hidden="false" customHeight="false" outlineLevel="0" collapsed="false">
      <c r="A931" s="1" t="n">
        <v>44093</v>
      </c>
      <c r="B931" s="0" t="s">
        <v>13</v>
      </c>
      <c r="C931" s="2" t="s">
        <v>563</v>
      </c>
      <c r="D931" s="16" t="n">
        <v>7050</v>
      </c>
      <c r="E931" s="7" t="s">
        <v>54</v>
      </c>
      <c r="J931" s="7" t="s">
        <v>564</v>
      </c>
      <c r="K931" s="0" t="n">
        <v>53.52429934</v>
      </c>
      <c r="L931" s="0" t="n">
        <v>-113.45293252</v>
      </c>
      <c r="M931" s="0" t="n">
        <v>12314</v>
      </c>
    </row>
    <row r="932" customFormat="false" ht="12.8" hidden="false" customHeight="false" outlineLevel="0" collapsed="false">
      <c r="A932" s="1" t="n">
        <v>44105</v>
      </c>
      <c r="B932" s="0" t="s">
        <v>13</v>
      </c>
      <c r="C932" s="2" t="s">
        <v>563</v>
      </c>
      <c r="D932" s="16" t="n">
        <v>7050</v>
      </c>
      <c r="E932" s="7" t="s">
        <v>43</v>
      </c>
      <c r="J932" s="7" t="s">
        <v>564</v>
      </c>
      <c r="K932" s="0" t="n">
        <v>53.52429934</v>
      </c>
      <c r="L932" s="0" t="n">
        <v>-113.45293252</v>
      </c>
      <c r="M932" s="0" t="n">
        <v>12314</v>
      </c>
    </row>
    <row r="933" customFormat="false" ht="12.8" hidden="false" customHeight="false" outlineLevel="0" collapsed="false">
      <c r="A933" s="1" t="n">
        <v>44123</v>
      </c>
      <c r="B933" s="0" t="s">
        <v>13</v>
      </c>
      <c r="C933" s="2" t="s">
        <v>563</v>
      </c>
      <c r="D933" s="16" t="n">
        <v>7050</v>
      </c>
      <c r="E933" s="7" t="s">
        <v>53</v>
      </c>
      <c r="J933" s="7" t="s">
        <v>564</v>
      </c>
      <c r="K933" s="0" t="n">
        <v>53.52429934</v>
      </c>
      <c r="L933" s="0" t="n">
        <v>-113.45293252</v>
      </c>
      <c r="M933" s="0" t="n">
        <v>12314</v>
      </c>
    </row>
    <row r="934" customFormat="false" ht="12.8" hidden="false" customHeight="false" outlineLevel="0" collapsed="false">
      <c r="A934" s="1" t="n">
        <v>44123</v>
      </c>
      <c r="B934" s="0" t="s">
        <v>13</v>
      </c>
      <c r="C934" s="2" t="s">
        <v>563</v>
      </c>
      <c r="D934" s="16" t="n">
        <v>7050</v>
      </c>
      <c r="E934" s="7" t="s">
        <v>44</v>
      </c>
      <c r="J934" s="7" t="s">
        <v>564</v>
      </c>
      <c r="K934" s="0" t="n">
        <v>53.52429934</v>
      </c>
      <c r="L934" s="0" t="n">
        <v>-113.45293252</v>
      </c>
      <c r="M934" s="0" t="n">
        <v>12314</v>
      </c>
    </row>
    <row r="935" customFormat="false" ht="12.8" hidden="false" customHeight="false" outlineLevel="0" collapsed="false">
      <c r="A935" s="1" t="n">
        <v>44123</v>
      </c>
      <c r="B935" s="0" t="s">
        <v>13</v>
      </c>
      <c r="C935" s="2" t="s">
        <v>563</v>
      </c>
      <c r="D935" s="16" t="n">
        <v>7050</v>
      </c>
      <c r="E935" s="7" t="s">
        <v>565</v>
      </c>
      <c r="J935" s="7" t="s">
        <v>564</v>
      </c>
      <c r="K935" s="0" t="n">
        <v>53.52429934</v>
      </c>
      <c r="L935" s="0" t="n">
        <v>-113.45293252</v>
      </c>
      <c r="M935" s="0" t="n">
        <v>12314</v>
      </c>
    </row>
    <row r="936" customFormat="false" ht="12.8" hidden="false" customHeight="false" outlineLevel="0" collapsed="false">
      <c r="A936" s="1" t="n">
        <v>44112</v>
      </c>
      <c r="B936" s="0" t="s">
        <v>13</v>
      </c>
      <c r="C936" s="2" t="s">
        <v>566</v>
      </c>
      <c r="D936" s="0" t="n">
        <v>7177</v>
      </c>
      <c r="E936" s="7" t="s">
        <v>15</v>
      </c>
      <c r="F936" s="0" t="n">
        <v>4</v>
      </c>
      <c r="G936" s="0" t="n">
        <v>62</v>
      </c>
      <c r="H936" s="0" t="n">
        <f aca="false">SUM(F936:G936)</f>
        <v>66</v>
      </c>
      <c r="K936" s="0" t="n">
        <v>53.5603729</v>
      </c>
      <c r="L936" s="0" t="n">
        <v>-113.4484076</v>
      </c>
    </row>
    <row r="937" customFormat="false" ht="12.8" hidden="false" customHeight="false" outlineLevel="0" collapsed="false">
      <c r="A937" s="15" t="n">
        <v>44100</v>
      </c>
      <c r="B937" s="16" t="s">
        <v>20</v>
      </c>
      <c r="C937" s="8" t="s">
        <v>567</v>
      </c>
      <c r="D937" s="18" t="n">
        <v>9239</v>
      </c>
      <c r="E937" s="16" t="s">
        <v>15</v>
      </c>
      <c r="F937" s="13"/>
      <c r="G937" s="13"/>
      <c r="H937" s="13"/>
      <c r="I937" s="13"/>
      <c r="J937" s="13"/>
      <c r="K937" s="0" t="n">
        <v>51.0738738</v>
      </c>
      <c r="L937" s="0" t="n">
        <v>-114.0171426</v>
      </c>
      <c r="M937" s="13"/>
    </row>
    <row r="938" customFormat="false" ht="12.8" hidden="false" customHeight="false" outlineLevel="0" collapsed="false">
      <c r="A938" s="17" t="n">
        <v>44101</v>
      </c>
      <c r="B938" s="18" t="s">
        <v>20</v>
      </c>
      <c r="C938" s="2" t="s">
        <v>567</v>
      </c>
      <c r="D938" s="18" t="n">
        <v>9239</v>
      </c>
      <c r="E938" s="18" t="s">
        <v>25</v>
      </c>
      <c r="F938" s="14"/>
      <c r="G938" s="14"/>
      <c r="H938" s="14"/>
      <c r="I938" s="14"/>
      <c r="J938" s="14"/>
      <c r="K938" s="0" t="n">
        <v>51.0738738</v>
      </c>
      <c r="L938" s="0" t="n">
        <v>-114.0171426</v>
      </c>
      <c r="M938" s="14"/>
    </row>
    <row r="939" customFormat="false" ht="12.8" hidden="false" customHeight="false" outlineLevel="0" collapsed="false">
      <c r="A939" s="1" t="n">
        <v>44101</v>
      </c>
      <c r="B939" s="0" t="s">
        <v>20</v>
      </c>
      <c r="C939" s="2" t="s">
        <v>567</v>
      </c>
      <c r="D939" s="18" t="n">
        <v>9239</v>
      </c>
      <c r="E939" s="7" t="s">
        <v>26</v>
      </c>
      <c r="K939" s="0" t="n">
        <v>51.0738738</v>
      </c>
      <c r="L939" s="0" t="n">
        <v>-114.0171426</v>
      </c>
    </row>
    <row r="940" customFormat="false" ht="12.8" hidden="false" customHeight="false" outlineLevel="0" collapsed="false">
      <c r="A940" s="1" t="n">
        <v>44124</v>
      </c>
      <c r="B940" s="0" t="s">
        <v>20</v>
      </c>
      <c r="C940" s="2" t="s">
        <v>567</v>
      </c>
      <c r="D940" s="18" t="n">
        <v>9239</v>
      </c>
      <c r="E940" s="7" t="s">
        <v>43</v>
      </c>
      <c r="K940" s="0" t="n">
        <v>51.0738738</v>
      </c>
      <c r="L940" s="0" t="n">
        <v>-114.0171426</v>
      </c>
    </row>
    <row r="941" customFormat="false" ht="12.8" hidden="false" customHeight="false" outlineLevel="0" collapsed="false">
      <c r="A941" s="1" t="n">
        <v>44102</v>
      </c>
      <c r="B941" s="0" t="s">
        <v>568</v>
      </c>
      <c r="C941" s="2" t="s">
        <v>569</v>
      </c>
      <c r="D941" s="0" t="n">
        <v>5225</v>
      </c>
      <c r="E941" s="7" t="s">
        <v>15</v>
      </c>
      <c r="K941" s="0" t="n">
        <v>51.4330076</v>
      </c>
      <c r="L941" s="0" t="n">
        <v>-114.0284565</v>
      </c>
    </row>
    <row r="942" customFormat="false" ht="12.8" hidden="false" customHeight="false" outlineLevel="0" collapsed="false">
      <c r="A942" s="15" t="n">
        <v>44083</v>
      </c>
      <c r="B942" s="16" t="s">
        <v>17</v>
      </c>
      <c r="C942" s="2" t="s">
        <v>570</v>
      </c>
      <c r="D942" s="16" t="n">
        <v>1764</v>
      </c>
      <c r="E942" s="16" t="s">
        <v>15</v>
      </c>
      <c r="F942" s="13"/>
      <c r="G942" s="13"/>
      <c r="H942" s="13"/>
      <c r="I942" s="13"/>
      <c r="J942" s="16"/>
      <c r="K942" s="0" t="n">
        <v>51.2684244</v>
      </c>
      <c r="L942" s="0" t="n">
        <v>-114.0279251</v>
      </c>
      <c r="M942" s="13"/>
    </row>
    <row r="943" customFormat="false" ht="12.8" hidden="false" customHeight="false" outlineLevel="0" collapsed="false">
      <c r="A943" s="1" t="n">
        <v>44104</v>
      </c>
      <c r="B943" s="0" t="s">
        <v>13</v>
      </c>
      <c r="C943" s="2" t="s">
        <v>571</v>
      </c>
      <c r="D943" s="0" t="n">
        <v>7057</v>
      </c>
      <c r="E943" s="7" t="s">
        <v>15</v>
      </c>
      <c r="F943" s="0" t="n">
        <v>2</v>
      </c>
      <c r="G943" s="0" t="n">
        <v>49</v>
      </c>
      <c r="H943" s="0" t="n">
        <f aca="false">SUM(F943:G943)</f>
        <v>51</v>
      </c>
      <c r="K943" s="0" t="n">
        <v>53.5000094</v>
      </c>
      <c r="L943" s="0" t="n">
        <v>-113.4505669</v>
      </c>
    </row>
    <row r="944" customFormat="false" ht="12.8" hidden="false" customHeight="false" outlineLevel="0" collapsed="false">
      <c r="A944" s="1" t="n">
        <v>44117</v>
      </c>
      <c r="B944" s="0" t="s">
        <v>160</v>
      </c>
      <c r="C944" s="2" t="s">
        <v>572</v>
      </c>
      <c r="D944" s="0" t="n">
        <v>6606</v>
      </c>
      <c r="E944" s="7" t="s">
        <v>15</v>
      </c>
      <c r="K944" s="0" t="n">
        <v>49.7910498</v>
      </c>
      <c r="L944" s="0" t="n">
        <v>-112.1425083</v>
      </c>
    </row>
    <row r="945" customFormat="false" ht="12.8" hidden="false" customHeight="false" outlineLevel="0" collapsed="false">
      <c r="A945" s="1" t="n">
        <v>44125</v>
      </c>
      <c r="B945" s="0" t="s">
        <v>160</v>
      </c>
      <c r="C945" s="2" t="s">
        <v>572</v>
      </c>
      <c r="D945" s="0" t="n">
        <v>6606</v>
      </c>
      <c r="E945" s="7" t="s">
        <v>25</v>
      </c>
      <c r="K945" s="0" t="n">
        <v>49.7910498</v>
      </c>
      <c r="L945" s="0" t="n">
        <v>-112.1425083</v>
      </c>
    </row>
    <row r="946" customFormat="false" ht="12.8" hidden="false" customHeight="false" outlineLevel="0" collapsed="false">
      <c r="A946" s="1" t="n">
        <v>44125</v>
      </c>
      <c r="B946" s="0" t="s">
        <v>160</v>
      </c>
      <c r="C946" s="2" t="s">
        <v>572</v>
      </c>
      <c r="D946" s="0" t="n">
        <v>6606</v>
      </c>
      <c r="E946" s="7" t="s">
        <v>26</v>
      </c>
      <c r="K946" s="0" t="n">
        <v>49.7910498</v>
      </c>
      <c r="L946" s="0" t="n">
        <v>-112.1425083</v>
      </c>
    </row>
    <row r="947" customFormat="false" ht="12.8" hidden="false" customHeight="false" outlineLevel="0" collapsed="false">
      <c r="A947" s="15" t="n">
        <v>44091</v>
      </c>
      <c r="B947" s="16" t="s">
        <v>13</v>
      </c>
      <c r="C947" s="8" t="s">
        <v>573</v>
      </c>
      <c r="D947" s="16" t="n">
        <v>7189</v>
      </c>
      <c r="E947" s="16" t="s">
        <v>15</v>
      </c>
      <c r="F947" s="16" t="n">
        <v>7</v>
      </c>
      <c r="G947" s="16" t="n">
        <v>12</v>
      </c>
      <c r="H947" s="16" t="n">
        <v>19</v>
      </c>
      <c r="I947" s="16"/>
      <c r="J947" s="16" t="s">
        <v>574</v>
      </c>
      <c r="K947" s="0" t="n">
        <v>53.52392994</v>
      </c>
      <c r="L947" s="0" t="n">
        <v>-113.43361253</v>
      </c>
      <c r="M947" s="16" t="n">
        <v>4471</v>
      </c>
    </row>
    <row r="948" customFormat="false" ht="12.8" hidden="false" customHeight="false" outlineLevel="0" collapsed="false">
      <c r="A948" s="1" t="n">
        <v>44091</v>
      </c>
      <c r="B948" s="0" t="s">
        <v>13</v>
      </c>
      <c r="C948" s="2" t="s">
        <v>573</v>
      </c>
      <c r="D948" s="0" t="n">
        <v>7189</v>
      </c>
      <c r="E948" s="7" t="s">
        <v>25</v>
      </c>
      <c r="F948" s="0" t="n">
        <v>7</v>
      </c>
      <c r="G948" s="0" t="n">
        <v>12</v>
      </c>
      <c r="H948" s="0" t="n">
        <v>19</v>
      </c>
      <c r="J948" s="7" t="s">
        <v>574</v>
      </c>
      <c r="K948" s="0" t="n">
        <v>53.52392994</v>
      </c>
      <c r="L948" s="0" t="n">
        <v>-113.43361253</v>
      </c>
      <c r="M948" s="0" t="n">
        <v>4471</v>
      </c>
    </row>
    <row r="949" customFormat="false" ht="12.8" hidden="false" customHeight="false" outlineLevel="0" collapsed="false">
      <c r="A949" s="1" t="n">
        <v>44091</v>
      </c>
      <c r="B949" s="0" t="s">
        <v>13</v>
      </c>
      <c r="C949" s="2" t="s">
        <v>573</v>
      </c>
      <c r="D949" s="0" t="n">
        <v>7189</v>
      </c>
      <c r="E949" s="7" t="s">
        <v>26</v>
      </c>
      <c r="J949" s="7" t="s">
        <v>574</v>
      </c>
      <c r="K949" s="0" t="n">
        <v>53.52392994</v>
      </c>
      <c r="L949" s="0" t="n">
        <v>-113.43361253</v>
      </c>
      <c r="M949" s="0" t="n">
        <v>4471</v>
      </c>
    </row>
    <row r="950" customFormat="false" ht="12.8" hidden="false" customHeight="false" outlineLevel="0" collapsed="false">
      <c r="A950" s="1" t="n">
        <v>44123</v>
      </c>
      <c r="B950" s="0" t="s">
        <v>13</v>
      </c>
      <c r="C950" s="2" t="s">
        <v>573</v>
      </c>
      <c r="D950" s="0" t="n">
        <v>7189</v>
      </c>
      <c r="E950" s="7" t="s">
        <v>43</v>
      </c>
      <c r="J950" s="7" t="s">
        <v>574</v>
      </c>
      <c r="K950" s="0" t="n">
        <v>53.52392994</v>
      </c>
      <c r="L950" s="0" t="n">
        <v>-113.43361253</v>
      </c>
      <c r="M950" s="0" t="n">
        <v>4471</v>
      </c>
    </row>
    <row r="951" customFormat="false" ht="12.8" hidden="false" customHeight="false" outlineLevel="0" collapsed="false">
      <c r="A951" s="1" t="n">
        <v>44124</v>
      </c>
      <c r="B951" s="0" t="s">
        <v>20</v>
      </c>
      <c r="C951" s="2" t="s">
        <v>575</v>
      </c>
      <c r="E951" s="0" t="s">
        <v>15</v>
      </c>
    </row>
    <row r="952" customFormat="false" ht="12.8" hidden="false" customHeight="false" outlineLevel="0" collapsed="false">
      <c r="A952" s="1" t="n">
        <v>44120</v>
      </c>
      <c r="B952" s="0" t="s">
        <v>39</v>
      </c>
      <c r="C952" s="2" t="s">
        <v>576</v>
      </c>
      <c r="E952" s="7" t="s">
        <v>15</v>
      </c>
    </row>
    <row r="953" customFormat="false" ht="12.8" hidden="false" customHeight="false" outlineLevel="0" collapsed="false">
      <c r="A953" s="1" t="n">
        <v>44111</v>
      </c>
      <c r="B953" s="0" t="s">
        <v>81</v>
      </c>
      <c r="C953" s="2" t="s">
        <v>577</v>
      </c>
      <c r="D953" s="0" t="n">
        <v>3328</v>
      </c>
      <c r="E953" s="7" t="s">
        <v>15</v>
      </c>
      <c r="K953" s="0" t="n">
        <v>53.5256353</v>
      </c>
      <c r="L953" s="0" t="n">
        <v>-113.3215838</v>
      </c>
    </row>
    <row r="954" customFormat="false" ht="12.8" hidden="false" customHeight="false" outlineLevel="0" collapsed="false">
      <c r="A954" s="1" t="n">
        <v>44125</v>
      </c>
      <c r="B954" s="0" t="s">
        <v>81</v>
      </c>
      <c r="C954" s="2" t="s">
        <v>577</v>
      </c>
      <c r="D954" s="0" t="n">
        <v>3328</v>
      </c>
      <c r="E954" s="7" t="s">
        <v>25</v>
      </c>
      <c r="J954" s="12" t="s">
        <v>578</v>
      </c>
      <c r="K954" s="0" t="n">
        <v>53.5256353</v>
      </c>
      <c r="L954" s="0" t="n">
        <v>-113.3215838</v>
      </c>
    </row>
    <row r="955" customFormat="false" ht="12.8" hidden="false" customHeight="false" outlineLevel="0" collapsed="false">
      <c r="A955" s="1" t="n">
        <v>44125</v>
      </c>
      <c r="B955" s="0" t="s">
        <v>20</v>
      </c>
      <c r="C955" s="2" t="s">
        <v>579</v>
      </c>
      <c r="E955" s="0" t="s">
        <v>15</v>
      </c>
    </row>
    <row r="956" customFormat="false" ht="12.8" hidden="false" customHeight="false" outlineLevel="0" collapsed="false">
      <c r="A956" s="1" t="n">
        <v>44125</v>
      </c>
      <c r="B956" s="0" t="s">
        <v>422</v>
      </c>
      <c r="C956" s="2" t="s">
        <v>580</v>
      </c>
      <c r="E956" s="0" t="s">
        <v>15</v>
      </c>
    </row>
    <row r="957" customFormat="false" ht="12.8" hidden="false" customHeight="false" outlineLevel="0" collapsed="false">
      <c r="A957" s="15" t="n">
        <v>44096</v>
      </c>
      <c r="B957" s="16" t="s">
        <v>13</v>
      </c>
      <c r="C957" s="2" t="s">
        <v>581</v>
      </c>
      <c r="D957" s="16" t="n">
        <v>7543</v>
      </c>
      <c r="E957" s="16" t="s">
        <v>15</v>
      </c>
      <c r="F957" s="16" t="n">
        <v>7</v>
      </c>
      <c r="G957" s="16" t="n">
        <v>72</v>
      </c>
      <c r="H957" s="16" t="n">
        <f aca="false">SUM(F957:G957)</f>
        <v>79</v>
      </c>
      <c r="I957" s="16"/>
      <c r="J957" s="16"/>
      <c r="K957" s="0" t="n">
        <v>53.5465624</v>
      </c>
      <c r="L957" s="0" t="n">
        <v>-113.5587562</v>
      </c>
      <c r="M957" s="13"/>
    </row>
    <row r="958" customFormat="false" ht="12.8" hidden="false" customHeight="false" outlineLevel="0" collapsed="false">
      <c r="A958" s="15" t="n">
        <v>44087</v>
      </c>
      <c r="B958" s="16" t="s">
        <v>13</v>
      </c>
      <c r="C958" s="2" t="s">
        <v>582</v>
      </c>
      <c r="D958" s="16" t="n">
        <v>7544</v>
      </c>
      <c r="E958" s="16" t="s">
        <v>15</v>
      </c>
      <c r="F958" s="16" t="n">
        <v>5</v>
      </c>
      <c r="G958" s="16" t="n">
        <v>22</v>
      </c>
      <c r="H958" s="16" t="n">
        <f aca="false">SUM(F958:G958)</f>
        <v>27</v>
      </c>
      <c r="I958" s="16"/>
      <c r="J958" s="16"/>
      <c r="K958" s="0" t="n">
        <v>53.5597623</v>
      </c>
      <c r="L958" s="0" t="n">
        <v>-113.5467655</v>
      </c>
      <c r="M958" s="13"/>
    </row>
    <row r="959" customFormat="false" ht="12.8" hidden="false" customHeight="false" outlineLevel="0" collapsed="false">
      <c r="A959" s="15" t="n">
        <v>44126</v>
      </c>
      <c r="B959" s="16" t="s">
        <v>13</v>
      </c>
      <c r="C959" s="2" t="s">
        <v>582</v>
      </c>
      <c r="D959" s="16" t="n">
        <v>7544</v>
      </c>
      <c r="E959" s="16" t="s">
        <v>25</v>
      </c>
      <c r="F959" s="16"/>
      <c r="G959" s="16"/>
      <c r="H959" s="16"/>
      <c r="I959" s="16"/>
      <c r="J959" s="16"/>
      <c r="K959" s="0" t="n">
        <v>53.5597623</v>
      </c>
      <c r="L959" s="0" t="n">
        <v>-113.5467655</v>
      </c>
      <c r="M959" s="13"/>
    </row>
    <row r="960" customFormat="false" ht="12.8" hidden="false" customHeight="false" outlineLevel="0" collapsed="false">
      <c r="A960" s="15" t="n">
        <v>44126</v>
      </c>
      <c r="B960" s="16" t="s">
        <v>13</v>
      </c>
      <c r="C960" s="2" t="s">
        <v>582</v>
      </c>
      <c r="D960" s="16" t="n">
        <v>7544</v>
      </c>
      <c r="E960" s="16" t="s">
        <v>35</v>
      </c>
      <c r="F960" s="16"/>
      <c r="G960" s="16"/>
      <c r="H960" s="16"/>
      <c r="I960" s="16"/>
      <c r="J960" s="16"/>
      <c r="K960" s="0" t="n">
        <v>53.5597623</v>
      </c>
      <c r="L960" s="0" t="n">
        <v>-113.5467655</v>
      </c>
      <c r="M960" s="13"/>
    </row>
    <row r="961" customFormat="false" ht="12.8" hidden="false" customHeight="false" outlineLevel="0" collapsed="false">
      <c r="A961" s="15" t="n">
        <v>44126</v>
      </c>
      <c r="B961" s="16" t="s">
        <v>13</v>
      </c>
      <c r="C961" s="2" t="s">
        <v>582</v>
      </c>
      <c r="D961" s="16" t="n">
        <v>7544</v>
      </c>
      <c r="E961" s="16" t="s">
        <v>26</v>
      </c>
      <c r="F961" s="16"/>
      <c r="G961" s="16"/>
      <c r="H961" s="16"/>
      <c r="I961" s="16"/>
      <c r="J961" s="16"/>
      <c r="K961" s="0" t="n">
        <v>53.5597623</v>
      </c>
      <c r="L961" s="0" t="n">
        <v>-113.5467655</v>
      </c>
      <c r="M961" s="13"/>
    </row>
    <row r="962" customFormat="false" ht="12.8" hidden="false" customHeight="false" outlineLevel="0" collapsed="false">
      <c r="A962" s="1" t="n">
        <v>44121</v>
      </c>
      <c r="B962" s="0" t="s">
        <v>39</v>
      </c>
      <c r="C962" s="2" t="s">
        <v>583</v>
      </c>
      <c r="E962" s="7" t="s">
        <v>15</v>
      </c>
    </row>
    <row r="963" customFormat="false" ht="12.8" hidden="false" customHeight="false" outlineLevel="0" collapsed="false">
      <c r="A963" s="15" t="n">
        <v>44095</v>
      </c>
      <c r="B963" s="16" t="s">
        <v>146</v>
      </c>
      <c r="C963" s="2" t="s">
        <v>584</v>
      </c>
      <c r="D963" s="16" t="n">
        <v>3144</v>
      </c>
      <c r="E963" s="16" t="s">
        <v>15</v>
      </c>
      <c r="F963" s="13"/>
      <c r="G963" s="13"/>
      <c r="H963" s="13"/>
      <c r="I963" s="13"/>
      <c r="J963" s="16"/>
      <c r="K963" s="0" t="n">
        <v>52.9689189</v>
      </c>
      <c r="L963" s="0" t="n">
        <v>-113.3649165</v>
      </c>
      <c r="M963" s="13"/>
    </row>
    <row r="964" customFormat="false" ht="12.8" hidden="false" customHeight="false" outlineLevel="0" collapsed="false">
      <c r="A964" s="15" t="n">
        <v>44086</v>
      </c>
      <c r="B964" s="16" t="s">
        <v>32</v>
      </c>
      <c r="C964" s="2" t="s">
        <v>585</v>
      </c>
      <c r="D964" s="16" t="n">
        <v>2078</v>
      </c>
      <c r="E964" s="16" t="s">
        <v>15</v>
      </c>
      <c r="F964" s="13"/>
      <c r="G964" s="13"/>
      <c r="H964" s="13"/>
      <c r="I964" s="13"/>
      <c r="J964" s="16"/>
      <c r="K964" s="0" t="n">
        <v>55.2163961</v>
      </c>
      <c r="L964" s="0" t="n">
        <v>-118.807663</v>
      </c>
      <c r="M964" s="13"/>
    </row>
    <row r="965" customFormat="false" ht="12.8" hidden="false" customHeight="false" outlineLevel="0" collapsed="false">
      <c r="A965" s="1" t="n">
        <v>44122</v>
      </c>
      <c r="B965" s="0" t="s">
        <v>74</v>
      </c>
      <c r="C965" s="2" t="s">
        <v>586</v>
      </c>
      <c r="E965" s="7" t="s">
        <v>15</v>
      </c>
    </row>
    <row r="966" customFormat="false" ht="12.8" hidden="false" customHeight="false" outlineLevel="0" collapsed="false">
      <c r="A966" s="1" t="n">
        <v>44108</v>
      </c>
      <c r="B966" s="0" t="s">
        <v>20</v>
      </c>
      <c r="C966" s="2" t="s">
        <v>587</v>
      </c>
      <c r="D966" s="0" t="n">
        <v>9829</v>
      </c>
      <c r="E966" s="7" t="s">
        <v>15</v>
      </c>
      <c r="K966" s="0" t="n">
        <v>51.0787915</v>
      </c>
      <c r="L966" s="0" t="n">
        <v>-114.1150146</v>
      </c>
    </row>
    <row r="967" customFormat="false" ht="12.8" hidden="false" customHeight="false" outlineLevel="0" collapsed="false">
      <c r="A967" s="1" t="n">
        <v>44119</v>
      </c>
      <c r="B967" s="0" t="s">
        <v>74</v>
      </c>
      <c r="C967" s="2" t="s">
        <v>588</v>
      </c>
      <c r="E967" s="7" t="s">
        <v>15</v>
      </c>
      <c r="J967" s="0" t="s">
        <v>589</v>
      </c>
      <c r="K967" s="0" t="n">
        <v>53.64786274</v>
      </c>
      <c r="L967" s="0" t="n">
        <v>-113.64434351</v>
      </c>
    </row>
    <row r="968" customFormat="false" ht="12.8" hidden="false" customHeight="false" outlineLevel="0" collapsed="false">
      <c r="A968" s="1" t="n">
        <v>44125</v>
      </c>
      <c r="B968" s="0" t="s">
        <v>74</v>
      </c>
      <c r="C968" s="2" t="s">
        <v>588</v>
      </c>
      <c r="E968" s="7" t="s">
        <v>25</v>
      </c>
      <c r="J968" s="0" t="s">
        <v>589</v>
      </c>
      <c r="K968" s="0" t="n">
        <v>53.64786274</v>
      </c>
      <c r="L968" s="0" t="n">
        <v>-113.64434351</v>
      </c>
    </row>
    <row r="969" customFormat="false" ht="12.8" hidden="false" customHeight="false" outlineLevel="0" collapsed="false">
      <c r="A969" s="1" t="n">
        <v>44109</v>
      </c>
      <c r="B969" s="0" t="s">
        <v>20</v>
      </c>
      <c r="C969" s="2" t="s">
        <v>590</v>
      </c>
      <c r="D969" s="0" t="n">
        <v>9361</v>
      </c>
      <c r="E969" s="7" t="s">
        <v>15</v>
      </c>
      <c r="K969" s="0" t="n">
        <v>50.976285</v>
      </c>
      <c r="L969" s="0" t="n">
        <v>-114.0836601</v>
      </c>
    </row>
    <row r="970" customFormat="false" ht="12.8" hidden="false" customHeight="false" outlineLevel="0" collapsed="false">
      <c r="A970" s="1" t="n">
        <v>44124</v>
      </c>
      <c r="B970" s="0" t="s">
        <v>20</v>
      </c>
      <c r="C970" s="2" t="s">
        <v>590</v>
      </c>
      <c r="D970" s="0" t="n">
        <v>9361</v>
      </c>
      <c r="E970" s="7" t="s">
        <v>25</v>
      </c>
      <c r="K970" s="0" t="n">
        <v>50.976285</v>
      </c>
      <c r="L970" s="0" t="n">
        <v>-114.0836601</v>
      </c>
    </row>
    <row r="971" customFormat="false" ht="12.8" hidden="false" customHeight="false" outlineLevel="0" collapsed="false">
      <c r="A971" s="1" t="n">
        <v>44125</v>
      </c>
      <c r="B971" s="0" t="s">
        <v>20</v>
      </c>
      <c r="C971" s="2" t="s">
        <v>590</v>
      </c>
      <c r="D971" s="0" t="n">
        <v>9361</v>
      </c>
      <c r="E971" s="7" t="s">
        <v>26</v>
      </c>
      <c r="K971" s="0" t="n">
        <v>50.976285</v>
      </c>
      <c r="L971" s="0" t="n">
        <v>-114.0836601</v>
      </c>
    </row>
    <row r="972" customFormat="false" ht="12.8" hidden="false" customHeight="false" outlineLevel="0" collapsed="false">
      <c r="A972" s="1" t="n">
        <v>44108</v>
      </c>
      <c r="B972" s="0" t="s">
        <v>198</v>
      </c>
      <c r="C972" s="2" t="s">
        <v>591</v>
      </c>
      <c r="D972" s="0" t="n">
        <v>0</v>
      </c>
      <c r="E972" s="7" t="s">
        <v>15</v>
      </c>
      <c r="K972" s="0" t="n">
        <v>50.034086</v>
      </c>
      <c r="L972" s="0" t="n">
        <v>-110.6952934</v>
      </c>
    </row>
    <row r="973" customFormat="false" ht="12.8" hidden="false" customHeight="false" outlineLevel="0" collapsed="false">
      <c r="A973" s="15" t="n">
        <v>44093</v>
      </c>
      <c r="B973" s="18" t="s">
        <v>13</v>
      </c>
      <c r="C973" s="2" t="s">
        <v>592</v>
      </c>
      <c r="D973" s="18" t="n">
        <v>7198</v>
      </c>
      <c r="E973" s="18" t="s">
        <v>15</v>
      </c>
      <c r="F973" s="14"/>
      <c r="G973" s="14"/>
      <c r="H973" s="14"/>
      <c r="I973" s="14"/>
      <c r="J973" s="18"/>
      <c r="K973" s="0" t="n">
        <v>53.601709</v>
      </c>
      <c r="L973" s="0" t="n">
        <v>-113.4349034</v>
      </c>
      <c r="M973" s="14"/>
    </row>
    <row r="974" customFormat="false" ht="12.8" hidden="false" customHeight="false" outlineLevel="0" collapsed="false">
      <c r="A974" s="17" t="n">
        <v>44104</v>
      </c>
      <c r="B974" s="18" t="s">
        <v>13</v>
      </c>
      <c r="C974" s="2" t="s">
        <v>592</v>
      </c>
      <c r="D974" s="18" t="n">
        <v>7198</v>
      </c>
      <c r="E974" s="18" t="s">
        <v>25</v>
      </c>
      <c r="F974" s="14" t="n">
        <v>2</v>
      </c>
      <c r="G974" s="14" t="n">
        <v>28</v>
      </c>
      <c r="H974" s="14" t="n">
        <f aca="false">F974+G974</f>
        <v>30</v>
      </c>
      <c r="I974" s="14"/>
      <c r="J974" s="18"/>
      <c r="K974" s="0" t="n">
        <v>53.601709</v>
      </c>
      <c r="L974" s="0" t="n">
        <v>-113.4349034</v>
      </c>
      <c r="M974" s="14"/>
    </row>
    <row r="975" customFormat="false" ht="12.8" hidden="false" customHeight="false" outlineLevel="0" collapsed="false">
      <c r="A975" s="1" t="n">
        <v>44114</v>
      </c>
      <c r="B975" s="0" t="s">
        <v>593</v>
      </c>
      <c r="C975" s="2" t="s">
        <v>594</v>
      </c>
      <c r="D975" s="0" t="n">
        <v>7213</v>
      </c>
      <c r="E975" s="7" t="s">
        <v>15</v>
      </c>
      <c r="K975" s="0" t="n">
        <v>51.5267075</v>
      </c>
      <c r="L975" s="0" t="n">
        <v>-111.2025173</v>
      </c>
    </row>
  </sheetData>
  <autoFilter ref="A1:M975"/>
  <conditionalFormatting sqref="J122:J128 D1:J121 M1:AMJ1048576 A1:B1048576 D122:I1048576 J130:J1048576">
    <cfRule type="expression" priority="2" aboveAverage="0" equalAverage="0" bottom="0" percent="0" rank="0" text="" dxfId="0">
      <formula>$E1="Case 1"</formula>
    </cfRule>
    <cfRule type="cellIs" priority="3" operator="equal" aboveAverage="0" equalAverage="0" bottom="0" percent="0" rank="0" text="" dxfId="1">
      <formula>"Watch"</formula>
    </cfRule>
    <cfRule type="cellIs" priority="4" operator="equal" aboveAverage="0" equalAverage="0" bottom="0" percent="0" rank="0" text="" dxfId="2">
      <formula>"Outbreak Ended"</formula>
    </cfRule>
  </conditionalFormatting>
  <conditionalFormatting sqref="C897:C909 C915:C939 C941:C1048576 C1:C895">
    <cfRule type="duplicateValues" priority="5" aboveAverage="0" equalAverage="0" bottom="0" percent="0" rank="0" text="" dxfId="3"/>
  </conditionalFormatting>
  <conditionalFormatting sqref="E1:E1048576">
    <cfRule type="cellIs" priority="6" operator="equal" aboveAverage="0" equalAverage="0" bottom="0" percent="0" rank="0" text="" dxfId="4">
      <formula>"Outbreak"</formula>
    </cfRule>
  </conditionalFormatting>
  <conditionalFormatting sqref="E1:E1048576">
    <cfRule type="cellIs" priority="7" operator="equal" aboveAverage="0" equalAverage="0" bottom="0" percent="0" rank="0" text="" dxfId="5">
      <formula>"Closed"</formula>
    </cfRule>
  </conditionalFormatting>
  <conditionalFormatting sqref="E1:E1048576">
    <cfRule type="cellIs" priority="8" operator="equal" aboveAverage="0" equalAverage="0" bottom="0" percent="0" rank="0" text="" dxfId="6">
      <formula>"Watch 2"</formula>
    </cfRule>
  </conditionalFormatting>
  <hyperlinks>
    <hyperlink ref="I417" r:id="rId1" display="https://edmonton.ctvnews.ca/covid-19-outbreak-declared-at-edmonton-high-school-after-second-case-confirmed-1.5103796"/>
    <hyperlink ref="J954" r:id="rId2" display="https://www.supportourstudents.ca/uploads/1/2/6/8/126865987/screen_shot_2020-10-21_at_8.51.38_pm.pn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8046875" defaultRowHeight="12.8" zeroHeight="false" outlineLevelRow="0" outlineLevelCol="0"/>
  <cols>
    <col collapsed="false" customWidth="false" hidden="false" outlineLevel="0" max="1024" min="65" style="7" width="11.79"/>
  </cols>
  <sheetData>
    <row r="1" customFormat="false" ht="12.8" hidden="false" customHeight="false" outlineLevel="0" collapsed="false">
      <c r="A1" s="19" t="s">
        <v>595</v>
      </c>
      <c r="B1" s="7" t="s">
        <v>596</v>
      </c>
      <c r="C1" s="7" t="s">
        <v>597</v>
      </c>
      <c r="D1" s="7" t="s">
        <v>598</v>
      </c>
      <c r="E1" s="7" t="s">
        <v>599</v>
      </c>
    </row>
    <row r="2" customFormat="false" ht="12.8" hidden="false" customHeight="false" outlineLevel="0" collapsed="false">
      <c r="A2" s="19" t="n">
        <v>44099</v>
      </c>
      <c r="B2" s="7" t="s">
        <v>600</v>
      </c>
      <c r="C2" s="7" t="n">
        <v>2</v>
      </c>
      <c r="D2" s="7" t="n">
        <v>7</v>
      </c>
      <c r="E2" s="7" t="n">
        <f aca="false">SUM(C2:D2)</f>
        <v>9</v>
      </c>
    </row>
    <row r="3" customFormat="false" ht="12.8" hidden="false" customHeight="false" outlineLevel="0" collapsed="false">
      <c r="A3" s="19"/>
      <c r="B3" s="12"/>
    </row>
    <row r="4" customFormat="false" ht="12.8" hidden="false" customHeight="false" outlineLevel="0" collapsed="false">
      <c r="A4" s="19"/>
      <c r="B4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3" activePane="bottomLeft" state="frozen"/>
      <selection pane="topLeft" activeCell="A1" activeCellId="0" sqref="A1"/>
      <selection pane="bottomLeft" activeCell="B21" activeCellId="0" sqref="B21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59.87"/>
    <col collapsed="false" customWidth="true" hidden="false" outlineLevel="0" max="2" min="2" style="0" width="36.84"/>
    <col collapsed="false" customWidth="true" hidden="false" outlineLevel="0" max="1024" min="1006" style="0" width="11.52"/>
  </cols>
  <sheetData>
    <row r="1" customFormat="false" ht="12.95" hidden="false" customHeight="true" outlineLevel="0" collapsed="false"/>
    <row r="2" customFormat="false" ht="12.95" hidden="false" customHeight="true" outlineLevel="0" collapsed="false">
      <c r="A2" s="2" t="s">
        <v>24</v>
      </c>
    </row>
    <row r="3" customFormat="false" ht="12.95" hidden="false" customHeight="true" outlineLevel="0" collapsed="false">
      <c r="A3" s="2" t="s">
        <v>47</v>
      </c>
    </row>
    <row r="4" customFormat="false" ht="12.95" hidden="false" customHeight="true" outlineLevel="0" collapsed="false">
      <c r="A4" s="2" t="s">
        <v>64</v>
      </c>
    </row>
    <row r="5" customFormat="false" ht="12.95" hidden="false" customHeight="true" outlineLevel="0" collapsed="false">
      <c r="A5" s="2" t="s">
        <v>82</v>
      </c>
    </row>
    <row r="6" customFormat="false" ht="12.95" hidden="false" customHeight="true" outlineLevel="0" collapsed="false">
      <c r="A6" s="2" t="s">
        <v>87</v>
      </c>
    </row>
    <row r="7" customFormat="false" ht="12.95" hidden="false" customHeight="true" outlineLevel="0" collapsed="false">
      <c r="A7" s="2" t="s">
        <v>108</v>
      </c>
    </row>
    <row r="8" customFormat="false" ht="12.95" hidden="false" customHeight="true" outlineLevel="0" collapsed="false">
      <c r="A8" s="2" t="s">
        <v>110</v>
      </c>
    </row>
    <row r="9" customFormat="false" ht="12.95" hidden="false" customHeight="true" outlineLevel="0" collapsed="false">
      <c r="A9" s="2" t="s">
        <v>118</v>
      </c>
    </row>
    <row r="10" customFormat="false" ht="12.95" hidden="false" customHeight="true" outlineLevel="0" collapsed="false">
      <c r="A10" s="2" t="s">
        <v>124</v>
      </c>
    </row>
    <row r="11" customFormat="false" ht="12.95" hidden="false" customHeight="true" outlineLevel="0" collapsed="false">
      <c r="A11" s="2" t="s">
        <v>132</v>
      </c>
    </row>
    <row r="12" customFormat="false" ht="12.95" hidden="false" customHeight="true" outlineLevel="0" collapsed="false">
      <c r="A12" s="2" t="s">
        <v>141</v>
      </c>
    </row>
    <row r="13" customFormat="false" ht="12.95" hidden="false" customHeight="true" outlineLevel="0" collapsed="false">
      <c r="A13" s="2" t="s">
        <v>151</v>
      </c>
    </row>
    <row r="14" customFormat="false" ht="12.95" hidden="false" customHeight="true" outlineLevel="0" collapsed="false">
      <c r="A14" s="2" t="s">
        <v>154</v>
      </c>
    </row>
    <row r="15" customFormat="false" ht="12.95" hidden="false" customHeight="true" outlineLevel="0" collapsed="false">
      <c r="A15" s="2" t="s">
        <v>157</v>
      </c>
    </row>
    <row r="16" customFormat="false" ht="12.95" hidden="false" customHeight="true" outlineLevel="0" collapsed="false">
      <c r="A16" s="2" t="s">
        <v>162</v>
      </c>
    </row>
    <row r="17" customFormat="false" ht="12.95" hidden="false" customHeight="true" outlineLevel="0" collapsed="false">
      <c r="A17" s="2" t="s">
        <v>173</v>
      </c>
    </row>
    <row r="18" customFormat="false" ht="12.95" hidden="false" customHeight="true" outlineLevel="0" collapsed="false">
      <c r="A18" s="2" t="s">
        <v>175</v>
      </c>
    </row>
    <row r="19" customFormat="false" ht="12.95" hidden="false" customHeight="true" outlineLevel="0" collapsed="false">
      <c r="A19" s="2" t="s">
        <v>181</v>
      </c>
    </row>
    <row r="20" customFormat="false" ht="12.95" hidden="false" customHeight="true" outlineLevel="0" collapsed="false">
      <c r="A20" s="2" t="s">
        <v>187</v>
      </c>
    </row>
    <row r="21" customFormat="false" ht="12.95" hidden="false" customHeight="true" outlineLevel="0" collapsed="false">
      <c r="A21" s="2" t="s">
        <v>188</v>
      </c>
    </row>
    <row r="22" customFormat="false" ht="12.95" hidden="false" customHeight="true" outlineLevel="0" collapsed="false">
      <c r="A22" s="2" t="s">
        <v>200</v>
      </c>
    </row>
    <row r="23" customFormat="false" ht="12.95" hidden="false" customHeight="true" outlineLevel="0" collapsed="false">
      <c r="A23" s="2" t="s">
        <v>203</v>
      </c>
    </row>
    <row r="24" customFormat="false" ht="12.95" hidden="false" customHeight="true" outlineLevel="0" collapsed="false">
      <c r="A24" s="2" t="s">
        <v>212</v>
      </c>
    </row>
    <row r="25" customFormat="false" ht="12.95" hidden="false" customHeight="true" outlineLevel="0" collapsed="false">
      <c r="A25" s="2" t="s">
        <v>222</v>
      </c>
    </row>
    <row r="26" customFormat="false" ht="12.95" hidden="false" customHeight="true" outlineLevel="0" collapsed="false">
      <c r="A26" s="2" t="s">
        <v>225</v>
      </c>
    </row>
    <row r="27" customFormat="false" ht="12.95" hidden="false" customHeight="true" outlineLevel="0" collapsed="false">
      <c r="A27" s="2" t="s">
        <v>245</v>
      </c>
    </row>
    <row r="28" customFormat="false" ht="12.95" hidden="false" customHeight="true" outlineLevel="0" collapsed="false">
      <c r="A28" s="2" t="s">
        <v>252</v>
      </c>
    </row>
    <row r="29" customFormat="false" ht="12.95" hidden="false" customHeight="true" outlineLevel="0" collapsed="false">
      <c r="A29" s="2" t="s">
        <v>256</v>
      </c>
    </row>
    <row r="30" customFormat="false" ht="12.95" hidden="false" customHeight="true" outlineLevel="0" collapsed="false">
      <c r="A30" s="2" t="s">
        <v>273</v>
      </c>
    </row>
    <row r="31" customFormat="false" ht="12.95" hidden="false" customHeight="true" outlineLevel="0" collapsed="false">
      <c r="A31" s="2" t="s">
        <v>281</v>
      </c>
    </row>
    <row r="32" customFormat="false" ht="12.95" hidden="false" customHeight="true" outlineLevel="0" collapsed="false">
      <c r="A32" s="2" t="s">
        <v>287</v>
      </c>
    </row>
    <row r="33" customFormat="false" ht="12.95" hidden="false" customHeight="true" outlineLevel="0" collapsed="false">
      <c r="A33" s="2" t="s">
        <v>289</v>
      </c>
    </row>
    <row r="34" customFormat="false" ht="12.95" hidden="false" customHeight="true" outlineLevel="0" collapsed="false">
      <c r="A34" s="2" t="s">
        <v>299</v>
      </c>
    </row>
    <row r="35" customFormat="false" ht="12.95" hidden="false" customHeight="true" outlineLevel="0" collapsed="false">
      <c r="A35" s="2" t="s">
        <v>300</v>
      </c>
    </row>
    <row r="36" customFormat="false" ht="12.95" hidden="false" customHeight="true" outlineLevel="0" collapsed="false">
      <c r="A36" s="2" t="s">
        <v>301</v>
      </c>
    </row>
    <row r="37" customFormat="false" ht="12.95" hidden="false" customHeight="true" outlineLevel="0" collapsed="false">
      <c r="A37" s="2" t="s">
        <v>308</v>
      </c>
    </row>
    <row r="38" customFormat="false" ht="12.95" hidden="false" customHeight="true" outlineLevel="0" collapsed="false">
      <c r="A38" s="2" t="s">
        <v>311</v>
      </c>
    </row>
    <row r="39" customFormat="false" ht="12.95" hidden="false" customHeight="true" outlineLevel="0" collapsed="false">
      <c r="A39" s="2" t="s">
        <v>313</v>
      </c>
    </row>
    <row r="40" customFormat="false" ht="12.95" hidden="false" customHeight="true" outlineLevel="0" collapsed="false">
      <c r="A40" s="2" t="s">
        <v>318</v>
      </c>
    </row>
    <row r="41" customFormat="false" ht="12.95" hidden="false" customHeight="true" outlineLevel="0" collapsed="false">
      <c r="A41" s="2" t="s">
        <v>321</v>
      </c>
    </row>
    <row r="42" customFormat="false" ht="12.95" hidden="false" customHeight="true" outlineLevel="0" collapsed="false">
      <c r="A42" s="2" t="s">
        <v>322</v>
      </c>
    </row>
    <row r="43" customFormat="false" ht="12.95" hidden="false" customHeight="true" outlineLevel="0" collapsed="false">
      <c r="A43" s="2" t="s">
        <v>335</v>
      </c>
    </row>
    <row r="44" customFormat="false" ht="12.95" hidden="false" customHeight="true" outlineLevel="0" collapsed="false">
      <c r="A44" s="2" t="s">
        <v>338</v>
      </c>
    </row>
    <row r="45" customFormat="false" ht="12.95" hidden="false" customHeight="true" outlineLevel="0" collapsed="false">
      <c r="A45" s="2" t="s">
        <v>358</v>
      </c>
    </row>
    <row r="46" customFormat="false" ht="12.95" hidden="false" customHeight="true" outlineLevel="0" collapsed="false">
      <c r="A46" s="2" t="s">
        <v>359</v>
      </c>
    </row>
    <row r="47" customFormat="false" ht="12.95" hidden="false" customHeight="true" outlineLevel="0" collapsed="false">
      <c r="A47" s="2" t="s">
        <v>361</v>
      </c>
    </row>
    <row r="48" customFormat="false" ht="12.95" hidden="false" customHeight="true" outlineLevel="0" collapsed="false">
      <c r="A48" s="2" t="s">
        <v>367</v>
      </c>
    </row>
    <row r="49" customFormat="false" ht="12.95" hidden="false" customHeight="true" outlineLevel="0" collapsed="false">
      <c r="A49" s="2" t="s">
        <v>375</v>
      </c>
    </row>
    <row r="50" customFormat="false" ht="12.95" hidden="false" customHeight="true" outlineLevel="0" collapsed="false">
      <c r="A50" s="2" t="s">
        <v>392</v>
      </c>
    </row>
    <row r="51" customFormat="false" ht="12.95" hidden="false" customHeight="true" outlineLevel="0" collapsed="false">
      <c r="A51" s="2" t="s">
        <v>396</v>
      </c>
    </row>
    <row r="52" customFormat="false" ht="12.95" hidden="false" customHeight="true" outlineLevel="0" collapsed="false">
      <c r="A52" s="2" t="s">
        <v>406</v>
      </c>
    </row>
    <row r="53" customFormat="false" ht="12.95" hidden="false" customHeight="true" outlineLevel="0" collapsed="false">
      <c r="A53" s="2" t="s">
        <v>410</v>
      </c>
    </row>
    <row r="54" customFormat="false" ht="12.95" hidden="false" customHeight="true" outlineLevel="0" collapsed="false">
      <c r="A54" s="2" t="s">
        <v>411</v>
      </c>
    </row>
    <row r="55" customFormat="false" ht="12.95" hidden="false" customHeight="true" outlineLevel="0" collapsed="false">
      <c r="A55" s="2" t="s">
        <v>418</v>
      </c>
    </row>
    <row r="56" customFormat="false" ht="12.95" hidden="false" customHeight="true" outlineLevel="0" collapsed="false">
      <c r="A56" s="2" t="s">
        <v>426</v>
      </c>
    </row>
    <row r="57" customFormat="false" ht="12.95" hidden="false" customHeight="true" outlineLevel="0" collapsed="false">
      <c r="A57" s="2" t="s">
        <v>441</v>
      </c>
    </row>
    <row r="58" customFormat="false" ht="12.95" hidden="false" customHeight="true" outlineLevel="0" collapsed="false">
      <c r="A58" s="2" t="s">
        <v>442</v>
      </c>
    </row>
    <row r="59" customFormat="false" ht="12.95" hidden="false" customHeight="true" outlineLevel="0" collapsed="false">
      <c r="A59" s="2" t="s">
        <v>445</v>
      </c>
    </row>
    <row r="60" customFormat="false" ht="12.95" hidden="false" customHeight="true" outlineLevel="0" collapsed="false">
      <c r="A60" s="2" t="s">
        <v>447</v>
      </c>
    </row>
    <row r="61" customFormat="false" ht="12.95" hidden="false" customHeight="true" outlineLevel="0" collapsed="false">
      <c r="A61" s="2" t="s">
        <v>449</v>
      </c>
    </row>
    <row r="62" customFormat="false" ht="12.95" hidden="false" customHeight="true" outlineLevel="0" collapsed="false">
      <c r="A62" s="2" t="s">
        <v>465</v>
      </c>
    </row>
    <row r="63" customFormat="false" ht="12.95" hidden="false" customHeight="true" outlineLevel="0" collapsed="false">
      <c r="A63" s="2" t="s">
        <v>470</v>
      </c>
    </row>
    <row r="64" customFormat="false" ht="12.95" hidden="false" customHeight="true" outlineLevel="0" collapsed="false">
      <c r="A64" s="2" t="s">
        <v>481</v>
      </c>
    </row>
    <row r="65" customFormat="false" ht="12.95" hidden="false" customHeight="true" outlineLevel="0" collapsed="false">
      <c r="A65" s="2" t="s">
        <v>487</v>
      </c>
    </row>
    <row r="66" customFormat="false" ht="12.95" hidden="false" customHeight="true" outlineLevel="0" collapsed="false">
      <c r="A66" s="2" t="s">
        <v>488</v>
      </c>
    </row>
    <row r="67" customFormat="false" ht="12.95" hidden="false" customHeight="true" outlineLevel="0" collapsed="false">
      <c r="A67" s="2" t="s">
        <v>489</v>
      </c>
    </row>
    <row r="68" customFormat="false" ht="12.95" hidden="false" customHeight="true" outlineLevel="0" collapsed="false">
      <c r="A68" s="2" t="s">
        <v>497</v>
      </c>
    </row>
    <row r="69" customFormat="false" ht="12.95" hidden="false" customHeight="true" outlineLevel="0" collapsed="false">
      <c r="A69" s="2" t="s">
        <v>505</v>
      </c>
    </row>
    <row r="70" customFormat="false" ht="12.95" hidden="false" customHeight="true" outlineLevel="0" collapsed="false">
      <c r="A70" s="2" t="s">
        <v>512</v>
      </c>
    </row>
    <row r="71" customFormat="false" ht="12.95" hidden="false" customHeight="true" outlineLevel="0" collapsed="false">
      <c r="A71" s="2" t="s">
        <v>518</v>
      </c>
    </row>
    <row r="72" customFormat="false" ht="12.95" hidden="false" customHeight="true" outlineLevel="0" collapsed="false">
      <c r="A72" s="2" t="s">
        <v>522</v>
      </c>
    </row>
    <row r="73" customFormat="false" ht="12.95" hidden="false" customHeight="true" outlineLevel="0" collapsed="false">
      <c r="A73" s="2" t="s">
        <v>533</v>
      </c>
    </row>
    <row r="74" customFormat="false" ht="12.95" hidden="false" customHeight="true" outlineLevel="0" collapsed="false">
      <c r="A74" s="2" t="s">
        <v>539</v>
      </c>
    </row>
    <row r="75" customFormat="false" ht="12.95" hidden="false" customHeight="true" outlineLevel="0" collapsed="false">
      <c r="A75" s="2" t="s">
        <v>542</v>
      </c>
    </row>
    <row r="76" customFormat="false" ht="12.95" hidden="false" customHeight="true" outlineLevel="0" collapsed="false">
      <c r="A76" s="2" t="s">
        <v>551</v>
      </c>
    </row>
    <row r="77" customFormat="false" ht="12.95" hidden="false" customHeight="true" outlineLevel="0" collapsed="false">
      <c r="A77" s="2" t="s">
        <v>554</v>
      </c>
    </row>
    <row r="78" customFormat="false" ht="12.95" hidden="false" customHeight="true" outlineLevel="0" collapsed="false">
      <c r="A78" s="2" t="s">
        <v>556</v>
      </c>
    </row>
    <row r="79" customFormat="false" ht="12.95" hidden="false" customHeight="true" outlineLevel="0" collapsed="false">
      <c r="A79" s="2" t="s">
        <v>559</v>
      </c>
    </row>
    <row r="80" customFormat="false" ht="12.95" hidden="false" customHeight="true" outlineLevel="0" collapsed="false">
      <c r="A80" s="2" t="s">
        <v>561</v>
      </c>
    </row>
    <row r="81" customFormat="false" ht="12.95" hidden="false" customHeight="true" outlineLevel="0" collapsed="false"/>
    <row r="82" customFormat="false" ht="12.95" hidden="false" customHeight="true" outlineLevel="0" collapsed="false"/>
    <row r="83" customFormat="false" ht="12.95" hidden="false" customHeight="true" outlineLevel="0" collapsed="false"/>
    <row r="84" customFormat="false" ht="12.95" hidden="false" customHeight="true" outlineLevel="0" collapsed="false"/>
    <row r="85" customFormat="false" ht="12.95" hidden="false" customHeight="true" outlineLevel="0" collapsed="false"/>
    <row r="86" customFormat="false" ht="12.95" hidden="false" customHeight="true" outlineLevel="0" collapsed="false"/>
    <row r="87" customFormat="false" ht="12.95" hidden="false" customHeight="true" outlineLevel="0" collapsed="false"/>
    <row r="88" customFormat="false" ht="12.95" hidden="false" customHeight="true" outlineLevel="0" collapsed="false"/>
    <row r="89" customFormat="false" ht="12.95" hidden="false" customHeight="true" outlineLevel="0" collapsed="false"/>
    <row r="90" customFormat="false" ht="12.95" hidden="false" customHeight="true" outlineLevel="0" collapsed="false"/>
    <row r="91" customFormat="false" ht="12.95" hidden="false" customHeight="true" outlineLevel="0" collapsed="false"/>
    <row r="92" customFormat="false" ht="12.95" hidden="false" customHeight="true" outlineLevel="0" collapsed="false"/>
    <row r="93" customFormat="false" ht="12.95" hidden="false" customHeight="true" outlineLevel="0" collapsed="false"/>
    <row r="94" customFormat="false" ht="12.95" hidden="false" customHeight="true" outlineLevel="0" collapsed="false"/>
    <row r="95" customFormat="false" ht="12.95" hidden="false" customHeight="true" outlineLevel="0" collapsed="false"/>
    <row r="96" customFormat="false" ht="12.95" hidden="false" customHeight="true" outlineLevel="0" collapsed="false"/>
    <row r="97" customFormat="false" ht="12.95" hidden="false" customHeight="true" outlineLevel="0" collapsed="false"/>
    <row r="98" customFormat="false" ht="12.95" hidden="false" customHeight="true" outlineLevel="0" collapsed="false"/>
    <row r="99" customFormat="false" ht="12.95" hidden="false" customHeight="true" outlineLevel="0" collapsed="false"/>
    <row r="100" customFormat="false" ht="12.95" hidden="false" customHeight="true" outlineLevel="0" collapsed="false"/>
    <row r="101" customFormat="false" ht="12.95" hidden="false" customHeight="true" outlineLevel="0" collapsed="false"/>
    <row r="102" customFormat="false" ht="12.95" hidden="false" customHeight="true" outlineLevel="0" collapsed="false"/>
    <row r="103" customFormat="false" ht="12.95" hidden="false" customHeight="true" outlineLevel="0" collapsed="false"/>
    <row r="104" customFormat="false" ht="12.95" hidden="false" customHeight="true" outlineLevel="0" collapsed="false"/>
    <row r="105" customFormat="false" ht="12.95" hidden="false" customHeight="true" outlineLevel="0" collapsed="false"/>
    <row r="106" customFormat="false" ht="12.95" hidden="false" customHeight="true" outlineLevel="0" collapsed="false"/>
    <row r="107" customFormat="false" ht="12.95" hidden="false" customHeight="true" outlineLevel="0" collapsed="false"/>
    <row r="108" customFormat="false" ht="12.95" hidden="false" customHeight="true" outlineLevel="0" collapsed="false"/>
    <row r="109" customFormat="false" ht="12.95" hidden="false" customHeight="true" outlineLevel="0" collapsed="false"/>
    <row r="110" customFormat="false" ht="12.95" hidden="false" customHeight="true" outlineLevel="0" collapsed="false"/>
    <row r="111" customFormat="false" ht="12.95" hidden="false" customHeight="true" outlineLevel="0" collapsed="false"/>
    <row r="112" customFormat="false" ht="12.95" hidden="false" customHeight="true" outlineLevel="0" collapsed="false"/>
    <row r="113" customFormat="false" ht="12.95" hidden="false" customHeight="true" outlineLevel="0" collapsed="false"/>
    <row r="114" customFormat="false" ht="12.95" hidden="false" customHeight="true" outlineLevel="0" collapsed="false"/>
    <row r="115" customFormat="false" ht="12.95" hidden="false" customHeight="true" outlineLevel="0" collapsed="false"/>
    <row r="116" customFormat="false" ht="12.95" hidden="false" customHeight="true" outlineLevel="0" collapsed="false"/>
    <row r="117" customFormat="false" ht="12.95" hidden="false" customHeight="true" outlineLevel="0" collapsed="false"/>
    <row r="118" customFormat="false" ht="12.95" hidden="false" customHeight="true" outlineLevel="0" collapsed="false"/>
    <row r="119" customFormat="false" ht="12.95" hidden="false" customHeight="true" outlineLevel="0" collapsed="false"/>
    <row r="120" customFormat="false" ht="12.95" hidden="false" customHeight="true" outlineLevel="0" collapsed="false"/>
    <row r="121" customFormat="false" ht="12.95" hidden="false" customHeight="true" outlineLevel="0" collapsed="false"/>
    <row r="122" customFormat="false" ht="12.95" hidden="false" customHeight="true" outlineLevel="0" collapsed="false"/>
    <row r="123" customFormat="false" ht="12.95" hidden="false" customHeight="true" outlineLevel="0" collapsed="false"/>
    <row r="124" customFormat="false" ht="12.95" hidden="false" customHeight="true" outlineLevel="0" collapsed="false"/>
    <row r="125" customFormat="false" ht="12.95" hidden="false" customHeight="true" outlineLevel="0" collapsed="false"/>
    <row r="126" customFormat="false" ht="12.95" hidden="false" customHeight="true" outlineLevel="0" collapsed="false"/>
    <row r="127" customFormat="false" ht="12.95" hidden="false" customHeight="true" outlineLevel="0" collapsed="false"/>
    <row r="128" customFormat="false" ht="12.95" hidden="false" customHeight="true" outlineLevel="0" collapsed="false"/>
    <row r="129" customFormat="false" ht="12.95" hidden="false" customHeight="true" outlineLevel="0" collapsed="false"/>
    <row r="130" customFormat="false" ht="12.95" hidden="false" customHeight="true" outlineLevel="0" collapsed="false"/>
    <row r="131" customFormat="false" ht="12.95" hidden="false" customHeight="true" outlineLevel="0" collapsed="false"/>
    <row r="132" customFormat="false" ht="12.95" hidden="false" customHeight="true" outlineLevel="0" collapsed="false"/>
    <row r="133" customFormat="false" ht="12.95" hidden="false" customHeight="true" outlineLevel="0" collapsed="false"/>
    <row r="134" customFormat="false" ht="12.95" hidden="false" customHeight="true" outlineLevel="0" collapsed="false"/>
    <row r="135" customFormat="false" ht="12.95" hidden="false" customHeight="true" outlineLevel="0" collapsed="false"/>
    <row r="136" customFormat="false" ht="12.95" hidden="false" customHeight="true" outlineLevel="0" collapsed="false"/>
    <row r="137" customFormat="false" ht="12.95" hidden="false" customHeight="true" outlineLevel="0" collapsed="false"/>
    <row r="138" customFormat="false" ht="12.95" hidden="false" customHeight="true" outlineLevel="0" collapsed="false"/>
    <row r="139" customFormat="false" ht="12.95" hidden="false" customHeight="true" outlineLevel="0" collapsed="false"/>
    <row r="140" customFormat="false" ht="12.95" hidden="false" customHeight="true" outlineLevel="0" collapsed="false"/>
    <row r="141" customFormat="false" ht="12.95" hidden="false" customHeight="true" outlineLevel="0" collapsed="false"/>
    <row r="142" customFormat="false" ht="12.95" hidden="false" customHeight="true" outlineLevel="0" collapsed="false"/>
    <row r="143" customFormat="false" ht="12.95" hidden="false" customHeight="true" outlineLevel="0" collapsed="false"/>
    <row r="144" customFormat="false" ht="12.95" hidden="false" customHeight="true" outlineLevel="0" collapsed="false"/>
    <row r="145" customFormat="false" ht="12.95" hidden="false" customHeight="true" outlineLevel="0" collapsed="false"/>
    <row r="146" customFormat="false" ht="12.95" hidden="false" customHeight="true" outlineLevel="0" collapsed="false"/>
    <row r="147" customFormat="false" ht="12.95" hidden="false" customHeight="true" outlineLevel="0" collapsed="false"/>
    <row r="148" customFormat="false" ht="12.95" hidden="false" customHeight="true" outlineLevel="0" collapsed="false"/>
    <row r="149" customFormat="false" ht="12.95" hidden="false" customHeight="true" outlineLevel="0" collapsed="false"/>
    <row r="150" customFormat="false" ht="12.95" hidden="false" customHeight="true" outlineLevel="0" collapsed="false"/>
  </sheetData>
  <autoFilter ref="A1:A136"/>
  <conditionalFormatting sqref="A2:A80">
    <cfRule type="duplicateValues" priority="2" aboveAverage="0" equalAverage="0" bottom="0" percent="0" rank="0" text="" dxfId="3"/>
  </conditionalFormatting>
  <conditionalFormatting sqref="A1:A1048576">
    <cfRule type="duplicateValues" priority="3" aboveAverage="0" equalAverage="0" bottom="0" percent="0" rank="0" text="" dxfId="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6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2" activeCellId="0" sqref="A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58.63"/>
  </cols>
  <sheetData>
    <row r="1" customFormat="false" ht="12.8" hidden="false" customHeight="false" outlineLevel="0" collapsed="false">
      <c r="A1" s="11" t="s">
        <v>596</v>
      </c>
      <c r="B1" s="7"/>
      <c r="C1" s="7"/>
      <c r="D1" s="7"/>
    </row>
    <row r="2" customFormat="false" ht="12.8" hidden="false" customHeight="false" outlineLevel="0" collapsed="false">
      <c r="A2" s="20" t="s">
        <v>24</v>
      </c>
      <c r="B2" s="7"/>
      <c r="C2" s="7"/>
      <c r="D2" s="7"/>
      <c r="E2" s="7"/>
    </row>
    <row r="3" customFormat="false" ht="12.8" hidden="false" customHeight="false" outlineLevel="0" collapsed="false">
      <c r="A3" s="20" t="s">
        <v>29</v>
      </c>
      <c r="B3" s="7"/>
      <c r="C3" s="7"/>
      <c r="D3" s="7"/>
      <c r="E3" s="7"/>
    </row>
    <row r="4" customFormat="false" ht="12.8" hidden="false" customHeight="false" outlineLevel="0" collapsed="false">
      <c r="A4" s="20" t="s">
        <v>41</v>
      </c>
      <c r="B4" s="7"/>
    </row>
    <row r="5" customFormat="false" ht="12.8" hidden="false" customHeight="false" outlineLevel="0" collapsed="false">
      <c r="A5" s="20" t="s">
        <v>47</v>
      </c>
      <c r="B5" s="7"/>
      <c r="C5" s="7"/>
      <c r="D5" s="7"/>
      <c r="E5" s="7"/>
    </row>
    <row r="6" customFormat="false" ht="12.8" hidden="false" customHeight="false" outlineLevel="0" collapsed="false">
      <c r="A6" s="20" t="s">
        <v>48</v>
      </c>
      <c r="B6" s="7"/>
      <c r="C6" s="7"/>
      <c r="D6" s="7"/>
      <c r="E6" s="7"/>
    </row>
    <row r="7" customFormat="false" ht="12.8" hidden="false" customHeight="false" outlineLevel="0" collapsed="false">
      <c r="A7" s="20" t="s">
        <v>50</v>
      </c>
      <c r="B7" s="20" t="s">
        <v>601</v>
      </c>
      <c r="C7" s="20" t="s">
        <v>602</v>
      </c>
      <c r="D7" s="7"/>
    </row>
    <row r="8" customFormat="false" ht="12.8" hidden="false" customHeight="false" outlineLevel="0" collapsed="false">
      <c r="A8" s="20" t="s">
        <v>62</v>
      </c>
      <c r="B8" s="7"/>
      <c r="C8" s="7"/>
    </row>
    <row r="9" customFormat="false" ht="12.8" hidden="false" customHeight="false" outlineLevel="0" collapsed="false">
      <c r="A9" s="20" t="s">
        <v>64</v>
      </c>
      <c r="B9" s="7"/>
      <c r="C9" s="7"/>
      <c r="D9" s="7"/>
      <c r="E9" s="7"/>
    </row>
    <row r="10" customFormat="false" ht="12.8" hidden="false" customHeight="false" outlineLevel="0" collapsed="false">
      <c r="A10" s="20" t="s">
        <v>603</v>
      </c>
      <c r="B10" s="7"/>
      <c r="C10" s="7"/>
      <c r="D10" s="7"/>
      <c r="E10" s="7"/>
    </row>
    <row r="11" customFormat="false" ht="12.8" hidden="false" customHeight="false" outlineLevel="0" collapsed="false">
      <c r="A11" s="20" t="s">
        <v>604</v>
      </c>
      <c r="B11" s="7"/>
      <c r="C11" s="7"/>
      <c r="D11" s="7"/>
      <c r="E11" s="7"/>
    </row>
    <row r="12" customFormat="false" ht="12.8" hidden="false" customHeight="false" outlineLevel="0" collapsed="false">
      <c r="A12" s="20" t="s">
        <v>605</v>
      </c>
      <c r="B12" s="7"/>
      <c r="C12" s="7"/>
      <c r="D12" s="7"/>
      <c r="E12" s="7"/>
    </row>
    <row r="13" customFormat="false" ht="12.8" hidden="false" customHeight="false" outlineLevel="0" collapsed="false">
      <c r="A13" s="20" t="s">
        <v>108</v>
      </c>
      <c r="B13" s="7"/>
      <c r="C13" s="7"/>
      <c r="D13" s="7"/>
      <c r="E13" s="7"/>
    </row>
    <row r="14" customFormat="false" ht="12.8" hidden="false" customHeight="false" outlineLevel="0" collapsed="false">
      <c r="A14" s="20" t="s">
        <v>114</v>
      </c>
      <c r="B14" s="7"/>
      <c r="C14" s="7"/>
      <c r="D14" s="7"/>
      <c r="E14" s="7"/>
    </row>
    <row r="15" customFormat="false" ht="12.8" hidden="false" customHeight="false" outlineLevel="0" collapsed="false">
      <c r="A15" s="20" t="s">
        <v>606</v>
      </c>
      <c r="B15" s="7"/>
      <c r="C15" s="7"/>
      <c r="D15" s="7"/>
    </row>
    <row r="16" customFormat="false" ht="12.8" hidden="false" customHeight="false" outlineLevel="0" collapsed="false">
      <c r="A16" s="20" t="s">
        <v>119</v>
      </c>
      <c r="B16" s="7"/>
      <c r="C16" s="7"/>
      <c r="D16" s="7"/>
      <c r="E16" s="7"/>
    </row>
    <row r="17" customFormat="false" ht="12.8" hidden="false" customHeight="false" outlineLevel="0" collapsed="false">
      <c r="A17" s="20" t="s">
        <v>607</v>
      </c>
      <c r="B17" s="7"/>
      <c r="C17" s="7"/>
      <c r="D17" s="7"/>
      <c r="E17" s="7"/>
    </row>
    <row r="18" customFormat="false" ht="12.8" hidden="false" customHeight="false" outlineLevel="0" collapsed="false">
      <c r="A18" s="20" t="s">
        <v>128</v>
      </c>
      <c r="B18" s="20" t="s">
        <v>608</v>
      </c>
      <c r="C18" s="20" t="s">
        <v>601</v>
      </c>
      <c r="D18" s="20" t="s">
        <v>609</v>
      </c>
      <c r="E18" s="20" t="s">
        <v>610</v>
      </c>
    </row>
    <row r="19" customFormat="false" ht="12.8" hidden="false" customHeight="false" outlineLevel="0" collapsed="false">
      <c r="A19" s="20" t="s">
        <v>611</v>
      </c>
      <c r="B19" s="7"/>
      <c r="C19" s="7"/>
      <c r="D19" s="7"/>
      <c r="E19" s="7"/>
    </row>
    <row r="20" customFormat="false" ht="12.8" hidden="false" customHeight="false" outlineLevel="0" collapsed="false">
      <c r="A20" s="20" t="s">
        <v>138</v>
      </c>
      <c r="B20" s="7"/>
      <c r="C20" s="7"/>
    </row>
    <row r="21" customFormat="false" ht="12.8" hidden="false" customHeight="false" outlineLevel="0" collapsed="false">
      <c r="A21" s="20" t="s">
        <v>139</v>
      </c>
      <c r="B21" s="7"/>
      <c r="C21" s="7"/>
    </row>
    <row r="22" customFormat="false" ht="12.8" hidden="false" customHeight="false" outlineLevel="0" collapsed="false">
      <c r="A22" s="20" t="s">
        <v>142</v>
      </c>
      <c r="B22" s="7"/>
      <c r="C22" s="7"/>
      <c r="D22" s="7"/>
      <c r="E22" s="7"/>
    </row>
    <row r="23" customFormat="false" ht="12.8" hidden="false" customHeight="false" outlineLevel="0" collapsed="false">
      <c r="A23" s="20" t="s">
        <v>144</v>
      </c>
      <c r="B23" s="7"/>
      <c r="C23" s="7"/>
      <c r="D23" s="7"/>
      <c r="E23" s="7"/>
    </row>
    <row r="24" customFormat="false" ht="12.8" hidden="false" customHeight="false" outlineLevel="0" collapsed="false">
      <c r="A24" s="20" t="s">
        <v>151</v>
      </c>
      <c r="B24" s="7"/>
      <c r="C24" s="7"/>
      <c r="D24" s="7"/>
      <c r="E24" s="7"/>
    </row>
    <row r="25" customFormat="false" ht="12.8" hidden="false" customHeight="false" outlineLevel="0" collapsed="false">
      <c r="A25" s="20" t="s">
        <v>612</v>
      </c>
      <c r="B25" s="7"/>
      <c r="C25" s="7"/>
      <c r="D25" s="7"/>
      <c r="E25" s="7"/>
    </row>
    <row r="26" customFormat="false" ht="12.8" hidden="false" customHeight="false" outlineLevel="0" collapsed="false">
      <c r="A26" s="20" t="s">
        <v>613</v>
      </c>
      <c r="B26" s="7"/>
      <c r="C26" s="7"/>
    </row>
    <row r="27" customFormat="false" ht="12.8" hidden="false" customHeight="false" outlineLevel="0" collapsed="false">
      <c r="A27" s="20" t="s">
        <v>162</v>
      </c>
      <c r="B27" s="7"/>
      <c r="C27" s="7"/>
      <c r="D27" s="7"/>
      <c r="E27" s="7"/>
    </row>
    <row r="28" customFormat="false" ht="12.8" hidden="false" customHeight="false" outlineLevel="0" collapsed="false">
      <c r="A28" s="20" t="s">
        <v>166</v>
      </c>
      <c r="B28" s="7"/>
      <c r="C28" s="7"/>
      <c r="D28" s="7"/>
      <c r="E28" s="7"/>
    </row>
    <row r="29" customFormat="false" ht="12.8" hidden="false" customHeight="false" outlineLevel="0" collapsed="false">
      <c r="A29" s="20" t="s">
        <v>173</v>
      </c>
      <c r="B29" s="7"/>
      <c r="C29" s="7"/>
      <c r="D29" s="7"/>
      <c r="E29" s="7"/>
    </row>
    <row r="30" customFormat="false" ht="12.8" hidden="false" customHeight="false" outlineLevel="0" collapsed="false">
      <c r="A30" s="20" t="s">
        <v>614</v>
      </c>
      <c r="B30" s="7"/>
      <c r="C30" s="7"/>
      <c r="D30" s="7"/>
      <c r="E30" s="7"/>
    </row>
    <row r="31" customFormat="false" ht="12.8" hidden="false" customHeight="false" outlineLevel="0" collapsed="false">
      <c r="A31" s="20" t="s">
        <v>615</v>
      </c>
      <c r="B31" s="7"/>
      <c r="C31" s="7"/>
      <c r="D31" s="7"/>
      <c r="E31" s="7"/>
    </row>
    <row r="32" customFormat="false" ht="12.8" hidden="false" customHeight="false" outlineLevel="0" collapsed="false">
      <c r="A32" s="20" t="s">
        <v>616</v>
      </c>
      <c r="B32" s="7"/>
      <c r="C32" s="7"/>
      <c r="D32" s="7"/>
      <c r="E32" s="7"/>
    </row>
    <row r="33" customFormat="false" ht="12.8" hidden="false" customHeight="false" outlineLevel="0" collapsed="false">
      <c r="A33" s="20" t="s">
        <v>188</v>
      </c>
      <c r="B33" s="7"/>
      <c r="C33" s="7"/>
      <c r="D33" s="7"/>
      <c r="E33" s="7"/>
    </row>
    <row r="34" customFormat="false" ht="12.8" hidden="false" customHeight="false" outlineLevel="0" collapsed="false">
      <c r="A34" s="20" t="s">
        <v>617</v>
      </c>
      <c r="B34" s="7"/>
      <c r="C34" s="7"/>
    </row>
    <row r="35" customFormat="false" ht="12.8" hidden="false" customHeight="false" outlineLevel="0" collapsed="false">
      <c r="A35" s="20" t="s">
        <v>618</v>
      </c>
      <c r="B35" s="7"/>
      <c r="C35" s="7"/>
      <c r="D35" s="7"/>
      <c r="E35" s="7"/>
    </row>
    <row r="36" customFormat="false" ht="12.8" hidden="false" customHeight="false" outlineLevel="0" collapsed="false">
      <c r="A36" s="11" t="s">
        <v>619</v>
      </c>
      <c r="B36" s="7"/>
      <c r="C36" s="7"/>
    </row>
    <row r="37" customFormat="false" ht="12.8" hidden="false" customHeight="false" outlineLevel="0" collapsed="false">
      <c r="A37" s="20" t="s">
        <v>203</v>
      </c>
      <c r="B37" s="7"/>
      <c r="C37" s="7"/>
      <c r="D37" s="7"/>
      <c r="E37" s="7"/>
    </row>
    <row r="38" customFormat="false" ht="12.8" hidden="false" customHeight="false" outlineLevel="0" collapsed="false">
      <c r="A38" s="20" t="s">
        <v>620</v>
      </c>
      <c r="B38" s="7"/>
      <c r="C38" s="7"/>
      <c r="D38" s="7"/>
      <c r="E38" s="7"/>
    </row>
    <row r="39" customFormat="false" ht="12.8" hidden="false" customHeight="false" outlineLevel="0" collapsed="false">
      <c r="A39" s="20" t="s">
        <v>621</v>
      </c>
      <c r="B39" s="7"/>
      <c r="C39" s="7"/>
    </row>
    <row r="40" customFormat="false" ht="12.8" hidden="false" customHeight="false" outlineLevel="0" collapsed="false">
      <c r="A40" s="20" t="s">
        <v>222</v>
      </c>
      <c r="B40" s="7"/>
      <c r="C40" s="7"/>
      <c r="D40" s="7"/>
      <c r="E40" s="7"/>
    </row>
    <row r="41" customFormat="false" ht="12.8" hidden="false" customHeight="false" outlineLevel="0" collapsed="false">
      <c r="A41" s="20" t="s">
        <v>225</v>
      </c>
      <c r="B41" s="7"/>
      <c r="C41" s="7"/>
      <c r="D41" s="7"/>
      <c r="E41" s="7"/>
    </row>
    <row r="42" customFormat="false" ht="12.8" hidden="false" customHeight="false" outlineLevel="0" collapsed="false">
      <c r="A42" s="20" t="s">
        <v>622</v>
      </c>
      <c r="B42" s="7"/>
      <c r="C42" s="7"/>
    </row>
    <row r="43" customFormat="false" ht="12.8" hidden="false" customHeight="false" outlineLevel="0" collapsed="false">
      <c r="A43" s="20" t="s">
        <v>623</v>
      </c>
      <c r="B43" s="7"/>
      <c r="C43" s="7"/>
      <c r="D43" s="7"/>
      <c r="E43" s="7"/>
    </row>
    <row r="44" customFormat="false" ht="12.8" hidden="false" customHeight="false" outlineLevel="0" collapsed="false">
      <c r="A44" s="20" t="s">
        <v>252</v>
      </c>
      <c r="B44" s="7"/>
      <c r="C44" s="7"/>
      <c r="D44" s="7"/>
      <c r="E44" s="7"/>
    </row>
    <row r="45" customFormat="false" ht="12.8" hidden="false" customHeight="false" outlineLevel="0" collapsed="false">
      <c r="A45" s="20" t="s">
        <v>253</v>
      </c>
      <c r="B45" s="7"/>
      <c r="C45" s="7"/>
      <c r="D45" s="7"/>
      <c r="E45" s="7"/>
    </row>
    <row r="46" customFormat="false" ht="12.8" hidden="false" customHeight="false" outlineLevel="0" collapsed="false">
      <c r="A46" s="20" t="s">
        <v>624</v>
      </c>
      <c r="B46" s="7"/>
      <c r="C46" s="7"/>
      <c r="D46" s="7"/>
      <c r="E46" s="7"/>
    </row>
    <row r="47" customFormat="false" ht="12.8" hidden="false" customHeight="false" outlineLevel="0" collapsed="false">
      <c r="A47" s="20" t="s">
        <v>625</v>
      </c>
      <c r="B47" s="7"/>
      <c r="C47" s="7"/>
    </row>
    <row r="48" customFormat="false" ht="12.8" hidden="false" customHeight="false" outlineLevel="0" collapsed="false">
      <c r="A48" s="20" t="s">
        <v>270</v>
      </c>
      <c r="B48" s="7"/>
      <c r="C48" s="7"/>
      <c r="D48" s="7"/>
      <c r="E48" s="7"/>
    </row>
    <row r="49" customFormat="false" ht="12.8" hidden="false" customHeight="false" outlineLevel="0" collapsed="false">
      <c r="A49" s="20" t="s">
        <v>273</v>
      </c>
      <c r="B49" s="7"/>
      <c r="C49" s="7"/>
      <c r="D49" s="7"/>
      <c r="E49" s="7"/>
    </row>
    <row r="50" customFormat="false" ht="12.8" hidden="false" customHeight="false" outlineLevel="0" collapsed="false">
      <c r="A50" s="20" t="s">
        <v>274</v>
      </c>
      <c r="B50" s="7"/>
      <c r="C50" s="7"/>
    </row>
    <row r="51" customFormat="false" ht="12.8" hidden="false" customHeight="false" outlineLevel="0" collapsed="false">
      <c r="A51" s="20" t="s">
        <v>275</v>
      </c>
      <c r="B51" s="7"/>
      <c r="C51" s="7"/>
      <c r="D51" s="7"/>
      <c r="E51" s="7"/>
    </row>
    <row r="52" customFormat="false" ht="12.8" hidden="false" customHeight="false" outlineLevel="0" collapsed="false">
      <c r="A52" s="20" t="s">
        <v>282</v>
      </c>
      <c r="B52" s="7"/>
      <c r="C52" s="7"/>
      <c r="D52" s="7"/>
      <c r="E52" s="7"/>
    </row>
    <row r="53" customFormat="false" ht="12.8" hidden="false" customHeight="false" outlineLevel="0" collapsed="false">
      <c r="A53" s="20" t="s">
        <v>282</v>
      </c>
      <c r="B53" s="7"/>
      <c r="C53" s="7"/>
    </row>
    <row r="54" customFormat="false" ht="12.8" hidden="false" customHeight="false" outlineLevel="0" collapsed="false">
      <c r="A54" s="20" t="s">
        <v>626</v>
      </c>
      <c r="B54" s="7"/>
      <c r="C54" s="7"/>
      <c r="D54" s="7"/>
      <c r="E54" s="7"/>
    </row>
    <row r="55" customFormat="false" ht="12.8" hidden="false" customHeight="false" outlineLevel="0" collapsed="false">
      <c r="A55" s="20" t="s">
        <v>289</v>
      </c>
      <c r="B55" s="7"/>
      <c r="C55" s="7"/>
      <c r="D55" s="7"/>
      <c r="E55" s="7"/>
    </row>
    <row r="56" customFormat="false" ht="12.8" hidden="false" customHeight="false" outlineLevel="0" collapsed="false">
      <c r="A56" s="20" t="s">
        <v>299</v>
      </c>
      <c r="B56" s="7"/>
      <c r="C56" s="7"/>
      <c r="D56" s="7"/>
      <c r="E56" s="7"/>
    </row>
    <row r="57" customFormat="false" ht="12.8" hidden="false" customHeight="false" outlineLevel="0" collapsed="false">
      <c r="A57" s="20" t="s">
        <v>301</v>
      </c>
      <c r="B57" s="7"/>
      <c r="C57" s="7"/>
      <c r="D57" s="7"/>
      <c r="E57" s="7"/>
    </row>
    <row r="58" customFormat="false" ht="12.8" hidden="false" customHeight="false" outlineLevel="0" collapsed="false">
      <c r="A58" s="20" t="s">
        <v>308</v>
      </c>
      <c r="B58" s="20" t="s">
        <v>627</v>
      </c>
      <c r="C58" s="20" t="s">
        <v>628</v>
      </c>
      <c r="D58" s="7"/>
      <c r="E58" s="7"/>
    </row>
    <row r="59" customFormat="false" ht="12.8" hidden="false" customHeight="false" outlineLevel="0" collapsed="false">
      <c r="A59" s="20" t="s">
        <v>629</v>
      </c>
      <c r="B59" s="7"/>
      <c r="C59" s="7"/>
      <c r="D59" s="7"/>
      <c r="E59" s="7"/>
    </row>
    <row r="60" customFormat="false" ht="12.8" hidden="false" customHeight="false" outlineLevel="0" collapsed="false">
      <c r="A60" s="20" t="s">
        <v>630</v>
      </c>
      <c r="B60" s="7"/>
      <c r="C60" s="7"/>
      <c r="D60" s="7"/>
      <c r="E60" s="7"/>
    </row>
    <row r="61" customFormat="false" ht="12.8" hidden="false" customHeight="false" outlineLevel="0" collapsed="false">
      <c r="A61" s="20" t="s">
        <v>631</v>
      </c>
      <c r="B61" s="7"/>
      <c r="C61" s="7"/>
    </row>
    <row r="62" customFormat="false" ht="12.8" hidden="false" customHeight="false" outlineLevel="0" collapsed="false">
      <c r="A62" s="20" t="s">
        <v>318</v>
      </c>
      <c r="B62" s="7"/>
      <c r="C62" s="7"/>
      <c r="D62" s="7"/>
      <c r="E62" s="7"/>
    </row>
    <row r="63" customFormat="false" ht="12.8" hidden="false" customHeight="false" outlineLevel="0" collapsed="false">
      <c r="A63" s="20" t="s">
        <v>319</v>
      </c>
      <c r="B63" s="7"/>
      <c r="C63" s="7"/>
      <c r="D63" s="7"/>
      <c r="E63" s="7"/>
    </row>
    <row r="64" customFormat="false" ht="12.8" hidden="false" customHeight="false" outlineLevel="0" collapsed="false">
      <c r="A64" s="20" t="s">
        <v>321</v>
      </c>
      <c r="B64" s="7"/>
      <c r="C64" s="7"/>
      <c r="D64" s="7"/>
      <c r="E64" s="7"/>
    </row>
    <row r="65" customFormat="false" ht="12.8" hidden="false" customHeight="false" outlineLevel="0" collapsed="false">
      <c r="A65" s="20" t="s">
        <v>632</v>
      </c>
      <c r="B65" s="20" t="s">
        <v>633</v>
      </c>
      <c r="C65" s="20" t="s">
        <v>627</v>
      </c>
      <c r="D65" s="20" t="s">
        <v>634</v>
      </c>
      <c r="E65" s="7"/>
    </row>
    <row r="66" customFormat="false" ht="12.8" hidden="false" customHeight="false" outlineLevel="0" collapsed="false">
      <c r="A66" s="20" t="s">
        <v>635</v>
      </c>
      <c r="B66" s="7"/>
      <c r="C66" s="7"/>
    </row>
    <row r="67" customFormat="false" ht="12.8" hidden="false" customHeight="false" outlineLevel="0" collapsed="false">
      <c r="A67" s="20" t="s">
        <v>328</v>
      </c>
      <c r="B67" s="7"/>
      <c r="C67" s="7"/>
      <c r="D67" s="7"/>
      <c r="E67" s="7"/>
    </row>
    <row r="68" customFormat="false" ht="12.8" hidden="false" customHeight="false" outlineLevel="0" collapsed="false">
      <c r="A68" s="20" t="s">
        <v>332</v>
      </c>
      <c r="B68" s="7"/>
      <c r="C68" s="7"/>
      <c r="D68" s="7"/>
      <c r="E68" s="7"/>
    </row>
    <row r="69" customFormat="false" ht="12.8" hidden="false" customHeight="false" outlineLevel="0" collapsed="false">
      <c r="A69" s="20" t="s">
        <v>335</v>
      </c>
      <c r="B69" s="7"/>
      <c r="C69" s="7"/>
      <c r="D69" s="7"/>
      <c r="E69" s="7"/>
    </row>
    <row r="70" customFormat="false" ht="12.8" hidden="false" customHeight="false" outlineLevel="0" collapsed="false">
      <c r="A70" s="20" t="s">
        <v>636</v>
      </c>
      <c r="B70" s="20" t="s">
        <v>637</v>
      </c>
      <c r="C70" s="20" t="s">
        <v>638</v>
      </c>
      <c r="D70" s="20" t="s">
        <v>639</v>
      </c>
      <c r="E70" s="7"/>
    </row>
    <row r="71" customFormat="false" ht="12.8" hidden="false" customHeight="false" outlineLevel="0" collapsed="false">
      <c r="A71" s="20" t="s">
        <v>338</v>
      </c>
      <c r="B71" s="20" t="s">
        <v>640</v>
      </c>
      <c r="C71" s="20" t="s">
        <v>641</v>
      </c>
      <c r="D71" s="7"/>
      <c r="E71" s="7"/>
    </row>
    <row r="72" customFormat="false" ht="12.8" hidden="false" customHeight="false" outlineLevel="0" collapsed="false">
      <c r="A72" s="20" t="s">
        <v>348</v>
      </c>
      <c r="B72" s="7"/>
      <c r="C72" s="7"/>
      <c r="D72" s="7"/>
      <c r="E72" s="7"/>
    </row>
    <row r="73" customFormat="false" ht="12.8" hidden="false" customHeight="false" outlineLevel="0" collapsed="false">
      <c r="A73" s="20" t="s">
        <v>642</v>
      </c>
      <c r="B73" s="7"/>
      <c r="C73" s="7"/>
      <c r="D73" s="7"/>
      <c r="E73" s="7"/>
    </row>
    <row r="74" customFormat="false" ht="12.8" hidden="false" customHeight="false" outlineLevel="0" collapsed="false">
      <c r="A74" s="20" t="s">
        <v>359</v>
      </c>
      <c r="B74" s="7"/>
      <c r="C74" s="7"/>
      <c r="D74" s="7"/>
      <c r="E74" s="7"/>
    </row>
    <row r="75" customFormat="false" ht="12.8" hidden="false" customHeight="false" outlineLevel="0" collapsed="false">
      <c r="A75" s="20" t="s">
        <v>361</v>
      </c>
      <c r="B75" s="7"/>
      <c r="C75" s="7"/>
      <c r="D75" s="7"/>
      <c r="E75" s="7"/>
    </row>
    <row r="76" customFormat="false" ht="12.8" hidden="false" customHeight="false" outlineLevel="0" collapsed="false">
      <c r="A76" s="20" t="s">
        <v>362</v>
      </c>
      <c r="B76" s="7"/>
      <c r="C76" s="7"/>
    </row>
    <row r="77" customFormat="false" ht="12.8" hidden="false" customHeight="false" outlineLevel="0" collapsed="false">
      <c r="A77" s="20" t="s">
        <v>643</v>
      </c>
      <c r="B77" s="7"/>
      <c r="C77" s="7"/>
      <c r="D77" s="7"/>
      <c r="E77" s="7"/>
    </row>
    <row r="78" customFormat="false" ht="12.8" hidden="false" customHeight="false" outlineLevel="0" collapsed="false">
      <c r="A78" s="20" t="s">
        <v>644</v>
      </c>
      <c r="B78" s="7"/>
      <c r="C78" s="7"/>
      <c r="D78" s="7"/>
      <c r="E78" s="7"/>
    </row>
    <row r="79" customFormat="false" ht="12.8" hidden="false" customHeight="false" outlineLevel="0" collapsed="false">
      <c r="A79" s="20" t="s">
        <v>383</v>
      </c>
      <c r="B79" s="20" t="s">
        <v>645</v>
      </c>
      <c r="C79" s="7"/>
      <c r="D79" s="7"/>
      <c r="E79" s="7"/>
    </row>
    <row r="80" customFormat="false" ht="12.8" hidden="false" customHeight="false" outlineLevel="0" collapsed="false">
      <c r="A80" s="20" t="s">
        <v>646</v>
      </c>
      <c r="B80" s="7"/>
      <c r="C80" s="7"/>
      <c r="D80" s="7"/>
      <c r="E80" s="7"/>
    </row>
    <row r="81" customFormat="false" ht="12.8" hidden="false" customHeight="false" outlineLevel="0" collapsed="false">
      <c r="A81" s="20" t="s">
        <v>393</v>
      </c>
      <c r="B81" s="7"/>
      <c r="C81" s="7"/>
      <c r="D81" s="7"/>
      <c r="E81" s="7"/>
    </row>
    <row r="82" customFormat="false" ht="12.8" hidden="false" customHeight="false" outlineLevel="0" collapsed="false">
      <c r="A82" s="20" t="s">
        <v>394</v>
      </c>
      <c r="B82" s="7"/>
      <c r="C82" s="7"/>
      <c r="D82" s="7"/>
      <c r="E82" s="7"/>
    </row>
    <row r="83" customFormat="false" ht="12.8" hidden="false" customHeight="false" outlineLevel="0" collapsed="false">
      <c r="A83" s="20" t="s">
        <v>400</v>
      </c>
      <c r="B83" s="7"/>
      <c r="C83" s="7"/>
    </row>
    <row r="84" customFormat="false" ht="12.8" hidden="false" customHeight="false" outlineLevel="0" collapsed="false">
      <c r="A84" s="20" t="s">
        <v>402</v>
      </c>
      <c r="B84" s="7"/>
      <c r="C84" s="7"/>
    </row>
    <row r="85" customFormat="false" ht="12.8" hidden="false" customHeight="false" outlineLevel="0" collapsed="false">
      <c r="A85" s="20" t="s">
        <v>647</v>
      </c>
      <c r="B85" s="7"/>
      <c r="C85" s="7"/>
      <c r="D85" s="7"/>
      <c r="E85" s="7"/>
    </row>
    <row r="86" customFormat="false" ht="12.8" hidden="false" customHeight="false" outlineLevel="0" collapsed="false">
      <c r="A86" s="20" t="s">
        <v>409</v>
      </c>
      <c r="B86" s="7"/>
      <c r="C86" s="7"/>
    </row>
    <row r="87" customFormat="false" ht="12.8" hidden="false" customHeight="false" outlineLevel="0" collapsed="false">
      <c r="A87" s="20" t="s">
        <v>410</v>
      </c>
      <c r="B87" s="7"/>
      <c r="C87" s="7"/>
      <c r="D87" s="7"/>
      <c r="E87" s="7"/>
    </row>
    <row r="88" customFormat="false" ht="12.8" hidden="false" customHeight="false" outlineLevel="0" collapsed="false">
      <c r="A88" s="20" t="s">
        <v>411</v>
      </c>
      <c r="B88" s="7"/>
      <c r="C88" s="7"/>
      <c r="D88" s="7"/>
      <c r="E88" s="7"/>
    </row>
    <row r="89" customFormat="false" ht="12.8" hidden="false" customHeight="false" outlineLevel="0" collapsed="false">
      <c r="A89" s="20" t="s">
        <v>421</v>
      </c>
      <c r="B89" s="7"/>
      <c r="C89" s="7"/>
      <c r="D89" s="7"/>
      <c r="E89" s="7"/>
    </row>
    <row r="90" customFormat="false" ht="12.8" hidden="false" customHeight="false" outlineLevel="0" collapsed="false">
      <c r="A90" s="20" t="s">
        <v>648</v>
      </c>
      <c r="B90" s="20" t="s">
        <v>638</v>
      </c>
      <c r="C90" s="7"/>
      <c r="D90" s="7"/>
      <c r="E90" s="7"/>
    </row>
    <row r="91" customFormat="false" ht="12.8" hidden="false" customHeight="false" outlineLevel="0" collapsed="false">
      <c r="A91" s="20" t="s">
        <v>429</v>
      </c>
      <c r="B91" s="7"/>
      <c r="C91" s="7"/>
    </row>
    <row r="92" customFormat="false" ht="12.8" hidden="false" customHeight="false" outlineLevel="0" collapsed="false">
      <c r="A92" s="20" t="s">
        <v>431</v>
      </c>
      <c r="B92" s="7"/>
      <c r="C92" s="7"/>
      <c r="D92" s="7"/>
      <c r="E92" s="7"/>
    </row>
    <row r="93" customFormat="false" ht="12.8" hidden="false" customHeight="false" outlineLevel="0" collapsed="false">
      <c r="A93" s="20" t="s">
        <v>439</v>
      </c>
      <c r="B93" s="7"/>
    </row>
    <row r="94" customFormat="false" ht="12.8" hidden="false" customHeight="false" outlineLevel="0" collapsed="false">
      <c r="A94" s="20" t="s">
        <v>441</v>
      </c>
      <c r="B94" s="7"/>
      <c r="C94" s="7"/>
      <c r="D94" s="7"/>
      <c r="E94" s="7"/>
    </row>
    <row r="95" customFormat="false" ht="12.8" hidden="false" customHeight="false" outlineLevel="0" collapsed="false">
      <c r="A95" s="20" t="s">
        <v>442</v>
      </c>
      <c r="B95" s="7"/>
      <c r="C95" s="7"/>
      <c r="D95" s="7"/>
      <c r="E95" s="7"/>
    </row>
    <row r="96" customFormat="false" ht="12.8" hidden="false" customHeight="false" outlineLevel="0" collapsed="false">
      <c r="A96" s="20" t="s">
        <v>444</v>
      </c>
      <c r="B96" s="7"/>
      <c r="C96" s="7"/>
      <c r="D96" s="7"/>
      <c r="E96" s="7"/>
    </row>
    <row r="97" customFormat="false" ht="12.8" hidden="false" customHeight="false" outlineLevel="0" collapsed="false">
      <c r="A97" s="20" t="s">
        <v>649</v>
      </c>
      <c r="B97" s="7"/>
      <c r="C97" s="7"/>
      <c r="D97" s="7"/>
      <c r="E97" s="7"/>
    </row>
    <row r="98" customFormat="false" ht="12.8" hidden="false" customHeight="false" outlineLevel="0" collapsed="false">
      <c r="A98" s="20" t="s">
        <v>445</v>
      </c>
      <c r="B98" s="7"/>
      <c r="C98" s="7"/>
      <c r="D98" s="7"/>
      <c r="E98" s="7"/>
    </row>
    <row r="99" customFormat="false" ht="12.8" hidden="false" customHeight="false" outlineLevel="0" collapsed="false">
      <c r="A99" s="20" t="s">
        <v>650</v>
      </c>
      <c r="B99" s="7"/>
      <c r="C99" s="7"/>
      <c r="D99" s="7"/>
      <c r="E99" s="7"/>
    </row>
    <row r="100" customFormat="false" ht="12.8" hidden="false" customHeight="false" outlineLevel="0" collapsed="false">
      <c r="A100" s="20" t="s">
        <v>449</v>
      </c>
      <c r="B100" s="7"/>
      <c r="C100" s="7"/>
      <c r="D100" s="7"/>
      <c r="E100" s="7"/>
    </row>
    <row r="101" customFormat="false" ht="12.8" hidden="false" customHeight="false" outlineLevel="0" collapsed="false">
      <c r="A101" s="20" t="s">
        <v>463</v>
      </c>
      <c r="B101" s="7"/>
      <c r="C101" s="7"/>
    </row>
    <row r="102" customFormat="false" ht="12.8" hidden="false" customHeight="false" outlineLevel="0" collapsed="false">
      <c r="A102" s="20" t="s">
        <v>651</v>
      </c>
      <c r="B102" s="7"/>
      <c r="C102" s="7"/>
      <c r="D102" s="7"/>
      <c r="E102" s="7"/>
    </row>
    <row r="103" customFormat="false" ht="12.8" hidden="false" customHeight="false" outlineLevel="0" collapsed="false">
      <c r="A103" s="20" t="s">
        <v>652</v>
      </c>
      <c r="B103" s="7"/>
      <c r="C103" s="7"/>
      <c r="D103" s="7"/>
      <c r="E103" s="7"/>
    </row>
    <row r="104" customFormat="false" ht="12.8" hidden="false" customHeight="false" outlineLevel="0" collapsed="false">
      <c r="A104" s="20" t="s">
        <v>478</v>
      </c>
      <c r="B104" s="7"/>
      <c r="C104" s="7"/>
    </row>
    <row r="105" customFormat="false" ht="12.8" hidden="false" customHeight="false" outlineLevel="0" collapsed="false">
      <c r="A105" s="20" t="s">
        <v>653</v>
      </c>
      <c r="B105" s="7"/>
      <c r="C105" s="7"/>
      <c r="D105" s="7"/>
      <c r="E105" s="7"/>
    </row>
    <row r="106" customFormat="false" ht="12.8" hidden="false" customHeight="false" outlineLevel="0" collapsed="false">
      <c r="A106" s="20" t="s">
        <v>654</v>
      </c>
      <c r="B106" s="7"/>
      <c r="C106" s="7"/>
      <c r="D106" s="7"/>
      <c r="E106" s="7"/>
    </row>
    <row r="107" customFormat="false" ht="12.8" hidden="false" customHeight="false" outlineLevel="0" collapsed="false">
      <c r="A107" s="20" t="s">
        <v>489</v>
      </c>
      <c r="B107" s="7"/>
      <c r="C107" s="7"/>
      <c r="D107" s="7"/>
      <c r="E107" s="7"/>
    </row>
    <row r="108" customFormat="false" ht="12.8" hidden="false" customHeight="false" outlineLevel="0" collapsed="false">
      <c r="A108" s="20" t="s">
        <v>655</v>
      </c>
      <c r="B108" s="7"/>
      <c r="C108" s="7"/>
    </row>
    <row r="109" customFormat="false" ht="12.8" hidden="false" customHeight="false" outlineLevel="0" collapsed="false">
      <c r="A109" s="20" t="s">
        <v>656</v>
      </c>
      <c r="B109" s="7"/>
      <c r="C109" s="7"/>
      <c r="D109" s="7"/>
      <c r="E109" s="7"/>
    </row>
    <row r="110" customFormat="false" ht="12.8" hidden="false" customHeight="false" outlineLevel="0" collapsed="false">
      <c r="A110" s="20" t="s">
        <v>505</v>
      </c>
      <c r="B110" s="7"/>
      <c r="C110" s="7"/>
      <c r="D110" s="7"/>
      <c r="E110" s="7"/>
    </row>
    <row r="111" customFormat="false" ht="12.8" hidden="false" customHeight="false" outlineLevel="0" collapsed="false">
      <c r="A111" s="20" t="s">
        <v>512</v>
      </c>
      <c r="B111" s="7"/>
      <c r="C111" s="7"/>
      <c r="D111" s="7"/>
      <c r="E111" s="7"/>
    </row>
    <row r="112" customFormat="false" ht="12.8" hidden="false" customHeight="false" outlineLevel="0" collapsed="false">
      <c r="A112" s="20" t="s">
        <v>520</v>
      </c>
      <c r="B112" s="7"/>
      <c r="C112" s="7"/>
      <c r="D112" s="7"/>
      <c r="E112" s="7"/>
    </row>
    <row r="113" customFormat="false" ht="12.8" hidden="false" customHeight="false" outlineLevel="0" collapsed="false">
      <c r="A113" s="20" t="s">
        <v>657</v>
      </c>
      <c r="B113" s="7"/>
      <c r="C113" s="7"/>
      <c r="D113" s="7"/>
      <c r="E113" s="7"/>
    </row>
    <row r="114" customFormat="false" ht="12.8" hidden="false" customHeight="false" outlineLevel="0" collapsed="false">
      <c r="A114" s="20" t="s">
        <v>524</v>
      </c>
      <c r="B114" s="7"/>
      <c r="C114" s="7"/>
      <c r="D114" s="7"/>
      <c r="E114" s="7"/>
    </row>
    <row r="115" customFormat="false" ht="12.8" hidden="false" customHeight="false" outlineLevel="0" collapsed="false">
      <c r="A115" s="20" t="s">
        <v>658</v>
      </c>
      <c r="B115" s="7"/>
      <c r="C115" s="7"/>
      <c r="D115" s="7"/>
      <c r="E115" s="7"/>
    </row>
    <row r="116" customFormat="false" ht="12.8" hidden="false" customHeight="false" outlineLevel="0" collapsed="false">
      <c r="A116" s="20" t="s">
        <v>659</v>
      </c>
      <c r="B116" s="7"/>
      <c r="C116" s="7"/>
      <c r="D116" s="7"/>
      <c r="E116" s="7"/>
    </row>
    <row r="117" customFormat="false" ht="12.8" hidden="false" customHeight="false" outlineLevel="0" collapsed="false">
      <c r="A117" s="20" t="s">
        <v>540</v>
      </c>
      <c r="B117" s="7"/>
      <c r="C117" s="7"/>
    </row>
    <row r="118" customFormat="false" ht="12.8" hidden="false" customHeight="false" outlineLevel="0" collapsed="false">
      <c r="A118" s="20" t="s">
        <v>542</v>
      </c>
      <c r="B118" s="7"/>
      <c r="C118" s="7"/>
      <c r="D118" s="7"/>
      <c r="E118" s="7"/>
    </row>
    <row r="119" customFormat="false" ht="12.8" hidden="false" customHeight="false" outlineLevel="0" collapsed="false">
      <c r="A119" s="20" t="s">
        <v>660</v>
      </c>
      <c r="B119" s="7"/>
      <c r="C119" s="7"/>
      <c r="D119" s="7"/>
      <c r="E119" s="7"/>
    </row>
    <row r="120" customFormat="false" ht="12.8" hidden="false" customHeight="false" outlineLevel="0" collapsed="false">
      <c r="A120" s="20" t="s">
        <v>554</v>
      </c>
      <c r="B120" s="7"/>
      <c r="C120" s="7"/>
      <c r="D120" s="7"/>
      <c r="E120" s="7"/>
    </row>
    <row r="121" customFormat="false" ht="12.8" hidden="false" customHeight="false" outlineLevel="0" collapsed="false">
      <c r="A121" s="20" t="s">
        <v>556</v>
      </c>
      <c r="B121" s="7"/>
      <c r="C121" s="7"/>
      <c r="D121" s="7"/>
      <c r="E121" s="7"/>
    </row>
    <row r="122" customFormat="false" ht="12.8" hidden="false" customHeight="false" outlineLevel="0" collapsed="false">
      <c r="A122" s="20" t="s">
        <v>661</v>
      </c>
      <c r="B122" s="7"/>
      <c r="C122" s="7"/>
      <c r="D122" s="7"/>
      <c r="E122" s="7"/>
    </row>
    <row r="123" customFormat="false" ht="12.8" hidden="false" customHeight="false" outlineLevel="0" collapsed="false">
      <c r="A123" s="20" t="s">
        <v>561</v>
      </c>
      <c r="B123" s="7"/>
      <c r="C123" s="7"/>
      <c r="D123" s="7"/>
      <c r="E123" s="7"/>
    </row>
    <row r="124" customFormat="false" ht="12.8" hidden="false" customHeight="false" outlineLevel="0" collapsed="false">
      <c r="A124" s="20" t="s">
        <v>662</v>
      </c>
      <c r="B124" s="7"/>
      <c r="C124" s="7"/>
    </row>
    <row r="125" customFormat="false" ht="12.8" hidden="false" customHeight="false" outlineLevel="0" collapsed="false">
      <c r="A125" s="20" t="s">
        <v>663</v>
      </c>
      <c r="B125" s="7"/>
      <c r="C125" s="7"/>
      <c r="D125" s="7"/>
      <c r="E125" s="7"/>
    </row>
    <row r="126" customFormat="false" ht="12.8" hidden="false" customHeight="false" outlineLevel="0" collapsed="false">
      <c r="A126" s="20" t="s">
        <v>573</v>
      </c>
    </row>
  </sheetData>
  <autoFilter ref="A1:E126"/>
  <hyperlinks>
    <hyperlink ref="A2" r:id="rId1" display="AlBaqir Academy"/>
    <hyperlink ref="A3" r:id="rId2" display="Aldergrove School"/>
    <hyperlink ref="A4" r:id="rId3" display="Apostles of Jesus School"/>
    <hyperlink ref="A5" r:id="rId4" display="Archbishop Joseph MacNeil"/>
    <hyperlink ref="A6" r:id="rId5" display="Archbishop MacDonald High School"/>
    <hyperlink ref="A7" r:id="rId6" display="Archbishop O'Leary High School"/>
    <hyperlink ref="B7" r:id="rId7" display="Oct 2"/>
    <hyperlink ref="C7" r:id="rId8" display="Oct 5"/>
    <hyperlink ref="A8" r:id="rId9" display="Auburn Bay School"/>
    <hyperlink ref="A9" r:id="rId10" display="Aurora Academic Charter School"/>
    <hyperlink ref="A10" r:id="rId11" display="Austin O'Brien Catholic High School"/>
    <hyperlink ref="A11" r:id="rId12" display="Bev Facey High School"/>
    <hyperlink ref="A12" r:id="rId13" display="Bishop Savaryn Elementary School"/>
    <hyperlink ref="A13" r:id="rId14" display="Calder School"/>
    <hyperlink ref="A14" r:id="rId15" display="Canyon Meadows School"/>
    <hyperlink ref="A15" r:id="rId16" display="Cardinal Collins Clareview Campus"/>
    <hyperlink ref="A16" r:id="rId17" display="Cardinal Collins Millwoods Campus"/>
    <hyperlink ref="A17" r:id="rId18" display="Central Memorial High School"/>
    <hyperlink ref="A18" r:id="rId19" display="Centre High School"/>
    <hyperlink ref="B18" r:id="rId20" display="Sep 30"/>
    <hyperlink ref="C18" r:id="rId21" display="Oct 2"/>
    <hyperlink ref="D18" r:id="rId22" display="Oct 6"/>
    <hyperlink ref="E18" r:id="rId23" display="Oct15(11th)"/>
    <hyperlink ref="A19" r:id="rId24" display="Chief Justice Milvain School"/>
    <hyperlink ref="A20" r:id="rId25" display="Chinook High School"/>
    <hyperlink ref="A21" r:id="rId26" display="Chris Akkerman Elementary School"/>
    <hyperlink ref="A22" r:id="rId27" display="Christ the King Elementary/Jr High"/>
    <hyperlink ref="A23" r:id="rId28" display="Clarence Sansom School"/>
    <hyperlink ref="A24" r:id="rId29" display="Connaught School"/>
    <hyperlink ref="A25" r:id="rId30" display="Cooper's Crossing School"/>
    <hyperlink ref="A26" r:id="rId31" display="Crescent Heights High School"/>
    <hyperlink ref="A27" r:id="rId32" display="Dickinsfield School"/>
    <hyperlink ref="A28" r:id="rId33" display="Dr. Donald Massey School"/>
    <hyperlink ref="A29" r:id="rId34" display="Dunluce School"/>
    <hyperlink ref="A30" r:id="rId35" display="Eastglen High School"/>
    <hyperlink ref="A31" r:id="rId36" display="École de la Rose Sauvage"/>
    <hyperlink ref="A32" r:id="rId37" display="École la Mosaïque "/>
    <hyperlink ref="A33" r:id="rId38" display="École la Verendrye"/>
    <hyperlink ref="A34" r:id="rId39" display="École Pere-Lacombe"/>
    <hyperlink ref="A35" r:id="rId40" display="École St. Mary"/>
    <hyperlink ref="A37" r:id="rId41" display="Edmonton Islamic Academy"/>
    <hyperlink ref="A38" r:id="rId42" display="Elmer Gish"/>
    <hyperlink ref="A39" r:id="rId43" display="Elsie Yanik School"/>
    <hyperlink ref="A40" r:id="rId44" display="Evansdale School"/>
    <hyperlink ref="A41" r:id="rId45" display="Father Lacombe High School"/>
    <hyperlink ref="A42" r:id="rId46" display="Foothills Composite High"/>
    <hyperlink ref="A43" r:id="rId47" display="Fort Saskatchewan High"/>
    <hyperlink ref="A44" r:id="rId48" display="Glengarry School"/>
    <hyperlink ref="A45" r:id="rId49" display="Glenmeadows School"/>
    <hyperlink ref="A46" r:id="rId50" display="Good Shepherd School"/>
    <hyperlink ref="A47" r:id="rId51" display="H.E. Beriault School"/>
    <hyperlink ref="A48" r:id="rId52" display="Harry Ainlay High School"/>
    <hyperlink ref="A49" r:id="rId53" display="Headway School"/>
    <hyperlink ref="A50" r:id="rId54" display="Henry Wise Wood High School"/>
    <hyperlink ref="A51" r:id="rId55" display="Highlands School"/>
    <hyperlink ref="A52" r:id="rId56" display="Holy Trinity Catholic High School"/>
    <hyperlink ref="A53" r:id="rId57" display="Holy Trinity Catholic High School"/>
    <hyperlink ref="A54" r:id="rId58" display="Hunting Hills High School"/>
    <hyperlink ref="A55" r:id="rId59" display="J. Percy Page"/>
    <hyperlink ref="A56" r:id="rId60" display="Janus Academy"/>
    <hyperlink ref="A57" r:id="rId61" display="Jasper Place High School"/>
    <hyperlink ref="A58" r:id="rId62" display="John G. Diefenbaker High School"/>
    <hyperlink ref="B58" r:id="rId63" display="W Oct15"/>
    <hyperlink ref="C58" r:id="rId64" display="Oct15(6th)"/>
    <hyperlink ref="A59" r:id="rId65" display="Kate Chegwin School"/>
    <hyperlink ref="A60" r:id="rId66" display="Khalsa School of Calgary"/>
    <hyperlink ref="A61" r:id="rId67" display="King George School "/>
    <hyperlink ref="A62" r:id="rId68" display="Kinuso Public School"/>
    <hyperlink ref="A63" r:id="rId69" display="Kirkness School"/>
    <hyperlink ref="A64" r:id="rId70" display="L.Y. Cairns School"/>
    <hyperlink ref="A65" r:id="rId71" display="Lakeland Ridge "/>
    <hyperlink ref="B65" r:id="rId72" display="Oct14(7th)"/>
    <hyperlink ref="C65" r:id="rId73" display="W Oct15"/>
    <hyperlink ref="D65" r:id="rId74" display="Oct16(8,9th)"/>
    <hyperlink ref="A66" r:id="rId75" display="Leo Nickerson (Sigis Daycare)"/>
    <hyperlink ref="A67" r:id="rId76" display="Lester B. Pearson High School"/>
    <hyperlink ref="A68" r:id="rId77" display="Lillian Osborne High School"/>
    <hyperlink ref="A69" r:id="rId78" display="Londonderry School"/>
    <hyperlink ref="A70" r:id="rId79" display="Louis St. Laurent"/>
    <hyperlink ref="B70" r:id="rId80" display="Oct12(6,7th)"/>
    <hyperlink ref="C70" r:id="rId81" display="W Oct13"/>
    <hyperlink ref="D70" r:id="rId82" display="Oct13(8th)"/>
    <hyperlink ref="A71" r:id="rId83" display="M.E. LaZerte High School"/>
    <hyperlink ref="B71" r:id="rId84" display="W Oct 13"/>
    <hyperlink ref="C71" r:id="rId85" display="Oct14(6,7,8th)"/>
    <hyperlink ref="A72" r:id="rId86" display="McNally High School"/>
    <hyperlink ref="A73" r:id="rId87" display="Michael A. Kostek School"/>
    <hyperlink ref="A74" r:id="rId88" display="Michael Strembitsky School"/>
    <hyperlink ref="A75" r:id="rId89" display="Mills Haven Elementary"/>
    <hyperlink ref="A76" r:id="rId90" display="Millwoods Christian School"/>
    <hyperlink ref="A77" r:id="rId91" display="Monsignor E.L. Doyle School"/>
    <hyperlink ref="A78" r:id="rId92" display="Monterey Park School"/>
    <hyperlink ref="A79" r:id="rId93" display="Nelson Mandela High School"/>
    <hyperlink ref="B79" r:id="rId94" display="Oct13(7th)"/>
    <hyperlink ref="A80" r:id="rId95" display="Northcott Prairie School"/>
    <hyperlink ref="A81" r:id="rId96" display="Northmount School"/>
    <hyperlink ref="A82" r:id="rId97" display="Norwood School"/>
    <hyperlink ref="A83" r:id="rId98" display="Notre Dame High School"/>
    <hyperlink ref="A84" r:id="rId99" display="Oliver School"/>
    <hyperlink ref="A85" r:id="rId100" display="Our Lady of the Assumption School"/>
    <hyperlink ref="A86" r:id="rId101" display="Parkview School"/>
    <hyperlink ref="A87" r:id="rId102" display="Peter Lougheed School"/>
    <hyperlink ref="A88" r:id="rId103" display="Ponoka Secondary Campus"/>
    <hyperlink ref="A89" r:id="rId104" display="Queen Elizabeth High School"/>
    <hyperlink ref="A90" r:id="rId105" display="RancheView School"/>
    <hyperlink ref="B90" r:id="rId106" display="W Oct13"/>
    <hyperlink ref="A91" r:id="rId107" display="Richard S. Fowler Catholic Jr High"/>
    <hyperlink ref="A92" r:id="rId108" display="Riverbend School"/>
    <hyperlink ref="A93" r:id="rId109" display="Ross Sheppard High School"/>
    <hyperlink ref="A94" r:id="rId110" display="Rosslyn School"/>
    <hyperlink ref="A95" r:id="rId111" display="Rundle School"/>
    <hyperlink ref="A96" r:id="rId112" display="Saddle Ridge School"/>
    <hyperlink ref="A97" r:id="rId113" display="Saint Francis High School"/>
    <hyperlink ref="A98" r:id="rId114" display="Salisbury Composite High"/>
    <hyperlink ref="A99" r:id="rId115" display="Sarah Thompson School "/>
    <hyperlink ref="A100" r:id="rId116" display="Scott Robertson School"/>
    <hyperlink ref="A101" r:id="rId117" display="Sister Mary Phillips School"/>
    <hyperlink ref="A102" r:id="rId118" display="Soraya Hafez School (McConachie)"/>
    <hyperlink ref="A103" r:id="rId119" display="Springfield Elementary "/>
    <hyperlink ref="A104" r:id="rId120" display="St. Benedict School"/>
    <hyperlink ref="A105" r:id="rId121" display="St. Brendan Catholic School"/>
    <hyperlink ref="A106" r:id="rId122" display="St. Francis Jr High"/>
    <hyperlink ref="A107" r:id="rId123" display="St. Francis Xavier High School"/>
    <hyperlink ref="A108" r:id="rId124" display="St. Gabriel School "/>
    <hyperlink ref="A109" r:id="rId125" display="St. John Bosco School"/>
    <hyperlink ref="A110" r:id="rId126" display="St. Joseph Catholic High School"/>
    <hyperlink ref="A111" r:id="rId127" display="St. Maria Goretti School"/>
    <hyperlink ref="A112" r:id="rId128" display="St. Matthew Catholic Elementary School"/>
    <hyperlink ref="A113" r:id="rId129" display="St. Nicholas Catholic Jr High "/>
    <hyperlink ref="A114" r:id="rId130" display="St. Oscar Romero Catholic High School"/>
    <hyperlink ref="A115" r:id="rId131" display="St. Teresa of Calcutta "/>
    <hyperlink ref="A116" r:id="rId132" display="St. Vladimir Catholic Elementary"/>
    <hyperlink ref="A117" r:id="rId133" display="St. Wilfrid School"/>
    <hyperlink ref="A118" r:id="rId134" display="Steinhauer School"/>
    <hyperlink ref="A119" r:id="rId135" display="Thomas More Academy"/>
    <hyperlink ref="A120" r:id="rId136" display="Tipaskan School"/>
    <hyperlink ref="A121" r:id="rId137" display="Trinity Christian Academy"/>
    <hyperlink ref="A122" r:id="rId138" display="Vernon Barford Jr High"/>
    <hyperlink ref="A123" r:id="rId139" display="Victoria School"/>
    <hyperlink ref="A124" r:id="rId140" display="Vimy Ridge Academy"/>
    <hyperlink ref="A125" r:id="rId141" display="Vista Heights School"/>
    <hyperlink ref="A126" r:id="rId142" display="Waverley Schoo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4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17570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2020-09-08T19:09:42Z</dcterms:created>
  <dc:creator/>
  <dc:description/>
  <dc:language>en-US</dc:language>
  <cp:lastModifiedBy/>
  <dcterms:modified xsi:type="dcterms:W3CDTF">2020-10-23T13:03:21Z</dcterms:modified>
  <cp:revision>2177</cp:revision>
  <dc:subject/>
  <dc:title/>
</cp:coreProperties>
</file>