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DP\MVC5\Databases\"/>
    </mc:Choice>
  </mc:AlternateContent>
  <xr:revisionPtr revIDLastSave="0" documentId="13_ncr:1_{D8BAE05D-8AB2-4716-A8ED-C0181694EBD1}" xr6:coauthVersionLast="47" xr6:coauthVersionMax="47" xr10:uidLastSave="{00000000-0000-0000-0000-000000000000}"/>
  <bookViews>
    <workbookView xWindow="-120" yWindow="-120" windowWidth="29040" windowHeight="15720" firstSheet="25" activeTab="26" xr2:uid="{0E74D2D4-6894-4423-BE99-EADB6338B54F}"/>
  </bookViews>
  <sheets>
    <sheet name="tm_person_email" sheetId="4" r:id="rId1"/>
    <sheet name="tm_person_mobile_phone" sheetId="5" r:id="rId2"/>
    <sheet name="tm_person_mobile_phone_m" sheetId="6" r:id="rId3"/>
    <sheet name="tm_person_address" sheetId="7" r:id="rId4"/>
    <sheet name="tm_person_website" sheetId="8" r:id="rId5"/>
    <sheet name="tm_person_document" sheetId="9" r:id="rId6"/>
    <sheet name="tm_person_education" sheetId="11" r:id="rId7"/>
    <sheet name="tr_document_type" sheetId="12" r:id="rId8"/>
    <sheet name="tr_education_type" sheetId="13" r:id="rId9"/>
    <sheet name="tm_person_address_m" sheetId="14" r:id="rId10"/>
    <sheet name="tr_religion" sheetId="16" r:id="rId11"/>
    <sheet name="tr_person_parent_type" sheetId="17" r:id="rId12"/>
    <sheet name="tr_blood_type" sheetId="18" r:id="rId13"/>
    <sheet name="tr_institution_type" sheetId="20" r:id="rId14"/>
    <sheet name="tm_address" sheetId="2" r:id="rId15"/>
    <sheet name="tm_person_father" sheetId="21" r:id="rId16"/>
    <sheet name="tm_person_mother" sheetId="22" r:id="rId17"/>
    <sheet name="tm_person_parent" sheetId="23" r:id="rId18"/>
    <sheet name="tm_person_spouse" sheetId="24" r:id="rId19"/>
    <sheet name="tm_person_spouse_m" sheetId="25" r:id="rId20"/>
    <sheet name="tm_address_phone" sheetId="26" r:id="rId21"/>
    <sheet name="tm_country" sheetId="27" r:id="rId22"/>
    <sheet name="Sheet3" sheetId="44" r:id="rId23"/>
    <sheet name="Countries Data" sheetId="43" r:id="rId24"/>
    <sheet name="tr_address_status" sheetId="28" r:id="rId25"/>
    <sheet name="tr_spouse_status" sheetId="29" r:id="rId26"/>
    <sheet name="Queries" sheetId="46" r:id="rId27"/>
    <sheet name="tm_person" sheetId="1" r:id="rId28"/>
    <sheet name="tm_institution" sheetId="30" r:id="rId29"/>
    <sheet name="tm_customer" sheetId="10" r:id="rId30"/>
    <sheet name="tm_customer_person" sheetId="39" r:id="rId31"/>
    <sheet name="tm_customer_institution" sheetId="40" r:id="rId32"/>
    <sheet name="tm_person_education_m" sheetId="31" r:id="rId33"/>
    <sheet name="tm_person_website_m" sheetId="32" r:id="rId34"/>
    <sheet name="tm_institution_email" sheetId="33" r:id="rId35"/>
    <sheet name="tm_institution_website" sheetId="34" r:id="rId36"/>
    <sheet name="tm_institution_email_m" sheetId="35" r:id="rId37"/>
    <sheet name="tm_institution_website_m" sheetId="36" r:id="rId38"/>
    <sheet name="tm_user" sheetId="37" r:id="rId39"/>
    <sheet name="00" sheetId="19" r:id="rId40"/>
    <sheet name="01" sheetId="3" r:id="rId41"/>
    <sheet name="Takjil Bappenas 202403" sheetId="15" r:id="rId42"/>
    <sheet name="TEMPLATES" sheetId="45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3" i="43" l="1"/>
  <c r="O242" i="43"/>
  <c r="O241" i="43"/>
  <c r="O240" i="43"/>
  <c r="O239" i="43"/>
  <c r="O238" i="43"/>
  <c r="O237" i="43"/>
  <c r="O236" i="43"/>
  <c r="O235" i="43"/>
  <c r="O234" i="43"/>
  <c r="O233" i="43"/>
  <c r="O232" i="43"/>
  <c r="O231" i="43"/>
  <c r="O230" i="43"/>
  <c r="O229" i="43"/>
  <c r="O228" i="43"/>
  <c r="O227" i="43"/>
  <c r="O226" i="43"/>
  <c r="O225" i="43"/>
  <c r="O224" i="43"/>
  <c r="O223" i="43"/>
  <c r="O222" i="43"/>
  <c r="O221" i="43"/>
  <c r="O220" i="43"/>
  <c r="O219" i="43"/>
  <c r="O218" i="43"/>
  <c r="O217" i="43"/>
  <c r="O216" i="43"/>
  <c r="O215" i="43"/>
  <c r="O214" i="43"/>
  <c r="O213" i="43"/>
  <c r="O212" i="43"/>
  <c r="O211" i="43"/>
  <c r="O210" i="43"/>
  <c r="O209" i="43"/>
  <c r="O208" i="43"/>
  <c r="O207" i="43"/>
  <c r="O206" i="43"/>
  <c r="O205" i="43"/>
  <c r="O204" i="43"/>
  <c r="O203" i="43"/>
  <c r="O202" i="43"/>
  <c r="O201" i="43"/>
  <c r="O200" i="43"/>
  <c r="O199" i="43"/>
  <c r="O198" i="43"/>
  <c r="O197" i="43"/>
  <c r="O196" i="43"/>
  <c r="O195" i="43"/>
  <c r="O194" i="43"/>
  <c r="O193" i="43"/>
  <c r="O192" i="43"/>
  <c r="O191" i="43"/>
  <c r="O190" i="43"/>
  <c r="O189" i="43"/>
  <c r="O188" i="43"/>
  <c r="O187" i="43"/>
  <c r="O186" i="43"/>
  <c r="O185" i="43"/>
  <c r="O184" i="43"/>
  <c r="O183" i="43"/>
  <c r="O182" i="43"/>
  <c r="O181" i="43"/>
  <c r="O180" i="43"/>
  <c r="O179" i="43"/>
  <c r="O178" i="43"/>
  <c r="O177" i="43"/>
  <c r="O176" i="43"/>
  <c r="O175" i="43"/>
  <c r="O174" i="43"/>
  <c r="O173" i="43"/>
  <c r="O172" i="43"/>
  <c r="O171" i="43"/>
  <c r="O170" i="43"/>
  <c r="O169" i="43"/>
  <c r="O168" i="43"/>
  <c r="O167" i="43"/>
  <c r="O166" i="43"/>
  <c r="O165" i="43"/>
  <c r="O164" i="43"/>
  <c r="O163" i="43"/>
  <c r="O162" i="43"/>
  <c r="O161" i="43"/>
  <c r="O160" i="43"/>
  <c r="O159" i="43"/>
  <c r="O158" i="43"/>
  <c r="O157" i="43"/>
  <c r="O156" i="43"/>
  <c r="O155" i="43"/>
  <c r="O154" i="43"/>
  <c r="O153" i="43"/>
  <c r="O152" i="43"/>
  <c r="O151" i="43"/>
  <c r="O150" i="43"/>
  <c r="O149" i="43"/>
  <c r="O148" i="43"/>
  <c r="O147" i="43"/>
  <c r="O146" i="43"/>
  <c r="O145" i="43"/>
  <c r="O144" i="43"/>
  <c r="O143" i="43"/>
  <c r="O142" i="43"/>
  <c r="O141" i="43"/>
  <c r="O140" i="43"/>
  <c r="O139" i="43"/>
  <c r="O138" i="43"/>
  <c r="O137" i="43"/>
  <c r="O136" i="43"/>
  <c r="O135" i="43"/>
  <c r="O134" i="43"/>
  <c r="O133" i="43"/>
  <c r="O132" i="43"/>
  <c r="O131" i="43"/>
  <c r="O130" i="43"/>
  <c r="O129" i="43"/>
  <c r="O128" i="43"/>
  <c r="O127" i="43"/>
  <c r="O126" i="43"/>
  <c r="O125" i="43"/>
  <c r="O124" i="43"/>
  <c r="O123" i="43"/>
  <c r="O122" i="43"/>
  <c r="O121" i="43"/>
  <c r="O120" i="43"/>
  <c r="O119" i="43"/>
  <c r="O118" i="43"/>
  <c r="O117" i="43"/>
  <c r="O116" i="43"/>
  <c r="O115" i="43"/>
  <c r="O114" i="43"/>
  <c r="O113" i="43"/>
  <c r="O112" i="43"/>
  <c r="O111" i="43"/>
  <c r="O110" i="43"/>
  <c r="O109" i="43"/>
  <c r="O108" i="43"/>
  <c r="O107" i="43"/>
  <c r="O106" i="43"/>
  <c r="O105" i="43"/>
  <c r="O104" i="43"/>
  <c r="O103" i="43"/>
  <c r="O102" i="43"/>
  <c r="O101" i="43"/>
  <c r="O100" i="43"/>
  <c r="O99" i="43"/>
  <c r="O98" i="43"/>
  <c r="O97" i="43"/>
  <c r="O96" i="43"/>
  <c r="O95" i="43"/>
  <c r="O94" i="43"/>
  <c r="O93" i="43"/>
  <c r="O92" i="43"/>
  <c r="O91" i="43"/>
  <c r="O90" i="43"/>
  <c r="O89" i="43"/>
  <c r="O88" i="43"/>
  <c r="O87" i="43"/>
  <c r="O86" i="43"/>
  <c r="O85" i="43"/>
  <c r="O84" i="43"/>
  <c r="O83" i="43"/>
  <c r="O82" i="43"/>
  <c r="O81" i="43"/>
  <c r="O80" i="43"/>
  <c r="O79" i="43"/>
  <c r="J81" i="43"/>
  <c r="K5" i="43"/>
  <c r="K6" i="43"/>
  <c r="K7" i="43"/>
  <c r="K8" i="43"/>
  <c r="K9" i="43"/>
  <c r="K10" i="43"/>
  <c r="K11" i="43"/>
  <c r="K12" i="43"/>
  <c r="K13" i="43"/>
  <c r="K14" i="43"/>
  <c r="K15" i="43"/>
  <c r="K16" i="43"/>
  <c r="K17" i="43"/>
  <c r="K18" i="43"/>
  <c r="K19" i="43"/>
  <c r="K20" i="43"/>
  <c r="K21" i="43"/>
  <c r="K22" i="43"/>
  <c r="K23" i="43"/>
  <c r="K24" i="43"/>
  <c r="K25" i="43"/>
  <c r="K26" i="43"/>
  <c r="K27" i="43"/>
  <c r="K28" i="43"/>
  <c r="K29" i="43"/>
  <c r="K30" i="43"/>
  <c r="K31" i="43"/>
  <c r="K32" i="43"/>
  <c r="K33" i="43"/>
  <c r="K34" i="43"/>
  <c r="K35" i="43"/>
  <c r="K36" i="43"/>
  <c r="K37" i="43"/>
  <c r="K38" i="43"/>
  <c r="K39" i="43"/>
  <c r="K40" i="43"/>
  <c r="K41" i="43"/>
  <c r="K42" i="43"/>
  <c r="K43" i="43"/>
  <c r="K44" i="43"/>
  <c r="K45" i="43"/>
  <c r="K46" i="43"/>
  <c r="K47" i="43"/>
  <c r="K48" i="43"/>
  <c r="K49" i="43"/>
  <c r="K50" i="43"/>
  <c r="K51" i="43"/>
  <c r="K52" i="43"/>
  <c r="K53" i="43"/>
  <c r="K54" i="43"/>
  <c r="K55" i="43"/>
  <c r="K56" i="43"/>
  <c r="K57" i="43"/>
  <c r="K58" i="43"/>
  <c r="K59" i="43"/>
  <c r="K60" i="43"/>
  <c r="K61" i="43"/>
  <c r="K62" i="43"/>
  <c r="K63" i="43"/>
  <c r="K64" i="43"/>
  <c r="K65" i="43"/>
  <c r="K66" i="43"/>
  <c r="K67" i="43"/>
  <c r="K68" i="43"/>
  <c r="K69" i="43"/>
  <c r="K70" i="43"/>
  <c r="K71" i="43"/>
  <c r="K72" i="43"/>
  <c r="K73" i="43"/>
  <c r="K74" i="43"/>
  <c r="K75" i="43"/>
  <c r="K76" i="43"/>
  <c r="K77" i="43"/>
  <c r="K78" i="43"/>
  <c r="K79" i="43"/>
  <c r="K80" i="43"/>
  <c r="K81" i="43"/>
  <c r="K82" i="43"/>
  <c r="K83" i="43"/>
  <c r="K84" i="43"/>
  <c r="K85" i="43"/>
  <c r="K86" i="43"/>
  <c r="K87" i="43"/>
  <c r="K88" i="43"/>
  <c r="K89" i="43"/>
  <c r="K90" i="43"/>
  <c r="K91" i="43"/>
  <c r="K92" i="43"/>
  <c r="K93" i="43"/>
  <c r="K94" i="43"/>
  <c r="K95" i="43"/>
  <c r="K96" i="43"/>
  <c r="K97" i="43"/>
  <c r="K98" i="43"/>
  <c r="K99" i="43"/>
  <c r="K100" i="43"/>
  <c r="K101" i="43"/>
  <c r="K102" i="43"/>
  <c r="K103" i="43"/>
  <c r="K104" i="43"/>
  <c r="K105" i="43"/>
  <c r="K106" i="43"/>
  <c r="K107" i="43"/>
  <c r="K108" i="43"/>
  <c r="K109" i="43"/>
  <c r="K110" i="43"/>
  <c r="K111" i="43"/>
  <c r="K112" i="43"/>
  <c r="K113" i="43"/>
  <c r="K114" i="43"/>
  <c r="K115" i="43"/>
  <c r="K116" i="43"/>
  <c r="K117" i="43"/>
  <c r="K118" i="43"/>
  <c r="K119" i="43"/>
  <c r="K120" i="43"/>
  <c r="K121" i="43"/>
  <c r="K122" i="43"/>
  <c r="K123" i="43"/>
  <c r="K124" i="43"/>
  <c r="K125" i="43"/>
  <c r="K126" i="43"/>
  <c r="K127" i="43"/>
  <c r="K128" i="43"/>
  <c r="K129" i="43"/>
  <c r="K130" i="43"/>
  <c r="K131" i="43"/>
  <c r="K132" i="43"/>
  <c r="K133" i="43"/>
  <c r="K134" i="43"/>
  <c r="K135" i="43"/>
  <c r="K136" i="43"/>
  <c r="K137" i="43"/>
  <c r="K138" i="43"/>
  <c r="K139" i="43"/>
  <c r="K140" i="43"/>
  <c r="K141" i="43"/>
  <c r="K142" i="43"/>
  <c r="K143" i="43"/>
  <c r="K144" i="43"/>
  <c r="K145" i="43"/>
  <c r="K146" i="43"/>
  <c r="K147" i="43"/>
  <c r="K148" i="43"/>
  <c r="K149" i="43"/>
  <c r="K150" i="43"/>
  <c r="K151" i="43"/>
  <c r="K152" i="43"/>
  <c r="K153" i="43"/>
  <c r="K154" i="43"/>
  <c r="K155" i="43"/>
  <c r="K156" i="43"/>
  <c r="K157" i="43"/>
  <c r="K158" i="43"/>
  <c r="K159" i="43"/>
  <c r="K160" i="43"/>
  <c r="K161" i="43"/>
  <c r="K162" i="43"/>
  <c r="K163" i="43"/>
  <c r="K164" i="43"/>
  <c r="K165" i="43"/>
  <c r="K166" i="43"/>
  <c r="K167" i="43"/>
  <c r="K168" i="43"/>
  <c r="K169" i="43"/>
  <c r="K170" i="43"/>
  <c r="K171" i="43"/>
  <c r="K172" i="43"/>
  <c r="K173" i="43"/>
  <c r="K174" i="43"/>
  <c r="K175" i="43"/>
  <c r="K176" i="43"/>
  <c r="K177" i="43"/>
  <c r="K178" i="43"/>
  <c r="K179" i="43"/>
  <c r="K180" i="43"/>
  <c r="K181" i="43"/>
  <c r="K182" i="43"/>
  <c r="K183" i="43"/>
  <c r="K184" i="43"/>
  <c r="K185" i="43"/>
  <c r="K186" i="43"/>
  <c r="K187" i="43"/>
  <c r="K188" i="43"/>
  <c r="K189" i="43"/>
  <c r="K190" i="43"/>
  <c r="K191" i="43"/>
  <c r="K192" i="43"/>
  <c r="K193" i="43"/>
  <c r="K194" i="43"/>
  <c r="K195" i="43"/>
  <c r="K196" i="43"/>
  <c r="K197" i="43"/>
  <c r="K198" i="43"/>
  <c r="K199" i="43"/>
  <c r="K200" i="43"/>
  <c r="K201" i="43"/>
  <c r="K202" i="43"/>
  <c r="K203" i="43"/>
  <c r="K204" i="43"/>
  <c r="K205" i="43"/>
  <c r="K206" i="43"/>
  <c r="K207" i="43"/>
  <c r="K208" i="43"/>
  <c r="K209" i="43"/>
  <c r="K210" i="43"/>
  <c r="K211" i="43"/>
  <c r="K212" i="43"/>
  <c r="K213" i="43"/>
  <c r="K214" i="43"/>
  <c r="K215" i="43"/>
  <c r="K216" i="43"/>
  <c r="K217" i="43"/>
  <c r="K218" i="43"/>
  <c r="K219" i="43"/>
  <c r="K220" i="43"/>
  <c r="K221" i="43"/>
  <c r="K222" i="43"/>
  <c r="K223" i="43"/>
  <c r="K224" i="43"/>
  <c r="K225" i="43"/>
  <c r="K226" i="43"/>
  <c r="K227" i="43"/>
  <c r="K228" i="43"/>
  <c r="K229" i="43"/>
  <c r="K230" i="43"/>
  <c r="K231" i="43"/>
  <c r="K232" i="43"/>
  <c r="K233" i="43"/>
  <c r="K234" i="43"/>
  <c r="K235" i="43"/>
  <c r="K236" i="43"/>
  <c r="K237" i="43"/>
  <c r="K238" i="43"/>
  <c r="K239" i="43"/>
  <c r="K240" i="43"/>
  <c r="K241" i="43"/>
  <c r="K242" i="43"/>
  <c r="K243" i="43"/>
  <c r="K4" i="43"/>
  <c r="J243" i="43"/>
  <c r="L243" i="43" s="1"/>
  <c r="J242" i="43"/>
  <c r="J241" i="43"/>
  <c r="M241" i="43" s="1"/>
  <c r="J240" i="43"/>
  <c r="J239" i="43"/>
  <c r="J238" i="43"/>
  <c r="M238" i="43" s="1"/>
  <c r="J237" i="43"/>
  <c r="L237" i="43" s="1"/>
  <c r="J236" i="43"/>
  <c r="J235" i="43"/>
  <c r="J234" i="43"/>
  <c r="J233" i="43"/>
  <c r="L233" i="43" s="1"/>
  <c r="J232" i="43"/>
  <c r="N232" i="43" s="1"/>
  <c r="J231" i="43"/>
  <c r="J230" i="43"/>
  <c r="J229" i="43"/>
  <c r="J228" i="43"/>
  <c r="J227" i="43"/>
  <c r="J226" i="43"/>
  <c r="J225" i="43"/>
  <c r="J224" i="43"/>
  <c r="N224" i="43" s="1"/>
  <c r="J223" i="43"/>
  <c r="J222" i="43"/>
  <c r="M222" i="43" s="1"/>
  <c r="J221" i="43"/>
  <c r="L221" i="43" s="1"/>
  <c r="J220" i="43"/>
  <c r="M220" i="43" s="1"/>
  <c r="J219" i="43"/>
  <c r="M219" i="43" s="1"/>
  <c r="J218" i="43"/>
  <c r="J217" i="43"/>
  <c r="L217" i="43" s="1"/>
  <c r="J216" i="43"/>
  <c r="N216" i="43" s="1"/>
  <c r="J215" i="43"/>
  <c r="L215" i="43" s="1"/>
  <c r="J214" i="43"/>
  <c r="L214" i="43" s="1"/>
  <c r="J213" i="43"/>
  <c r="N213" i="43" s="1"/>
  <c r="J212" i="43"/>
  <c r="M212" i="43" s="1"/>
  <c r="J211" i="43"/>
  <c r="L211" i="43" s="1"/>
  <c r="J210" i="43"/>
  <c r="N210" i="43" s="1"/>
  <c r="J209" i="43"/>
  <c r="J208" i="43"/>
  <c r="M208" i="43" s="1"/>
  <c r="J207" i="43"/>
  <c r="J206" i="43"/>
  <c r="M206" i="43" s="1"/>
  <c r="J205" i="43"/>
  <c r="M205" i="43" s="1"/>
  <c r="J204" i="43"/>
  <c r="J203" i="43"/>
  <c r="J202" i="43"/>
  <c r="J201" i="43"/>
  <c r="L201" i="43" s="1"/>
  <c r="J200" i="43"/>
  <c r="L200" i="43" s="1"/>
  <c r="J199" i="43"/>
  <c r="J198" i="43"/>
  <c r="L198" i="43" s="1"/>
  <c r="J197" i="43"/>
  <c r="M197" i="43" s="1"/>
  <c r="J196" i="43"/>
  <c r="L196" i="43" s="1"/>
  <c r="J195" i="43"/>
  <c r="M195" i="43" s="1"/>
  <c r="J194" i="43"/>
  <c r="J193" i="43"/>
  <c r="N193" i="43" s="1"/>
  <c r="J192" i="43"/>
  <c r="J191" i="43"/>
  <c r="J190" i="43"/>
  <c r="M190" i="43" s="1"/>
  <c r="J189" i="43"/>
  <c r="L189" i="43" s="1"/>
  <c r="J188" i="43"/>
  <c r="L188" i="43" s="1"/>
  <c r="J187" i="43"/>
  <c r="J186" i="43"/>
  <c r="J185" i="43"/>
  <c r="J184" i="43"/>
  <c r="J183" i="43"/>
  <c r="J182" i="43"/>
  <c r="J181" i="43"/>
  <c r="J180" i="43"/>
  <c r="J179" i="43"/>
  <c r="M179" i="43" s="1"/>
  <c r="J178" i="43"/>
  <c r="N178" i="43" s="1"/>
  <c r="J177" i="43"/>
  <c r="J176" i="43"/>
  <c r="J175" i="43"/>
  <c r="J174" i="43"/>
  <c r="M174" i="43" s="1"/>
  <c r="J173" i="43"/>
  <c r="L173" i="43" s="1"/>
  <c r="J172" i="43"/>
  <c r="J171" i="43"/>
  <c r="J170" i="43"/>
  <c r="J169" i="43"/>
  <c r="M169" i="43" s="1"/>
  <c r="J168" i="43"/>
  <c r="L168" i="43" s="1"/>
  <c r="J167" i="43"/>
  <c r="L167" i="43" s="1"/>
  <c r="J166" i="43"/>
  <c r="L166" i="43" s="1"/>
  <c r="J165" i="43"/>
  <c r="M165" i="43" s="1"/>
  <c r="J164" i="43"/>
  <c r="L164" i="43" s="1"/>
  <c r="J163" i="43"/>
  <c r="M163" i="43" s="1"/>
  <c r="J162" i="43"/>
  <c r="N162" i="43" s="1"/>
  <c r="J161" i="43"/>
  <c r="J160" i="43"/>
  <c r="J159" i="43"/>
  <c r="J158" i="43"/>
  <c r="M158" i="43" s="1"/>
  <c r="J157" i="43"/>
  <c r="J156" i="43"/>
  <c r="L156" i="43" s="1"/>
  <c r="J155" i="43"/>
  <c r="L155" i="43" s="1"/>
  <c r="J154" i="43"/>
  <c r="J153" i="43"/>
  <c r="J152" i="43"/>
  <c r="J151" i="43"/>
  <c r="L151" i="43" s="1"/>
  <c r="J150" i="43"/>
  <c r="L150" i="43" s="1"/>
  <c r="J149" i="43"/>
  <c r="J148" i="43"/>
  <c r="J147" i="43"/>
  <c r="N147" i="43" s="1"/>
  <c r="J146" i="43"/>
  <c r="M146" i="43" s="1"/>
  <c r="J145" i="43"/>
  <c r="J144" i="43"/>
  <c r="J143" i="43"/>
  <c r="J142" i="43"/>
  <c r="M142" i="43" s="1"/>
  <c r="J141" i="43"/>
  <c r="L141" i="43" s="1"/>
  <c r="J140" i="43"/>
  <c r="M140" i="43" s="1"/>
  <c r="J139" i="43"/>
  <c r="J138" i="43"/>
  <c r="J137" i="43"/>
  <c r="J136" i="43"/>
  <c r="J135" i="43"/>
  <c r="J134" i="43"/>
  <c r="J133" i="43"/>
  <c r="M133" i="43" s="1"/>
  <c r="J132" i="43"/>
  <c r="L132" i="43" s="1"/>
  <c r="J131" i="43"/>
  <c r="L131" i="43" s="1"/>
  <c r="J130" i="43"/>
  <c r="J129" i="43"/>
  <c r="M129" i="43" s="1"/>
  <c r="J128" i="43"/>
  <c r="M128" i="43" s="1"/>
  <c r="J127" i="43"/>
  <c r="J126" i="43"/>
  <c r="M126" i="43" s="1"/>
  <c r="J125" i="43"/>
  <c r="L125" i="43" s="1"/>
  <c r="J124" i="43"/>
  <c r="L124" i="43" s="1"/>
  <c r="J123" i="43"/>
  <c r="L123" i="43" s="1"/>
  <c r="J122" i="43"/>
  <c r="L122" i="43" s="1"/>
  <c r="J121" i="43"/>
  <c r="L121" i="43" s="1"/>
  <c r="J120" i="43"/>
  <c r="L120" i="43" s="1"/>
  <c r="J119" i="43"/>
  <c r="L119" i="43" s="1"/>
  <c r="J118" i="43"/>
  <c r="J117" i="43"/>
  <c r="N117" i="43" s="1"/>
  <c r="J116" i="43"/>
  <c r="L116" i="43" s="1"/>
  <c r="J115" i="43"/>
  <c r="M115" i="43" s="1"/>
  <c r="J114" i="43"/>
  <c r="J113" i="43"/>
  <c r="J112" i="43"/>
  <c r="M112" i="43" s="1"/>
  <c r="J111" i="43"/>
  <c r="J110" i="43"/>
  <c r="M110" i="43" s="1"/>
  <c r="J109" i="43"/>
  <c r="N109" i="43" s="1"/>
  <c r="J108" i="43"/>
  <c r="L108" i="43" s="1"/>
  <c r="J107" i="43"/>
  <c r="N107" i="43" s="1"/>
  <c r="J106" i="43"/>
  <c r="L106" i="43" s="1"/>
  <c r="J105" i="43"/>
  <c r="L105" i="43" s="1"/>
  <c r="J104" i="43"/>
  <c r="L104" i="43" s="1"/>
  <c r="J103" i="43"/>
  <c r="L103" i="43" s="1"/>
  <c r="J102" i="43"/>
  <c r="J101" i="43"/>
  <c r="L101" i="43" s="1"/>
  <c r="J100" i="43"/>
  <c r="J99" i="43"/>
  <c r="M99" i="43" s="1"/>
  <c r="J98" i="43"/>
  <c r="M98" i="43" s="1"/>
  <c r="J97" i="43"/>
  <c r="M97" i="43" s="1"/>
  <c r="J96" i="43"/>
  <c r="M96" i="43" s="1"/>
  <c r="J95" i="43"/>
  <c r="J94" i="43"/>
  <c r="M94" i="43" s="1"/>
  <c r="J93" i="43"/>
  <c r="L93" i="43" s="1"/>
  <c r="J92" i="43"/>
  <c r="L92" i="43" s="1"/>
  <c r="J91" i="43"/>
  <c r="J90" i="43"/>
  <c r="J89" i="43"/>
  <c r="J88" i="43"/>
  <c r="L88" i="43" s="1"/>
  <c r="J87" i="43"/>
  <c r="J86" i="43"/>
  <c r="J85" i="43"/>
  <c r="L85" i="43" s="1"/>
  <c r="J84" i="43"/>
  <c r="L84" i="43" s="1"/>
  <c r="J83" i="43"/>
  <c r="J82" i="43"/>
  <c r="N82" i="43" s="1"/>
  <c r="J80" i="43"/>
  <c r="N80" i="43" s="1"/>
  <c r="J79" i="43"/>
  <c r="J78" i="43"/>
  <c r="M78" i="43" s="1"/>
  <c r="J77" i="43"/>
  <c r="L77" i="43" s="1"/>
  <c r="J76" i="43"/>
  <c r="O76" i="43" s="1"/>
  <c r="J75" i="43"/>
  <c r="O75" i="43" s="1"/>
  <c r="J74" i="43"/>
  <c r="M74" i="43" s="1"/>
  <c r="J73" i="43"/>
  <c r="M73" i="43" s="1"/>
  <c r="J72" i="43"/>
  <c r="L72" i="43" s="1"/>
  <c r="J71" i="43"/>
  <c r="L71" i="43" s="1"/>
  <c r="J70" i="43"/>
  <c r="J69" i="43"/>
  <c r="J68" i="43"/>
  <c r="M68" i="43" s="1"/>
  <c r="J67" i="43"/>
  <c r="M67" i="43" s="1"/>
  <c r="J66" i="43"/>
  <c r="J65" i="43"/>
  <c r="O65" i="43" s="1"/>
  <c r="J64" i="43"/>
  <c r="O64" i="43" s="1"/>
  <c r="J63" i="43"/>
  <c r="J62" i="43"/>
  <c r="M62" i="43" s="1"/>
  <c r="J61" i="43"/>
  <c r="L61" i="43" s="1"/>
  <c r="J60" i="43"/>
  <c r="O60" i="43" s="1"/>
  <c r="J59" i="43"/>
  <c r="L59" i="43" s="1"/>
  <c r="J58" i="43"/>
  <c r="M58" i="43" s="1"/>
  <c r="J57" i="43"/>
  <c r="O57" i="43" s="1"/>
  <c r="J56" i="43"/>
  <c r="M56" i="43" s="1"/>
  <c r="J55" i="43"/>
  <c r="J54" i="43"/>
  <c r="J53" i="43"/>
  <c r="J52" i="43"/>
  <c r="J51" i="43"/>
  <c r="M51" i="43" s="1"/>
  <c r="J50" i="43"/>
  <c r="J49" i="43"/>
  <c r="O49" i="43" s="1"/>
  <c r="J48" i="43"/>
  <c r="O48" i="43" s="1"/>
  <c r="J47" i="43"/>
  <c r="J46" i="43"/>
  <c r="M46" i="43" s="1"/>
  <c r="J45" i="43"/>
  <c r="L45" i="43" s="1"/>
  <c r="J44" i="43"/>
  <c r="L44" i="43" s="1"/>
  <c r="J43" i="43"/>
  <c r="L43" i="43" s="1"/>
  <c r="J42" i="43"/>
  <c r="L42" i="43" s="1"/>
  <c r="J41" i="43"/>
  <c r="J40" i="43"/>
  <c r="J39" i="43"/>
  <c r="J38" i="43"/>
  <c r="L38" i="43" s="1"/>
  <c r="J37" i="43"/>
  <c r="L37" i="43" s="1"/>
  <c r="J36" i="43"/>
  <c r="J35" i="43"/>
  <c r="M35" i="43" s="1"/>
  <c r="J34" i="43"/>
  <c r="N34" i="43" s="1"/>
  <c r="J33" i="43"/>
  <c r="O33" i="43" s="1"/>
  <c r="J32" i="43"/>
  <c r="M32" i="43" s="1"/>
  <c r="J31" i="43"/>
  <c r="J30" i="43"/>
  <c r="M30" i="43" s="1"/>
  <c r="J29" i="43"/>
  <c r="L29" i="43" s="1"/>
  <c r="J28" i="43"/>
  <c r="L28" i="43" s="1"/>
  <c r="J27" i="43"/>
  <c r="L27" i="43" s="1"/>
  <c r="J26" i="43"/>
  <c r="O26" i="43" s="1"/>
  <c r="J25" i="43"/>
  <c r="L25" i="43" s="1"/>
  <c r="J24" i="43"/>
  <c r="L24" i="43" s="1"/>
  <c r="J23" i="43"/>
  <c r="J22" i="43"/>
  <c r="J21" i="43"/>
  <c r="J20" i="43"/>
  <c r="L20" i="43" s="1"/>
  <c r="J19" i="43"/>
  <c r="N19" i="43" s="1"/>
  <c r="J18" i="43"/>
  <c r="M18" i="43" s="1"/>
  <c r="J17" i="43"/>
  <c r="O17" i="43" s="1"/>
  <c r="J16" i="43"/>
  <c r="O16" i="43" s="1"/>
  <c r="J15" i="43"/>
  <c r="J14" i="43"/>
  <c r="M14" i="43" s="1"/>
  <c r="J13" i="43"/>
  <c r="L13" i="43" s="1"/>
  <c r="J12" i="43"/>
  <c r="L12" i="43" s="1"/>
  <c r="J11" i="43"/>
  <c r="L11" i="43" s="1"/>
  <c r="J10" i="43"/>
  <c r="O10" i="43" s="1"/>
  <c r="J9" i="43"/>
  <c r="M9" i="43" s="1"/>
  <c r="J8" i="43"/>
  <c r="O8" i="43" s="1"/>
  <c r="J7" i="43"/>
  <c r="L7" i="43" s="1"/>
  <c r="J6" i="43"/>
  <c r="L6" i="43" s="1"/>
  <c r="J5" i="43"/>
  <c r="L5" i="43" s="1"/>
  <c r="J4" i="43"/>
  <c r="L4" i="43" s="1"/>
  <c r="I243" i="43"/>
  <c r="I242" i="43"/>
  <c r="I241" i="43"/>
  <c r="I240" i="43"/>
  <c r="I239" i="43"/>
  <c r="I238" i="43"/>
  <c r="I237" i="43"/>
  <c r="I236" i="43"/>
  <c r="I235" i="43"/>
  <c r="I234" i="43"/>
  <c r="I233" i="43"/>
  <c r="I232" i="43"/>
  <c r="I231" i="43"/>
  <c r="I230" i="43"/>
  <c r="I229" i="43"/>
  <c r="I228" i="43"/>
  <c r="I227" i="43"/>
  <c r="I226" i="43"/>
  <c r="I225" i="43"/>
  <c r="I224" i="43"/>
  <c r="I223" i="43"/>
  <c r="I222" i="43"/>
  <c r="I221" i="43"/>
  <c r="I220" i="43"/>
  <c r="I219" i="43"/>
  <c r="I218" i="43"/>
  <c r="I217" i="43"/>
  <c r="I216" i="43"/>
  <c r="I215" i="43"/>
  <c r="I214" i="43"/>
  <c r="I213" i="43"/>
  <c r="I212" i="43"/>
  <c r="I211" i="43"/>
  <c r="I210" i="43"/>
  <c r="I209" i="43"/>
  <c r="I208" i="43"/>
  <c r="I207" i="43"/>
  <c r="I206" i="43"/>
  <c r="I205" i="43"/>
  <c r="I204" i="43"/>
  <c r="I203" i="43"/>
  <c r="I202" i="43"/>
  <c r="I201" i="43"/>
  <c r="I200" i="43"/>
  <c r="I199" i="43"/>
  <c r="I198" i="43"/>
  <c r="I197" i="43"/>
  <c r="I196" i="43"/>
  <c r="I195" i="43"/>
  <c r="I194" i="43"/>
  <c r="I193" i="43"/>
  <c r="I192" i="43"/>
  <c r="I191" i="43"/>
  <c r="I190" i="43"/>
  <c r="I189" i="43"/>
  <c r="I188" i="43"/>
  <c r="I187" i="43"/>
  <c r="I186" i="43"/>
  <c r="I185" i="43"/>
  <c r="I184" i="43"/>
  <c r="I183" i="43"/>
  <c r="I182" i="43"/>
  <c r="I181" i="43"/>
  <c r="I180" i="43"/>
  <c r="I179" i="43"/>
  <c r="I178" i="43"/>
  <c r="I177" i="43"/>
  <c r="I176" i="43"/>
  <c r="I175" i="43"/>
  <c r="I174" i="43"/>
  <c r="I173" i="43"/>
  <c r="I172" i="43"/>
  <c r="I171" i="43"/>
  <c r="I170" i="43"/>
  <c r="I169" i="43"/>
  <c r="I168" i="43"/>
  <c r="I167" i="43"/>
  <c r="I166" i="43"/>
  <c r="I165" i="43"/>
  <c r="I164" i="43"/>
  <c r="I163" i="43"/>
  <c r="I162" i="43"/>
  <c r="I161" i="43"/>
  <c r="I160" i="43"/>
  <c r="I159" i="43"/>
  <c r="I158" i="43"/>
  <c r="I157" i="43"/>
  <c r="I156" i="43"/>
  <c r="I155" i="43"/>
  <c r="I154" i="43"/>
  <c r="I153" i="43"/>
  <c r="I152" i="43"/>
  <c r="I151" i="43"/>
  <c r="I150" i="43"/>
  <c r="I149" i="43"/>
  <c r="I148" i="43"/>
  <c r="I147" i="43"/>
  <c r="I146" i="43"/>
  <c r="I145" i="43"/>
  <c r="I144" i="43"/>
  <c r="I143" i="43"/>
  <c r="I142" i="43"/>
  <c r="I141" i="43"/>
  <c r="I140" i="43"/>
  <c r="I139" i="43"/>
  <c r="I138" i="43"/>
  <c r="I137" i="43"/>
  <c r="I136" i="43"/>
  <c r="I135" i="43"/>
  <c r="I134" i="43"/>
  <c r="I133" i="43"/>
  <c r="I132" i="43"/>
  <c r="I131" i="43"/>
  <c r="I130" i="43"/>
  <c r="I129" i="43"/>
  <c r="I128" i="43"/>
  <c r="I127" i="43"/>
  <c r="I126" i="43"/>
  <c r="I125" i="43"/>
  <c r="I124" i="43"/>
  <c r="I123" i="43"/>
  <c r="I122" i="43"/>
  <c r="I121" i="43"/>
  <c r="I120" i="43"/>
  <c r="I119" i="43"/>
  <c r="I118" i="43"/>
  <c r="I117" i="43"/>
  <c r="I116" i="43"/>
  <c r="I115" i="43"/>
  <c r="I114" i="43"/>
  <c r="I113" i="43"/>
  <c r="I112" i="43"/>
  <c r="I111" i="43"/>
  <c r="I110" i="43"/>
  <c r="I109" i="43"/>
  <c r="I108" i="43"/>
  <c r="I107" i="43"/>
  <c r="I106" i="43"/>
  <c r="I105" i="43"/>
  <c r="I104" i="43"/>
  <c r="I103" i="43"/>
  <c r="I102" i="43"/>
  <c r="I101" i="43"/>
  <c r="I100" i="43"/>
  <c r="I99" i="43"/>
  <c r="I98" i="43"/>
  <c r="I97" i="43"/>
  <c r="I96" i="43"/>
  <c r="I95" i="43"/>
  <c r="I94" i="43"/>
  <c r="I93" i="43"/>
  <c r="I92" i="43"/>
  <c r="I91" i="43"/>
  <c r="I90" i="43"/>
  <c r="I89" i="43"/>
  <c r="I88" i="43"/>
  <c r="I87" i="43"/>
  <c r="I86" i="43"/>
  <c r="I85" i="43"/>
  <c r="I84" i="43"/>
  <c r="I83" i="43"/>
  <c r="I82" i="43"/>
  <c r="I81" i="43"/>
  <c r="I80" i="43"/>
  <c r="I79" i="43"/>
  <c r="I78" i="43"/>
  <c r="I77" i="43"/>
  <c r="I76" i="43"/>
  <c r="I75" i="43"/>
  <c r="I74" i="43"/>
  <c r="I73" i="43"/>
  <c r="I72" i="43"/>
  <c r="I71" i="43"/>
  <c r="I70" i="43"/>
  <c r="I69" i="43"/>
  <c r="I68" i="43"/>
  <c r="I67" i="43"/>
  <c r="I66" i="43"/>
  <c r="I65" i="43"/>
  <c r="I64" i="43"/>
  <c r="I63" i="43"/>
  <c r="I62" i="43"/>
  <c r="I61" i="43"/>
  <c r="I60" i="43"/>
  <c r="I59" i="43"/>
  <c r="I58" i="43"/>
  <c r="I57" i="43"/>
  <c r="I56" i="43"/>
  <c r="I55" i="43"/>
  <c r="I54" i="43"/>
  <c r="I53" i="43"/>
  <c r="I52" i="43"/>
  <c r="I51" i="43"/>
  <c r="I50" i="43"/>
  <c r="I49" i="43"/>
  <c r="I48" i="43"/>
  <c r="I47" i="43"/>
  <c r="I46" i="43"/>
  <c r="I45" i="43"/>
  <c r="I44" i="43"/>
  <c r="I43" i="43"/>
  <c r="I42" i="43"/>
  <c r="I41" i="43"/>
  <c r="I40" i="43"/>
  <c r="I39" i="43"/>
  <c r="I38" i="43"/>
  <c r="I37" i="43"/>
  <c r="I36" i="43"/>
  <c r="I35" i="43"/>
  <c r="I34" i="43"/>
  <c r="I33" i="43"/>
  <c r="I32" i="43"/>
  <c r="I31" i="43"/>
  <c r="I30" i="43"/>
  <c r="I29" i="43"/>
  <c r="I28" i="43"/>
  <c r="I27" i="43"/>
  <c r="I26" i="43"/>
  <c r="I25" i="43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10" i="43"/>
  <c r="I9" i="43"/>
  <c r="I8" i="43"/>
  <c r="I6" i="43"/>
  <c r="I5" i="43"/>
  <c r="I4" i="43"/>
  <c r="I7" i="43"/>
  <c r="N212" i="43" l="1"/>
  <c r="M113" i="43"/>
  <c r="M84" i="43"/>
  <c r="N211" i="43"/>
  <c r="N83" i="43"/>
  <c r="L14" i="43"/>
  <c r="N200" i="43"/>
  <c r="M83" i="43"/>
  <c r="L19" i="43"/>
  <c r="M200" i="43"/>
  <c r="N81" i="43"/>
  <c r="L46" i="43"/>
  <c r="N197" i="43"/>
  <c r="M72" i="43"/>
  <c r="L51" i="43"/>
  <c r="O51" i="43" s="1"/>
  <c r="M177" i="43"/>
  <c r="N68" i="43"/>
  <c r="L62" i="43"/>
  <c r="N176" i="43"/>
  <c r="L94" i="43"/>
  <c r="M168" i="43"/>
  <c r="M33" i="43"/>
  <c r="L147" i="43"/>
  <c r="N165" i="43"/>
  <c r="N32" i="43"/>
  <c r="L158" i="43"/>
  <c r="N164" i="43"/>
  <c r="L163" i="43"/>
  <c r="M131" i="43"/>
  <c r="M19" i="43"/>
  <c r="O19" i="43" s="1"/>
  <c r="L195" i="43"/>
  <c r="N129" i="43"/>
  <c r="N18" i="43"/>
  <c r="L206" i="43"/>
  <c r="N17" i="43"/>
  <c r="N4" i="43"/>
  <c r="N120" i="43"/>
  <c r="M17" i="43"/>
  <c r="M224" i="43"/>
  <c r="L26" i="43"/>
  <c r="M211" i="43"/>
  <c r="M80" i="43"/>
  <c r="N209" i="43"/>
  <c r="N163" i="43"/>
  <c r="M120" i="43"/>
  <c r="N72" i="43"/>
  <c r="L219" i="43"/>
  <c r="L67" i="43"/>
  <c r="M4" i="43"/>
  <c r="M193" i="43"/>
  <c r="M147" i="43"/>
  <c r="M107" i="43"/>
  <c r="N65" i="43"/>
  <c r="O24" i="43"/>
  <c r="M121" i="43"/>
  <c r="M153" i="43"/>
  <c r="N192" i="43"/>
  <c r="N145" i="43"/>
  <c r="N106" i="43"/>
  <c r="M64" i="43"/>
  <c r="L99" i="43"/>
  <c r="N243" i="43"/>
  <c r="M192" i="43"/>
  <c r="M145" i="43"/>
  <c r="M106" i="43"/>
  <c r="N57" i="43"/>
  <c r="O73" i="43"/>
  <c r="M154" i="43"/>
  <c r="N240" i="43"/>
  <c r="N187" i="43"/>
  <c r="N144" i="43"/>
  <c r="N99" i="43"/>
  <c r="N51" i="43"/>
  <c r="L218" i="43"/>
  <c r="N153" i="43"/>
  <c r="N10" i="43"/>
  <c r="L8" i="43"/>
  <c r="M240" i="43"/>
  <c r="M187" i="43"/>
  <c r="M139" i="43"/>
  <c r="L9" i="43"/>
  <c r="M225" i="43"/>
  <c r="M186" i="43"/>
  <c r="N133" i="43"/>
  <c r="N97" i="43"/>
  <c r="N49" i="43"/>
  <c r="L10" i="43"/>
  <c r="L139" i="43"/>
  <c r="N177" i="43"/>
  <c r="N131" i="43"/>
  <c r="M49" i="43"/>
  <c r="N60" i="43"/>
  <c r="L56" i="43"/>
  <c r="L110" i="43"/>
  <c r="O56" i="43"/>
  <c r="L57" i="43"/>
  <c r="L115" i="43"/>
  <c r="L152" i="43"/>
  <c r="M243" i="43"/>
  <c r="N221" i="43"/>
  <c r="N195" i="43"/>
  <c r="M176" i="43"/>
  <c r="N152" i="43"/>
  <c r="M57" i="43"/>
  <c r="N28" i="43"/>
  <c r="L58" i="43"/>
  <c r="L153" i="43"/>
  <c r="N241" i="43"/>
  <c r="M216" i="43"/>
  <c r="N173" i="43"/>
  <c r="M152" i="43"/>
  <c r="N128" i="43"/>
  <c r="N105" i="43"/>
  <c r="M81" i="43"/>
  <c r="N56" i="43"/>
  <c r="M28" i="43"/>
  <c r="O58" i="43"/>
  <c r="L154" i="43"/>
  <c r="L216" i="43"/>
  <c r="N168" i="43"/>
  <c r="M105" i="43"/>
  <c r="O72" i="43"/>
  <c r="L174" i="43"/>
  <c r="N236" i="43"/>
  <c r="L78" i="43"/>
  <c r="L179" i="43"/>
  <c r="N233" i="43"/>
  <c r="M144" i="43"/>
  <c r="N115" i="43"/>
  <c r="N96" i="43"/>
  <c r="N48" i="43"/>
  <c r="L83" i="43"/>
  <c r="L126" i="43"/>
  <c r="L186" i="43"/>
  <c r="L222" i="43"/>
  <c r="M233" i="43"/>
  <c r="M209" i="43"/>
  <c r="N161" i="43"/>
  <c r="N141" i="43"/>
  <c r="N67" i="43"/>
  <c r="M48" i="43"/>
  <c r="N16" i="43"/>
  <c r="L187" i="43"/>
  <c r="L227" i="43"/>
  <c r="N208" i="43"/>
  <c r="N186" i="43"/>
  <c r="M161" i="43"/>
  <c r="N139" i="43"/>
  <c r="N113" i="43"/>
  <c r="N93" i="43"/>
  <c r="N44" i="43"/>
  <c r="M16" i="43"/>
  <c r="L60" i="43"/>
  <c r="N237" i="43"/>
  <c r="L220" i="43"/>
  <c r="N189" i="43"/>
  <c r="L30" i="43"/>
  <c r="L86" i="43"/>
  <c r="N227" i="43"/>
  <c r="N160" i="43"/>
  <c r="N88" i="43"/>
  <c r="N35" i="43"/>
  <c r="L35" i="43"/>
  <c r="L238" i="43"/>
  <c r="M227" i="43"/>
  <c r="N201" i="43"/>
  <c r="N179" i="43"/>
  <c r="M160" i="43"/>
  <c r="N112" i="43"/>
  <c r="M88" i="43"/>
  <c r="M65" i="43"/>
  <c r="M10" i="43"/>
  <c r="L142" i="43"/>
  <c r="L190" i="43"/>
  <c r="N225" i="43"/>
  <c r="M201" i="43"/>
  <c r="N154" i="43"/>
  <c r="N132" i="43"/>
  <c r="N84" i="43"/>
  <c r="N64" i="43"/>
  <c r="N33" i="43"/>
  <c r="N9" i="43"/>
  <c r="O9" i="43" s="1"/>
  <c r="L50" i="43"/>
  <c r="M50" i="43"/>
  <c r="N50" i="43"/>
  <c r="L66" i="43"/>
  <c r="N66" i="43"/>
  <c r="M66" i="43"/>
  <c r="L130" i="43"/>
  <c r="L226" i="43"/>
  <c r="L36" i="43"/>
  <c r="M36" i="43"/>
  <c r="N36" i="43"/>
  <c r="L180" i="43"/>
  <c r="N180" i="43"/>
  <c r="L212" i="43"/>
  <c r="M164" i="43"/>
  <c r="M132" i="43"/>
  <c r="N116" i="43"/>
  <c r="M21" i="43"/>
  <c r="N21" i="43"/>
  <c r="L21" i="43"/>
  <c r="M69" i="43"/>
  <c r="N69" i="43"/>
  <c r="L69" i="43"/>
  <c r="M117" i="43"/>
  <c r="L117" i="43"/>
  <c r="M181" i="43"/>
  <c r="N181" i="43"/>
  <c r="L181" i="43"/>
  <c r="M54" i="43"/>
  <c r="N54" i="43"/>
  <c r="M102" i="43"/>
  <c r="N102" i="43"/>
  <c r="M150" i="43"/>
  <c r="N150" i="43"/>
  <c r="M214" i="43"/>
  <c r="N214" i="43"/>
  <c r="M230" i="43"/>
  <c r="N230" i="43"/>
  <c r="L230" i="43"/>
  <c r="M226" i="43"/>
  <c r="M196" i="43"/>
  <c r="M39" i="43"/>
  <c r="N39" i="43"/>
  <c r="M55" i="43"/>
  <c r="N55" i="43"/>
  <c r="M119" i="43"/>
  <c r="N119" i="43"/>
  <c r="M183" i="43"/>
  <c r="N183" i="43"/>
  <c r="L183" i="43"/>
  <c r="M215" i="43"/>
  <c r="N215" i="43"/>
  <c r="M210" i="43"/>
  <c r="N130" i="43"/>
  <c r="N98" i="43"/>
  <c r="M82" i="43"/>
  <c r="L232" i="43"/>
  <c r="M232" i="43"/>
  <c r="M25" i="43"/>
  <c r="N25" i="43"/>
  <c r="M89" i="43"/>
  <c r="L89" i="43"/>
  <c r="N89" i="43"/>
  <c r="L73" i="43"/>
  <c r="L133" i="43"/>
  <c r="M11" i="43"/>
  <c r="N11" i="43"/>
  <c r="O11" i="43"/>
  <c r="N27" i="43"/>
  <c r="M27" i="43"/>
  <c r="M75" i="43"/>
  <c r="N75" i="43"/>
  <c r="L91" i="43"/>
  <c r="N91" i="43"/>
  <c r="M91" i="43"/>
  <c r="M123" i="43"/>
  <c r="N123" i="43"/>
  <c r="M171" i="43"/>
  <c r="N171" i="43"/>
  <c r="L203" i="43"/>
  <c r="L75" i="43"/>
  <c r="L140" i="43"/>
  <c r="L169" i="43"/>
  <c r="L234" i="43"/>
  <c r="M236" i="43"/>
  <c r="M60" i="43"/>
  <c r="M44" i="43"/>
  <c r="M24" i="43"/>
  <c r="M8" i="43"/>
  <c r="L18" i="43"/>
  <c r="O18" i="43" s="1"/>
  <c r="L114" i="43"/>
  <c r="M114" i="43"/>
  <c r="N114" i="43"/>
  <c r="L178" i="43"/>
  <c r="L242" i="43"/>
  <c r="M242" i="43"/>
  <c r="N242" i="43"/>
  <c r="M34" i="43"/>
  <c r="L68" i="43"/>
  <c r="O68" i="43"/>
  <c r="M85" i="43"/>
  <c r="N85" i="43"/>
  <c r="M149" i="43"/>
  <c r="N149" i="43"/>
  <c r="M213" i="43"/>
  <c r="M22" i="43"/>
  <c r="N22" i="43"/>
  <c r="L22" i="43"/>
  <c r="M70" i="43"/>
  <c r="N70" i="43"/>
  <c r="L70" i="43"/>
  <c r="O70" i="43"/>
  <c r="M118" i="43"/>
  <c r="N118" i="43"/>
  <c r="M182" i="43"/>
  <c r="N182" i="43"/>
  <c r="L182" i="43"/>
  <c r="M87" i="43"/>
  <c r="N87" i="43"/>
  <c r="L87" i="43"/>
  <c r="M151" i="43"/>
  <c r="N151" i="43"/>
  <c r="M231" i="43"/>
  <c r="N231" i="43"/>
  <c r="L231" i="43"/>
  <c r="M136" i="43"/>
  <c r="L136" i="43"/>
  <c r="N136" i="43"/>
  <c r="L41" i="43"/>
  <c r="N41" i="43"/>
  <c r="M41" i="43"/>
  <c r="M217" i="43"/>
  <c r="N217" i="43"/>
  <c r="L98" i="43"/>
  <c r="L162" i="43"/>
  <c r="M162" i="43"/>
  <c r="L194" i="43"/>
  <c r="N194" i="43"/>
  <c r="M194" i="43"/>
  <c r="M5" i="43"/>
  <c r="N5" i="43"/>
  <c r="N226" i="43"/>
  <c r="N196" i="43"/>
  <c r="M116" i="43"/>
  <c r="M6" i="43"/>
  <c r="N6" i="43"/>
  <c r="M38" i="43"/>
  <c r="N38" i="43"/>
  <c r="M86" i="43"/>
  <c r="N86" i="43"/>
  <c r="M134" i="43"/>
  <c r="N134" i="43"/>
  <c r="L134" i="43"/>
  <c r="M198" i="43"/>
  <c r="N198" i="43"/>
  <c r="M23" i="43"/>
  <c r="N23" i="43"/>
  <c r="L23" i="43"/>
  <c r="M103" i="43"/>
  <c r="N103" i="43"/>
  <c r="M199" i="43"/>
  <c r="N199" i="43"/>
  <c r="L102" i="43"/>
  <c r="L165" i="43"/>
  <c r="M104" i="43"/>
  <c r="N104" i="43"/>
  <c r="L184" i="43"/>
  <c r="M184" i="43"/>
  <c r="N184" i="43"/>
  <c r="L185" i="43"/>
  <c r="M185" i="43"/>
  <c r="N185" i="43"/>
  <c r="L39" i="43"/>
  <c r="M90" i="43"/>
  <c r="L90" i="43"/>
  <c r="N90" i="43"/>
  <c r="L202" i="43"/>
  <c r="L74" i="43"/>
  <c r="L199" i="43"/>
  <c r="N24" i="43"/>
  <c r="N8" i="43"/>
  <c r="O42" i="43"/>
  <c r="O12" i="43"/>
  <c r="M12" i="43"/>
  <c r="N12" i="43"/>
  <c r="N76" i="43"/>
  <c r="M76" i="43"/>
  <c r="N124" i="43"/>
  <c r="M124" i="43"/>
  <c r="N172" i="43"/>
  <c r="M172" i="43"/>
  <c r="M204" i="43"/>
  <c r="L204" i="43"/>
  <c r="N204" i="43"/>
  <c r="N235" i="43"/>
  <c r="N220" i="43"/>
  <c r="N203" i="43"/>
  <c r="O34" i="43"/>
  <c r="L34" i="43"/>
  <c r="L82" i="43"/>
  <c r="L146" i="43"/>
  <c r="N146" i="43"/>
  <c r="L210" i="43"/>
  <c r="L52" i="43"/>
  <c r="M52" i="43"/>
  <c r="N52" i="43"/>
  <c r="L100" i="43"/>
  <c r="M100" i="43"/>
  <c r="N100" i="43"/>
  <c r="L148" i="43"/>
  <c r="M148" i="43"/>
  <c r="N148" i="43"/>
  <c r="L228" i="43"/>
  <c r="M228" i="43"/>
  <c r="N228" i="43"/>
  <c r="M180" i="43"/>
  <c r="M37" i="43"/>
  <c r="N37" i="43"/>
  <c r="O37" i="43"/>
  <c r="M53" i="43"/>
  <c r="N53" i="43"/>
  <c r="M101" i="43"/>
  <c r="N101" i="43"/>
  <c r="M229" i="43"/>
  <c r="N229" i="43"/>
  <c r="L229" i="43"/>
  <c r="M166" i="43"/>
  <c r="N166" i="43"/>
  <c r="M7" i="43"/>
  <c r="N7" i="43"/>
  <c r="M71" i="43"/>
  <c r="N71" i="43"/>
  <c r="M135" i="43"/>
  <c r="N135" i="43"/>
  <c r="L135" i="43"/>
  <c r="M167" i="43"/>
  <c r="N167" i="43"/>
  <c r="N40" i="43"/>
  <c r="O40" i="43"/>
  <c r="M40" i="43"/>
  <c r="L40" i="43"/>
  <c r="L197" i="43"/>
  <c r="M178" i="43"/>
  <c r="M130" i="43"/>
  <c r="L137" i="43"/>
  <c r="M137" i="43"/>
  <c r="N137" i="43"/>
  <c r="M26" i="43"/>
  <c r="N26" i="43"/>
  <c r="L138" i="43"/>
  <c r="N138" i="43"/>
  <c r="M138" i="43"/>
  <c r="M170" i="43"/>
  <c r="N170" i="43"/>
  <c r="M218" i="43"/>
  <c r="N218" i="43"/>
  <c r="L76" i="43"/>
  <c r="L107" i="43"/>
  <c r="L170" i="43"/>
  <c r="L235" i="43"/>
  <c r="N156" i="43"/>
  <c r="N74" i="43"/>
  <c r="N59" i="43"/>
  <c r="N43" i="43"/>
  <c r="N20" i="43"/>
  <c r="O4" i="43"/>
  <c r="O44" i="43"/>
  <c r="L53" i="43"/>
  <c r="L171" i="43"/>
  <c r="L236" i="43"/>
  <c r="M235" i="43"/>
  <c r="M203" i="43"/>
  <c r="M156" i="43"/>
  <c r="N122" i="43"/>
  <c r="N108" i="43"/>
  <c r="M59" i="43"/>
  <c r="M43" i="43"/>
  <c r="M20" i="43"/>
  <c r="O52" i="43"/>
  <c r="L54" i="43"/>
  <c r="L172" i="43"/>
  <c r="N234" i="43"/>
  <c r="N219" i="43"/>
  <c r="N202" i="43"/>
  <c r="N188" i="43"/>
  <c r="N169" i="43"/>
  <c r="N155" i="43"/>
  <c r="N140" i="43"/>
  <c r="M122" i="43"/>
  <c r="M108" i="43"/>
  <c r="N92" i="43"/>
  <c r="N73" i="43"/>
  <c r="N58" i="43"/>
  <c r="N42" i="43"/>
  <c r="L55" i="43"/>
  <c r="L118" i="43"/>
  <c r="L149" i="43"/>
  <c r="L213" i="43"/>
  <c r="M234" i="43"/>
  <c r="M202" i="43"/>
  <c r="M188" i="43"/>
  <c r="M155" i="43"/>
  <c r="N121" i="43"/>
  <c r="M92" i="43"/>
  <c r="M42" i="43"/>
  <c r="O7" i="43"/>
  <c r="O54" i="43"/>
  <c r="M45" i="43"/>
  <c r="N45" i="43"/>
  <c r="O45" i="43"/>
  <c r="M77" i="43"/>
  <c r="N77" i="43"/>
  <c r="O77" i="43"/>
  <c r="M93" i="43"/>
  <c r="M125" i="43"/>
  <c r="M141" i="43"/>
  <c r="M157" i="43"/>
  <c r="M173" i="43"/>
  <c r="M189" i="43"/>
  <c r="M221" i="43"/>
  <c r="M237" i="43"/>
  <c r="N125" i="43"/>
  <c r="M29" i="43"/>
  <c r="N29" i="43"/>
  <c r="M109" i="43"/>
  <c r="L109" i="43"/>
  <c r="N205" i="43"/>
  <c r="L205" i="43"/>
  <c r="M13" i="43"/>
  <c r="N13" i="43"/>
  <c r="M61" i="43"/>
  <c r="N61" i="43"/>
  <c r="L157" i="43"/>
  <c r="N157" i="43"/>
  <c r="L15" i="43"/>
  <c r="L31" i="43"/>
  <c r="L47" i="43"/>
  <c r="L63" i="43"/>
  <c r="L79" i="43"/>
  <c r="L95" i="43"/>
  <c r="L111" i="43"/>
  <c r="L127" i="43"/>
  <c r="L143" i="43"/>
  <c r="L159" i="43"/>
  <c r="L175" i="43"/>
  <c r="L191" i="43"/>
  <c r="L207" i="43"/>
  <c r="L223" i="43"/>
  <c r="L239" i="43"/>
  <c r="N239" i="43"/>
  <c r="N223" i="43"/>
  <c r="N207" i="43"/>
  <c r="N191" i="43"/>
  <c r="N175" i="43"/>
  <c r="N159" i="43"/>
  <c r="N143" i="43"/>
  <c r="N127" i="43"/>
  <c r="N111" i="43"/>
  <c r="N95" i="43"/>
  <c r="N79" i="43"/>
  <c r="N63" i="43"/>
  <c r="N47" i="43"/>
  <c r="N31" i="43"/>
  <c r="N15" i="43"/>
  <c r="O62" i="43"/>
  <c r="O78" i="43"/>
  <c r="L16" i="43"/>
  <c r="L32" i="43"/>
  <c r="O32" i="43" s="1"/>
  <c r="L48" i="43"/>
  <c r="L64" i="43"/>
  <c r="L80" i="43"/>
  <c r="L96" i="43"/>
  <c r="L112" i="43"/>
  <c r="L128" i="43"/>
  <c r="L144" i="43"/>
  <c r="L160" i="43"/>
  <c r="L176" i="43"/>
  <c r="L192" i="43"/>
  <c r="L208" i="43"/>
  <c r="L224" i="43"/>
  <c r="L240" i="43"/>
  <c r="M239" i="43"/>
  <c r="M223" i="43"/>
  <c r="M207" i="43"/>
  <c r="M191" i="43"/>
  <c r="M175" i="43"/>
  <c r="M159" i="43"/>
  <c r="M143" i="43"/>
  <c r="M127" i="43"/>
  <c r="M111" i="43"/>
  <c r="M95" i="43"/>
  <c r="M79" i="43"/>
  <c r="M63" i="43"/>
  <c r="M47" i="43"/>
  <c r="M31" i="43"/>
  <c r="M15" i="43"/>
  <c r="L17" i="43"/>
  <c r="L33" i="43"/>
  <c r="L49" i="43"/>
  <c r="L65" i="43"/>
  <c r="L81" i="43"/>
  <c r="L97" i="43"/>
  <c r="L113" i="43"/>
  <c r="L129" i="43"/>
  <c r="L145" i="43"/>
  <c r="L161" i="43"/>
  <c r="L177" i="43"/>
  <c r="L193" i="43"/>
  <c r="L209" i="43"/>
  <c r="L225" i="43"/>
  <c r="L241" i="43"/>
  <c r="N238" i="43"/>
  <c r="N222" i="43"/>
  <c r="N206" i="43"/>
  <c r="N190" i="43"/>
  <c r="N174" i="43"/>
  <c r="N158" i="43"/>
  <c r="N142" i="43"/>
  <c r="N126" i="43"/>
  <c r="N110" i="43"/>
  <c r="N94" i="43"/>
  <c r="N78" i="43"/>
  <c r="N62" i="43"/>
  <c r="N46" i="43"/>
  <c r="N30" i="43"/>
  <c r="N14" i="43"/>
  <c r="O14" i="43" s="1"/>
  <c r="O5" i="43" l="1"/>
  <c r="O46" i="43"/>
  <c r="O35" i="43"/>
  <c r="O67" i="43"/>
  <c r="O61" i="43"/>
  <c r="O27" i="43"/>
  <c r="O69" i="43"/>
  <c r="O71" i="43"/>
  <c r="O21" i="43"/>
  <c r="O36" i="43"/>
  <c r="O53" i="43"/>
  <c r="O43" i="43"/>
  <c r="O31" i="43"/>
  <c r="O38" i="43"/>
  <c r="O59" i="43"/>
  <c r="O29" i="43"/>
  <c r="O39" i="43"/>
  <c r="O63" i="43"/>
  <c r="O23" i="43"/>
  <c r="O41" i="43"/>
  <c r="O28" i="43"/>
  <c r="O66" i="43"/>
  <c r="O50" i="43"/>
  <c r="O15" i="43"/>
  <c r="O55" i="43"/>
  <c r="O22" i="43"/>
  <c r="O47" i="43"/>
  <c r="O13" i="43"/>
  <c r="O6" i="43"/>
  <c r="O20" i="43"/>
  <c r="O30" i="43"/>
  <c r="O25" i="43"/>
  <c r="O74" i="43"/>
  <c r="I3" i="24"/>
  <c r="I4" i="24"/>
  <c r="I5" i="24"/>
  <c r="I2" i="24"/>
  <c r="E3" i="40"/>
  <c r="E2" i="40"/>
  <c r="E8" i="39"/>
  <c r="E7" i="39"/>
  <c r="E6" i="39"/>
  <c r="E5" i="39"/>
  <c r="E4" i="39"/>
  <c r="E3" i="39"/>
  <c r="E2" i="39"/>
  <c r="F3" i="30"/>
  <c r="F2" i="30"/>
  <c r="G3" i="10"/>
  <c r="G4" i="10"/>
  <c r="G5" i="10"/>
  <c r="G6" i="10"/>
  <c r="G7" i="10"/>
  <c r="G8" i="10"/>
  <c r="G2" i="10"/>
  <c r="F10" i="10"/>
  <c r="K12" i="9"/>
  <c r="K11" i="9"/>
  <c r="K10" i="9"/>
  <c r="K9" i="9"/>
  <c r="K8" i="9"/>
  <c r="K7" i="9"/>
  <c r="K6" i="9"/>
  <c r="K5" i="9"/>
  <c r="K4" i="9"/>
  <c r="K3" i="9"/>
  <c r="K2" i="9"/>
  <c r="J9" i="11"/>
  <c r="J8" i="11"/>
  <c r="J7" i="11"/>
  <c r="J6" i="11"/>
  <c r="J5" i="11"/>
  <c r="J4" i="11"/>
  <c r="J3" i="11"/>
  <c r="J2" i="11"/>
  <c r="I9" i="11"/>
  <c r="I8" i="11"/>
  <c r="I7" i="11"/>
  <c r="I6" i="11"/>
  <c r="I5" i="11"/>
  <c r="I4" i="11"/>
  <c r="I3" i="11"/>
  <c r="I2" i="11"/>
  <c r="J12" i="9"/>
  <c r="J11" i="9"/>
  <c r="J10" i="9"/>
  <c r="J9" i="9"/>
  <c r="J8" i="9"/>
  <c r="J7" i="9"/>
  <c r="J6" i="9"/>
  <c r="J5" i="9"/>
  <c r="J4" i="9"/>
  <c r="J3" i="9"/>
  <c r="J2" i="9"/>
  <c r="F14" i="8"/>
  <c r="F13" i="8"/>
  <c r="F12" i="8"/>
  <c r="F11" i="8"/>
  <c r="F10" i="8"/>
  <c r="F9" i="8"/>
  <c r="F8" i="8"/>
  <c r="F7" i="8"/>
  <c r="F6" i="8"/>
  <c r="F5" i="8"/>
  <c r="F4" i="8"/>
  <c r="F3" i="8"/>
  <c r="F2" i="8"/>
  <c r="H14" i="7"/>
  <c r="H13" i="7"/>
  <c r="H12" i="7"/>
  <c r="H11" i="7"/>
  <c r="H10" i="7"/>
  <c r="H9" i="7"/>
  <c r="H8" i="7"/>
  <c r="H7" i="7"/>
  <c r="H6" i="7"/>
  <c r="H5" i="7"/>
  <c r="H4" i="7"/>
  <c r="H3" i="7"/>
  <c r="H2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5" i="25"/>
  <c r="F4" i="25"/>
  <c r="F3" i="25"/>
  <c r="F2" i="25"/>
  <c r="H5" i="24"/>
  <c r="G5" i="25" s="1"/>
  <c r="H4" i="24"/>
  <c r="G4" i="25" s="1"/>
  <c r="H3" i="24"/>
  <c r="G3" i="25" s="1"/>
  <c r="H2" i="24"/>
  <c r="G2" i="25" s="1"/>
  <c r="G5" i="24"/>
  <c r="G4" i="24"/>
  <c r="G3" i="24"/>
  <c r="G2" i="24"/>
  <c r="I6" i="22"/>
  <c r="I5" i="22"/>
  <c r="I4" i="22"/>
  <c r="I3" i="22"/>
  <c r="I6" i="21"/>
  <c r="I5" i="21"/>
  <c r="I4" i="21"/>
  <c r="I3" i="21"/>
  <c r="O5" i="23"/>
  <c r="O4" i="23"/>
  <c r="O3" i="23"/>
  <c r="O2" i="23"/>
  <c r="N5" i="23"/>
  <c r="N4" i="23"/>
  <c r="N3" i="23"/>
  <c r="N2" i="23"/>
  <c r="M5" i="23"/>
  <c r="M4" i="23"/>
  <c r="M3" i="23"/>
  <c r="M2" i="23"/>
  <c r="L5" i="23"/>
  <c r="L4" i="23"/>
  <c r="L3" i="23"/>
  <c r="K5" i="23"/>
  <c r="K4" i="23"/>
  <c r="K3" i="23"/>
  <c r="K2" i="23"/>
  <c r="L2" i="23"/>
  <c r="H6" i="22"/>
  <c r="G6" i="22"/>
  <c r="H5" i="22"/>
  <c r="G5" i="22"/>
  <c r="H4" i="22"/>
  <c r="G4" i="22"/>
  <c r="H3" i="22"/>
  <c r="G3" i="22"/>
  <c r="H4" i="21"/>
  <c r="H5" i="21"/>
  <c r="H6" i="21"/>
  <c r="H3" i="21"/>
  <c r="G4" i="21"/>
  <c r="G5" i="21"/>
  <c r="G6" i="21"/>
  <c r="G3" i="21"/>
</calcChain>
</file>

<file path=xl/sharedStrings.xml><?xml version="1.0" encoding="utf-8"?>
<sst xmlns="http://schemas.openxmlformats.org/spreadsheetml/2006/main" count="3997" uniqueCount="2549">
  <si>
    <t>tm_person_id</t>
  </si>
  <si>
    <t>full_name</t>
  </si>
  <si>
    <t>title_front</t>
  </si>
  <si>
    <t>title_behind</t>
  </si>
  <si>
    <t>gender</t>
  </si>
  <si>
    <t>tr_blood_type_id</t>
  </si>
  <si>
    <t>tr_religion_id</t>
  </si>
  <si>
    <t>person_desc</t>
  </si>
  <si>
    <t>Aryo Budi Dwikarso Prasetyo</t>
  </si>
  <si>
    <t>Ratri Hadajani</t>
  </si>
  <si>
    <t>Adiyani Candrawati</t>
  </si>
  <si>
    <t>Anggara Budi Wahyudi</t>
  </si>
  <si>
    <t>Raditya Widhiatmoko</t>
  </si>
  <si>
    <t>Budioro Brotosaputro</t>
  </si>
  <si>
    <t>Arogati</t>
  </si>
  <si>
    <t>---</t>
  </si>
  <si>
    <t>Nenah</t>
  </si>
  <si>
    <t>Adwita Nayaprana</t>
  </si>
  <si>
    <t>Agung Januardi</t>
  </si>
  <si>
    <t>Agus Budiyono</t>
  </si>
  <si>
    <t>Aldi Abriyanto</t>
  </si>
  <si>
    <t>Alexander Geraldy Fernandez</t>
  </si>
  <si>
    <t>Alifa Karomina Putri</t>
  </si>
  <si>
    <t>Ardi  Wisnu Murti</t>
  </si>
  <si>
    <t>Bagas Thomas Pamungkas</t>
  </si>
  <si>
    <t>Bellyn Mey Cendy</t>
  </si>
  <si>
    <t>Billy Baktiar Siahaan</t>
  </si>
  <si>
    <t>Cut Magdalena Mahnum</t>
  </si>
  <si>
    <t>Danny Darmawi</t>
  </si>
  <si>
    <t>Devi Zumarudin Syah</t>
  </si>
  <si>
    <t>Devilosa Indra Kamal</t>
  </si>
  <si>
    <t>Diana Pasaribu</t>
  </si>
  <si>
    <t>Dita Damayanti</t>
  </si>
  <si>
    <t>Eddy Rakhman</t>
  </si>
  <si>
    <t>Emanuela Chrystiana Dewi</t>
  </si>
  <si>
    <t>Fajar Solihin Putra</t>
  </si>
  <si>
    <t>Fariz Budi Gumelar</t>
  </si>
  <si>
    <t>Feri Irawan</t>
  </si>
  <si>
    <t>Firmansyah</t>
  </si>
  <si>
    <t>Laras Anggit</t>
  </si>
  <si>
    <t>Mia Angela BR. Bangun</t>
  </si>
  <si>
    <t>Miki Maulana</t>
  </si>
  <si>
    <t>Miswati</t>
  </si>
  <si>
    <t>Mizan Hidayat</t>
  </si>
  <si>
    <t>Muhammad Fadli Ridwan</t>
  </si>
  <si>
    <t>Novrizal Eko Sihbudi</t>
  </si>
  <si>
    <t>Nur Hasbullah Matturungan</t>
  </si>
  <si>
    <t>Pramono Giritiarso</t>
  </si>
  <si>
    <t>Refika Oktaviani</t>
  </si>
  <si>
    <t>Reny Indriyani</t>
  </si>
  <si>
    <t>Rohendi</t>
  </si>
  <si>
    <t>RR Marfia Dwiyulianita Ningrum</t>
  </si>
  <si>
    <t>Sabilla Pravita Larrasati</t>
  </si>
  <si>
    <t>Sri Murwani</t>
  </si>
  <si>
    <t>Wahyu</t>
  </si>
  <si>
    <t>Windy Nurbani</t>
  </si>
  <si>
    <t>Gatot Aryo Priyantono</t>
  </si>
  <si>
    <t>dr.</t>
  </si>
  <si>
    <t>tm_address_id</t>
  </si>
  <si>
    <t>address1</t>
  </si>
  <si>
    <t>address2</t>
  </si>
  <si>
    <t>address3</t>
  </si>
  <si>
    <t>city</t>
  </si>
  <si>
    <t>zip_code</t>
  </si>
  <si>
    <t>tm_country_id</t>
  </si>
  <si>
    <t>address_desc</t>
  </si>
  <si>
    <t>Jln. Erlangga Barat VII / 17</t>
  </si>
  <si>
    <t>Kelurahan Pleburan, Kecamatan Semarang Selatan</t>
  </si>
  <si>
    <t>Semarang</t>
  </si>
  <si>
    <t>Komplek Bappenas Sawangan, Jln. Pertiwi III / A-71</t>
  </si>
  <si>
    <t>Kelurahan Kedaung, Kecamatan Sawangan</t>
  </si>
  <si>
    <t>RT/RW 002/006</t>
  </si>
  <si>
    <t>Depok</t>
  </si>
  <si>
    <t>-----</t>
  </si>
  <si>
    <t>Komplek Pharmindo, Jln. Trowulan V / U-19</t>
  </si>
  <si>
    <t>Cimahi</t>
  </si>
  <si>
    <t>latitude</t>
  </si>
  <si>
    <t>longitude</t>
  </si>
  <si>
    <t>ST</t>
  </si>
  <si>
    <t>AMd</t>
  </si>
  <si>
    <t>MPH.</t>
  </si>
  <si>
    <t>SpKK.</t>
  </si>
  <si>
    <t>tm_person_email_id</t>
  </si>
  <si>
    <t>email</t>
  </si>
  <si>
    <t>person_email_desc</t>
  </si>
  <si>
    <t>aryobd@gmail.com</t>
  </si>
  <si>
    <t>aryobd@yahoo.com</t>
  </si>
  <si>
    <t>aryobd@hotmail.com</t>
  </si>
  <si>
    <t>aryobd@outlook.com</t>
  </si>
  <si>
    <t>aryobd@live.com</t>
  </si>
  <si>
    <t>adwita.nayaprana@bsi.co.id</t>
  </si>
  <si>
    <t>Agung.Januardi@bsi.co.id</t>
  </si>
  <si>
    <t>agus-b@bsi.co.id</t>
  </si>
  <si>
    <t>aldi.abriyanto@bsi.co.id</t>
  </si>
  <si>
    <t>alexander.geraldy@bsi.co.id</t>
  </si>
  <si>
    <t>Alifa.Putri@bsi.co.id</t>
  </si>
  <si>
    <t>Ardi.Murti@bsi.co.id</t>
  </si>
  <si>
    <t>bagas.pamungkas@bsi.co.id</t>
  </si>
  <si>
    <t>bellyn.cendy@bsi.co.id</t>
  </si>
  <si>
    <t>billy.siahaan@bsi.co.id</t>
  </si>
  <si>
    <t>cut.mahnum@bsi.co.id</t>
  </si>
  <si>
    <t>danny.darmawi@bsi.co.id</t>
  </si>
  <si>
    <t>devi.zumarudin@bsi.co.id</t>
  </si>
  <si>
    <t>devilosa.indra@bsi.co.id</t>
  </si>
  <si>
    <t>diana@bsi.co.id</t>
  </si>
  <si>
    <t>dita.damayanti@bsi.co.id</t>
  </si>
  <si>
    <t>eddy.rakhman@dipostar.com</t>
  </si>
  <si>
    <t>emanuela.dewi@bsi.co.id</t>
  </si>
  <si>
    <t>fajar.putra@bsi.co.id</t>
  </si>
  <si>
    <t>Fariz.BudiGumelar@bsi.co.id</t>
  </si>
  <si>
    <t>feri@bsi.co.id</t>
  </si>
  <si>
    <t>firmansyah.sulaeman@bsi.co.id</t>
  </si>
  <si>
    <t>laras.anggit@bsi.co.id</t>
  </si>
  <si>
    <t>mia.bangun@bsi.co.id</t>
  </si>
  <si>
    <t>miki.maulana@bsi.co.id</t>
  </si>
  <si>
    <t>Miswati@bsi.co.id</t>
  </si>
  <si>
    <t>mizan.hidayat@bsi.co.id</t>
  </si>
  <si>
    <t>fadli.ridwan@bsi.co.id</t>
  </si>
  <si>
    <t>novrizal.sihbudi@bsi.co.id</t>
  </si>
  <si>
    <t>nur.matturungan@bsi.co.id</t>
  </si>
  <si>
    <t>pramono@bsi.co.id</t>
  </si>
  <si>
    <t>refika.oktaviani@bsi.co.id</t>
  </si>
  <si>
    <t>reny.indriyani@bsi.co.id</t>
  </si>
  <si>
    <t>rohendi.taryana@bsi.co.id</t>
  </si>
  <si>
    <t>marfia.ningrum@bsi.co.id</t>
  </si>
  <si>
    <t>sabilla.larrasati@bsi.co.id</t>
  </si>
  <si>
    <t>Sri.Murwani@bsi.co.id</t>
  </si>
  <si>
    <t>wahyu@bsi.co.id</t>
  </si>
  <si>
    <t>Windy.Nurbani@bsi.co.id</t>
  </si>
  <si>
    <t>adhitmipa@gmail.com</t>
  </si>
  <si>
    <t>bsi80006@bsi.co.id</t>
  </si>
  <si>
    <t>Gatot.Priyantono@dipostar.com</t>
  </si>
  <si>
    <t>tm_person_mobile_phone_id</t>
  </si>
  <si>
    <t>mobile_phone</t>
  </si>
  <si>
    <t>person_mobile_phone_desc</t>
  </si>
  <si>
    <t>-</t>
  </si>
  <si>
    <t>081322162811</t>
  </si>
  <si>
    <t>087885885360</t>
  </si>
  <si>
    <t>081399205647</t>
  </si>
  <si>
    <t>081287071946</t>
  </si>
  <si>
    <t>085691404254</t>
  </si>
  <si>
    <t>082322794551</t>
  </si>
  <si>
    <t>08111750079</t>
  </si>
  <si>
    <t>081294634759</t>
  </si>
  <si>
    <t>081932732328</t>
  </si>
  <si>
    <t>081291429193</t>
  </si>
  <si>
    <t>081297848558</t>
  </si>
  <si>
    <t>081219429574</t>
  </si>
  <si>
    <t>087886878002</t>
  </si>
  <si>
    <t>082298940822</t>
  </si>
  <si>
    <t>08121075517</t>
  </si>
  <si>
    <t>0818828119</t>
  </si>
  <si>
    <t>085770508592</t>
  </si>
  <si>
    <t>081218975885</t>
  </si>
  <si>
    <t>081383076552</t>
  </si>
  <si>
    <t>087822744190</t>
  </si>
  <si>
    <t>08119208431</t>
  </si>
  <si>
    <t>08561568168</t>
  </si>
  <si>
    <t>08111993104</t>
  </si>
  <si>
    <t>081228139493</t>
  </si>
  <si>
    <t>08995627807</t>
  </si>
  <si>
    <t>08121442614</t>
  </si>
  <si>
    <t>082112402108</t>
  </si>
  <si>
    <t>081282081353</t>
  </si>
  <si>
    <t>081363857272</t>
  </si>
  <si>
    <t>081573882434</t>
  </si>
  <si>
    <t>085210933588</t>
  </si>
  <si>
    <t>0811989552</t>
  </si>
  <si>
    <t>081212799956</t>
  </si>
  <si>
    <t>085211623350</t>
  </si>
  <si>
    <t>082169639896</t>
  </si>
  <si>
    <t>081285685607</t>
  </si>
  <si>
    <t>081272371616</t>
  </si>
  <si>
    <t>085870172600</t>
  </si>
  <si>
    <t>087870056348</t>
  </si>
  <si>
    <t>081315014261</t>
  </si>
  <si>
    <t>08119849941</t>
  </si>
  <si>
    <t>person_mobile_phone_m_desc</t>
  </si>
  <si>
    <t>tm_person_address_id</t>
  </si>
  <si>
    <t>tm_address_status_id</t>
  </si>
  <si>
    <t>person_address_desc</t>
  </si>
  <si>
    <t>tm_person_website_id</t>
  </si>
  <si>
    <t>website_url</t>
  </si>
  <si>
    <t>person_website_desc</t>
  </si>
  <si>
    <t>www.budi.com</t>
  </si>
  <si>
    <t>www.budi.net</t>
  </si>
  <si>
    <t>www.budi.id</t>
  </si>
  <si>
    <t>www.abdp.com</t>
  </si>
  <si>
    <t>www.abdp.net</t>
  </si>
  <si>
    <t>www.abdp.id</t>
  </si>
  <si>
    <t>tm_person_document_id</t>
  </si>
  <si>
    <t>tr_document_type_id</t>
  </si>
  <si>
    <t>document_number</t>
  </si>
  <si>
    <t>start_date</t>
  </si>
  <si>
    <t>end_date</t>
  </si>
  <si>
    <t>url_location_scan</t>
  </si>
  <si>
    <t>person_document_desc</t>
  </si>
  <si>
    <t>1221-7103-000235</t>
  </si>
  <si>
    <t>SIM A</t>
  </si>
  <si>
    <t>1221-7103-000677</t>
  </si>
  <si>
    <t>SIM C</t>
  </si>
  <si>
    <t>3276032203710000</t>
  </si>
  <si>
    <t>3276036707000000</t>
  </si>
  <si>
    <t>3276030903040000</t>
  </si>
  <si>
    <t>3276032311050000</t>
  </si>
  <si>
    <t>3276035708520000</t>
  </si>
  <si>
    <t>tm_customer_id</t>
  </si>
  <si>
    <t>tm_institution_id</t>
  </si>
  <si>
    <t>customer_desc</t>
  </si>
  <si>
    <t>tm_person_education_id</t>
  </si>
  <si>
    <t>tr_education_type_id</t>
  </si>
  <si>
    <t>join_date</t>
  </si>
  <si>
    <t>graduate_date</t>
  </si>
  <si>
    <t>person_education_desc</t>
  </si>
  <si>
    <t>document_type</t>
  </si>
  <si>
    <t>document_type_desc</t>
  </si>
  <si>
    <t>Akta Kelahiran</t>
  </si>
  <si>
    <t>KTP</t>
  </si>
  <si>
    <t>KK</t>
  </si>
  <si>
    <t>Passport</t>
  </si>
  <si>
    <t>Ijazah</t>
  </si>
  <si>
    <t>Kartu Pelajar/Mahasiswa</t>
  </si>
  <si>
    <t>SIM</t>
  </si>
  <si>
    <t>education_type</t>
  </si>
  <si>
    <t>education_type_desc</t>
  </si>
  <si>
    <t>SD</t>
  </si>
  <si>
    <t>SD/Setara</t>
  </si>
  <si>
    <t>SMP</t>
  </si>
  <si>
    <t>SMP/Setara</t>
  </si>
  <si>
    <t>SMA</t>
  </si>
  <si>
    <t>SMA/Setara</t>
  </si>
  <si>
    <t>D3</t>
  </si>
  <si>
    <t>D3/Setara</t>
  </si>
  <si>
    <t>S1</t>
  </si>
  <si>
    <t>S1/Setara</t>
  </si>
  <si>
    <t>S2</t>
  </si>
  <si>
    <t>S2/Setara</t>
  </si>
  <si>
    <t>S3</t>
  </si>
  <si>
    <t>S3/Setara</t>
  </si>
  <si>
    <t>--</t>
  </si>
  <si>
    <t>person_address_m_desc</t>
  </si>
  <si>
    <t>select 'select ' + char(39) + a.table_name + char(39) + ' xtable, count(1) xcount from ' + a.table_name + ' union all'</t>
  </si>
  <si>
    <t>from information_schema.tables a</t>
  </si>
  <si>
    <t>where a.table_name &lt;&gt; 'sysdiagrams'</t>
  </si>
  <si>
    <t>order by a.table_name;</t>
  </si>
  <si>
    <t>No.</t>
  </si>
  <si>
    <t>Nama</t>
  </si>
  <si>
    <t>RT</t>
  </si>
  <si>
    <t>Blok / No</t>
  </si>
  <si>
    <t>Ibu Pairah</t>
  </si>
  <si>
    <t>01</t>
  </si>
  <si>
    <t>A / 01</t>
  </si>
  <si>
    <t>1.</t>
  </si>
  <si>
    <t>2.</t>
  </si>
  <si>
    <t>Bpk. Suwartono</t>
  </si>
  <si>
    <t>A / 02</t>
  </si>
  <si>
    <t>Ibu Hindun Barokah</t>
  </si>
  <si>
    <t>A / 03</t>
  </si>
  <si>
    <t>4.</t>
  </si>
  <si>
    <t>3.</t>
  </si>
  <si>
    <t>Bpk. Agung Setyawan</t>
  </si>
  <si>
    <t>02</t>
  </si>
  <si>
    <t>A / 33</t>
  </si>
  <si>
    <t>5.</t>
  </si>
  <si>
    <t>Ibu Filkaeni</t>
  </si>
  <si>
    <t>A / 34</t>
  </si>
  <si>
    <t>6.</t>
  </si>
  <si>
    <t>Bpk. Andi Norpandi</t>
  </si>
  <si>
    <t>A / 36</t>
  </si>
  <si>
    <t>7.</t>
  </si>
  <si>
    <t>Bpk. Edi Budi Susanto</t>
  </si>
  <si>
    <t>03</t>
  </si>
  <si>
    <t>A / 88</t>
  </si>
  <si>
    <t>8</t>
  </si>
  <si>
    <t>Bpk. Ari Wibowo</t>
  </si>
  <si>
    <t>A / 89</t>
  </si>
  <si>
    <t>9.</t>
  </si>
  <si>
    <t>A / 90</t>
  </si>
  <si>
    <t>Selasa, 12 Maret 2024</t>
  </si>
  <si>
    <t>Hari</t>
  </si>
  <si>
    <t>Rabu, 13 Maret 2024</t>
  </si>
  <si>
    <t>Bpk. Lubis</t>
  </si>
  <si>
    <t>A / 05</t>
  </si>
  <si>
    <t>Bpk. Bambang</t>
  </si>
  <si>
    <t>A / 06</t>
  </si>
  <si>
    <t>Bpk. Bogat Widiyatmo</t>
  </si>
  <si>
    <t>A / 08</t>
  </si>
  <si>
    <t>Bpk. Yoyok Eko N.</t>
  </si>
  <si>
    <t>A / 37</t>
  </si>
  <si>
    <t>Bpk. H. Entang H.</t>
  </si>
  <si>
    <t>A / 39</t>
  </si>
  <si>
    <t>Bpk. Heles Manada</t>
  </si>
  <si>
    <t>A / 38</t>
  </si>
  <si>
    <t>Ibu Tati Lies Aryanti</t>
  </si>
  <si>
    <t>A / 94</t>
  </si>
  <si>
    <t>Bpk. Aris Setiyono</t>
  </si>
  <si>
    <t>A / 95</t>
  </si>
  <si>
    <t>Bpk. Djedjen A.</t>
  </si>
  <si>
    <t>A / 98</t>
  </si>
  <si>
    <t>Hamdi</t>
  </si>
  <si>
    <t>A / 11</t>
  </si>
  <si>
    <t>Ibu Benny</t>
  </si>
  <si>
    <t>A / 12</t>
  </si>
  <si>
    <t>Bpk. Faisol</t>
  </si>
  <si>
    <t>A / 13</t>
  </si>
  <si>
    <t>Bpk. Noval</t>
  </si>
  <si>
    <t>A / 15</t>
  </si>
  <si>
    <t>Bpk. Ross Evan</t>
  </si>
  <si>
    <t>A / 16</t>
  </si>
  <si>
    <t>Bpk. M. Zaran</t>
  </si>
  <si>
    <t>A / 40</t>
  </si>
  <si>
    <t>Bpk. Ma'mun</t>
  </si>
  <si>
    <t>A / 78</t>
  </si>
  <si>
    <t>Bpk. H. Agus Sumarsono</t>
  </si>
  <si>
    <t>A / 79</t>
  </si>
  <si>
    <t>Ibu Siti Humairoh</t>
  </si>
  <si>
    <t>A / 86</t>
  </si>
  <si>
    <t>Kamis, 14 Maret 2024</t>
  </si>
  <si>
    <t>Jumat, 15 Maret 2024</t>
  </si>
  <si>
    <t>Bpk. Muharam</t>
  </si>
  <si>
    <t>A / 18</t>
  </si>
  <si>
    <t>Ibu Suratni Jaya</t>
  </si>
  <si>
    <t>A / 19</t>
  </si>
  <si>
    <t>Bpk. Karsam</t>
  </si>
  <si>
    <t>PB / 01</t>
  </si>
  <si>
    <t>Bpk. Andi</t>
  </si>
  <si>
    <t>PB / 01B</t>
  </si>
  <si>
    <t>Ibu Aisyah</t>
  </si>
  <si>
    <t>Ibu Wara Prasanti</t>
  </si>
  <si>
    <t>A / 45</t>
  </si>
  <si>
    <t>Bpk. Waluyo</t>
  </si>
  <si>
    <t>A / 49</t>
  </si>
  <si>
    <t>Bpk. Dodi Alfian</t>
  </si>
  <si>
    <t>A / 103</t>
  </si>
  <si>
    <t>Bpk. T. Erwanto</t>
  </si>
  <si>
    <t>A / 108</t>
  </si>
  <si>
    <t>Ibu Lelita Elna</t>
  </si>
  <si>
    <t>A / 109</t>
  </si>
  <si>
    <t>Sabtu, 16 Maret 2024</t>
  </si>
  <si>
    <t>Bpk. Tatang Muttaqin</t>
  </si>
  <si>
    <t>A / 14</t>
  </si>
  <si>
    <t>Bpk. Aris Subiono</t>
  </si>
  <si>
    <t>A / 17</t>
  </si>
  <si>
    <t>Ibu Pipin</t>
  </si>
  <si>
    <t>C / 01</t>
  </si>
  <si>
    <t>Bpk. TriEman</t>
  </si>
  <si>
    <t>PB / 02</t>
  </si>
  <si>
    <t>Bpk. Angga Suryadana</t>
  </si>
  <si>
    <t>A / 64</t>
  </si>
  <si>
    <t>Ibu Iswinda</t>
  </si>
  <si>
    <t>A / 68</t>
  </si>
  <si>
    <t>Bpk. Sugeng</t>
  </si>
  <si>
    <t>A / 111</t>
  </si>
  <si>
    <t>Bpk. Rizal Azirdin</t>
  </si>
  <si>
    <t>A / 113</t>
  </si>
  <si>
    <t>Bpk. Wijaya</t>
  </si>
  <si>
    <t>A / 119</t>
  </si>
  <si>
    <t>Minggu, 17 Maret 2024</t>
  </si>
  <si>
    <t>Bpk. Isdiyono</t>
  </si>
  <si>
    <t>PB / 03</t>
  </si>
  <si>
    <t>Bpk. Sulardi</t>
  </si>
  <si>
    <t>PB / 05</t>
  </si>
  <si>
    <t>Bpk. Joko</t>
  </si>
  <si>
    <t>PB / 06</t>
  </si>
  <si>
    <t>Bpk. Yudi</t>
  </si>
  <si>
    <t>PB / 07</t>
  </si>
  <si>
    <t>A / 57</t>
  </si>
  <si>
    <t>Bpk. Agus Permadi</t>
  </si>
  <si>
    <t>A / 58</t>
  </si>
  <si>
    <t>Bpk. Slamet Sudarsono</t>
  </si>
  <si>
    <t>A / 93</t>
  </si>
  <si>
    <t>Ibu Mukhotib</t>
  </si>
  <si>
    <t>A / 101</t>
  </si>
  <si>
    <t>Bpk. Abdul Haris</t>
  </si>
  <si>
    <t>A / 122</t>
  </si>
  <si>
    <t>Senin, 18 Maret 2024</t>
  </si>
  <si>
    <t>Bpk. Suyatno</t>
  </si>
  <si>
    <t>PB / 08</t>
  </si>
  <si>
    <t>Bpk. Fauzan</t>
  </si>
  <si>
    <t>PB / 10</t>
  </si>
  <si>
    <t>Ibu Tika</t>
  </si>
  <si>
    <t>PB / 11</t>
  </si>
  <si>
    <t>Bpk. Dian</t>
  </si>
  <si>
    <t>PB / 12</t>
  </si>
  <si>
    <t>Bpk. Jody Indrajaya</t>
  </si>
  <si>
    <t>A / 69</t>
  </si>
  <si>
    <t>Bpk. Emil Panji</t>
  </si>
  <si>
    <t>A / 70</t>
  </si>
  <si>
    <t>Ibu Hartati</t>
  </si>
  <si>
    <t>CA / 01</t>
  </si>
  <si>
    <t>Bpk. Oki Satirayadi</t>
  </si>
  <si>
    <t>A / 121</t>
  </si>
  <si>
    <t>Ibu Karlina</t>
  </si>
  <si>
    <t>A / 124</t>
  </si>
  <si>
    <t>10.</t>
  </si>
  <si>
    <t>Ibu Fitriani</t>
  </si>
  <si>
    <t>A / 125</t>
  </si>
  <si>
    <t>Selasa, 19 Maret 2024</t>
  </si>
  <si>
    <t>Bpk Sidiq</t>
  </si>
  <si>
    <t>PB / 13</t>
  </si>
  <si>
    <t>Bpk. Setiabudi</t>
  </si>
  <si>
    <t>PB / 15</t>
  </si>
  <si>
    <t>Bpk. Karmiyo</t>
  </si>
  <si>
    <t>PB / 16</t>
  </si>
  <si>
    <t>Bpk. Suprayitno</t>
  </si>
  <si>
    <t>PB / 18</t>
  </si>
  <si>
    <t>Bpk. Aryo Budi</t>
  </si>
  <si>
    <t>A / 71</t>
  </si>
  <si>
    <t>Bpk. Freejon</t>
  </si>
  <si>
    <t>A / 77</t>
  </si>
  <si>
    <t>Bpk. Holidin</t>
  </si>
  <si>
    <t>B / 40</t>
  </si>
  <si>
    <t>Ibu. Iwan</t>
  </si>
  <si>
    <t>A / 127</t>
  </si>
  <si>
    <t>Bpk. Eri Akmal</t>
  </si>
  <si>
    <t>A / 128</t>
  </si>
  <si>
    <t>Bpk. Achmad Himawan</t>
  </si>
  <si>
    <t>A / 129</t>
  </si>
  <si>
    <t>Rabu, 20 Maret 2024</t>
  </si>
  <si>
    <t>Bpk. Tedy Budiman</t>
  </si>
  <si>
    <t>A / 21</t>
  </si>
  <si>
    <t>Atikah</t>
  </si>
  <si>
    <t>A / 29</t>
  </si>
  <si>
    <t>Heni</t>
  </si>
  <si>
    <t>A / 30</t>
  </si>
  <si>
    <t>Daryanto</t>
  </si>
  <si>
    <t>Bpk. M. Nur Nasiruddin</t>
  </si>
  <si>
    <t>B / 01</t>
  </si>
  <si>
    <t>Bpk. Eko Supriyatno</t>
  </si>
  <si>
    <t>B / 02</t>
  </si>
  <si>
    <t>Ibu Lindrawati</t>
  </si>
  <si>
    <t>B / 41</t>
  </si>
  <si>
    <t>Bpk. Agus Tori</t>
  </si>
  <si>
    <t>A / 132</t>
  </si>
  <si>
    <t>Bpk. Bustang</t>
  </si>
  <si>
    <t>A / 134</t>
  </si>
  <si>
    <t>Bpk. Taufiq / Leni</t>
  </si>
  <si>
    <t>A / 135</t>
  </si>
  <si>
    <t>Kamis, 21 Maret 2024</t>
  </si>
  <si>
    <t>Agus Tanaya</t>
  </si>
  <si>
    <t>A / 31A</t>
  </si>
  <si>
    <t>Dian</t>
  </si>
  <si>
    <t>A / 31B</t>
  </si>
  <si>
    <t>Husen</t>
  </si>
  <si>
    <t>Mariana</t>
  </si>
  <si>
    <t>A / 32</t>
  </si>
  <si>
    <t>Bpk. Sodikin</t>
  </si>
  <si>
    <t>B / 42</t>
  </si>
  <si>
    <t>Ibu Lili Amri</t>
  </si>
  <si>
    <t>B / 05</t>
  </si>
  <si>
    <t>Bpk. Unggul</t>
  </si>
  <si>
    <t>CA / 02</t>
  </si>
  <si>
    <t>Bpk. Ferry</t>
  </si>
  <si>
    <t>A / 137</t>
  </si>
  <si>
    <t>Bpk. Susanto</t>
  </si>
  <si>
    <t>A / 138</t>
  </si>
  <si>
    <t>Bpk. Agung Supriyanto</t>
  </si>
  <si>
    <t>A / 141</t>
  </si>
  <si>
    <t>Jumat, 22 Maret 2024</t>
  </si>
  <si>
    <t>Bpk. Ganda</t>
  </si>
  <si>
    <t>B / 98</t>
  </si>
  <si>
    <t>Bpk. Jajang</t>
  </si>
  <si>
    <t>B / 99A</t>
  </si>
  <si>
    <t>Bpk. Asep</t>
  </si>
  <si>
    <t>B / 99B</t>
  </si>
  <si>
    <t>Bpk. Samsuri</t>
  </si>
  <si>
    <t>B / 100</t>
  </si>
  <si>
    <t>Bpk. Ali Sahbana</t>
  </si>
  <si>
    <t>B / 06</t>
  </si>
  <si>
    <t>Bpk. Edy Prasetya</t>
  </si>
  <si>
    <t>CA / 04</t>
  </si>
  <si>
    <t>Bpk. Edy Djunaedi</t>
  </si>
  <si>
    <t>B / 07</t>
  </si>
  <si>
    <t>Ibu Isdi Yanti</t>
  </si>
  <si>
    <t>A / 144</t>
  </si>
  <si>
    <t>Ibu Indah Monita</t>
  </si>
  <si>
    <t>A / 146</t>
  </si>
  <si>
    <t>Bpk. Martin Nurhusin</t>
  </si>
  <si>
    <t>A / 148</t>
  </si>
  <si>
    <t>Sabtu, 23 Maret 2024</t>
  </si>
  <si>
    <t>religion</t>
  </si>
  <si>
    <t>religion_desc</t>
  </si>
  <si>
    <t>Islam</t>
  </si>
  <si>
    <t>Katholik</t>
  </si>
  <si>
    <t>Kristen</t>
  </si>
  <si>
    <t>Budha</t>
  </si>
  <si>
    <t>Hindu</t>
  </si>
  <si>
    <t>Lain-lain</t>
  </si>
  <si>
    <t>tr_person_parent_type_id</t>
  </si>
  <si>
    <t>person_parent_type</t>
  </si>
  <si>
    <t>person_parent_type_desc</t>
  </si>
  <si>
    <t>Kandung</t>
  </si>
  <si>
    <t>Angkat</t>
  </si>
  <si>
    <t>Asuh</t>
  </si>
  <si>
    <t>Wali</t>
  </si>
  <si>
    <t>blood_type</t>
  </si>
  <si>
    <t>blood_type_desc</t>
  </si>
  <si>
    <t>O</t>
  </si>
  <si>
    <t>A</t>
  </si>
  <si>
    <t>B</t>
  </si>
  <si>
    <t>AB</t>
  </si>
  <si>
    <t>tr_institution_type_id</t>
  </si>
  <si>
    <t>institution_type</t>
  </si>
  <si>
    <t>institution_type_desc</t>
  </si>
  <si>
    <t>Perguruan Tinggi / Universitas / Akademi</t>
  </si>
  <si>
    <t>Sekolah</t>
  </si>
  <si>
    <t>Perusahaan</t>
  </si>
  <si>
    <t>Pemerintah</t>
  </si>
  <si>
    <t>tm_person_father_id</t>
  </si>
  <si>
    <t>tm_person_id_father</t>
  </si>
  <si>
    <t>person_father_desc</t>
  </si>
  <si>
    <t>tm_person_mother_id</t>
  </si>
  <si>
    <t>tm_person_id_mother</t>
  </si>
  <si>
    <t>person_mother_desc</t>
  </si>
  <si>
    <t>tm_person_parent_id</t>
  </si>
  <si>
    <t>tr_person_parent_type_id_father</t>
  </si>
  <si>
    <t>father_desc</t>
  </si>
  <si>
    <t>tr_person_parent_type_id_mother</t>
  </si>
  <si>
    <t>mother_desc</t>
  </si>
  <si>
    <t>person_parent_desc</t>
  </si>
  <si>
    <t>tm_person_spouse_id</t>
  </si>
  <si>
    <t>tm_person_id_spouse</t>
  </si>
  <si>
    <t>tr_spouse_status_id</t>
  </si>
  <si>
    <t>tm_address_phone_id</t>
  </si>
  <si>
    <t>address_phone</t>
  </si>
  <si>
    <t>address_phone_desc</t>
  </si>
  <si>
    <t>024-8318241</t>
  </si>
  <si>
    <t>022-6001005</t>
  </si>
  <si>
    <t>country_name</t>
  </si>
  <si>
    <t>currency_name</t>
  </si>
  <si>
    <t>phone_code</t>
  </si>
  <si>
    <t>internet_code</t>
  </si>
  <si>
    <t>short_code</t>
  </si>
  <si>
    <t>country_desc</t>
  </si>
  <si>
    <t>Indonesia</t>
  </si>
  <si>
    <t>IDR</t>
  </si>
  <si>
    <t>ID</t>
  </si>
  <si>
    <t>INA</t>
  </si>
  <si>
    <t>USD</t>
  </si>
  <si>
    <t>US</t>
  </si>
  <si>
    <t>USA</t>
  </si>
  <si>
    <t>Milik Sendiri</t>
  </si>
  <si>
    <t>Sewa/Kontrak</t>
  </si>
  <si>
    <t>tr_address_status_id</t>
  </si>
  <si>
    <t>address_status</t>
  </si>
  <si>
    <t>address_status_desc</t>
  </si>
  <si>
    <t>spouse_status</t>
  </si>
  <si>
    <t>spouse_status_desc</t>
  </si>
  <si>
    <t>Tidak Menikah</t>
  </si>
  <si>
    <t>Menikah</t>
  </si>
  <si>
    <t>institution_name</t>
  </si>
  <si>
    <t>institution_desc</t>
  </si>
  <si>
    <t>PT. Berlian Sistem Informasi (BSI)</t>
  </si>
  <si>
    <t>person_education_m_desc</t>
  </si>
  <si>
    <t>person_website_m_desc</t>
  </si>
  <si>
    <t>tm_institution_email_id</t>
  </si>
  <si>
    <t>institution_email_desc</t>
  </si>
  <si>
    <t>tm_institution_website_id</t>
  </si>
  <si>
    <t>institution_website_desc</t>
  </si>
  <si>
    <t>institution_email_m_desc</t>
  </si>
  <si>
    <t>tm_user_id</t>
  </si>
  <si>
    <t>user_name</t>
  </si>
  <si>
    <t>password</t>
  </si>
  <si>
    <t>tm_employee_id</t>
  </si>
  <si>
    <t>user_desc</t>
  </si>
  <si>
    <t>Bpk. Teguh</t>
  </si>
  <si>
    <t>B / 99C</t>
  </si>
  <si>
    <t>Bpk. Thoha</t>
  </si>
  <si>
    <t>C / 02</t>
  </si>
  <si>
    <t>Bpk. Slamet Wasilan</t>
  </si>
  <si>
    <t>C / 03</t>
  </si>
  <si>
    <t>Bpk. Sutrisno</t>
  </si>
  <si>
    <t>C / 04</t>
  </si>
  <si>
    <t>Bpk. Roni Komala</t>
  </si>
  <si>
    <t>B / 08</t>
  </si>
  <si>
    <t>Bpk. Hari Wibawanto</t>
  </si>
  <si>
    <t>B / 09</t>
  </si>
  <si>
    <t>Bpk. Maryanto</t>
  </si>
  <si>
    <t>CA / 05</t>
  </si>
  <si>
    <t>Bpk. Dadang Riski</t>
  </si>
  <si>
    <t>A / 87</t>
  </si>
  <si>
    <t>Bpk. Edi Satria</t>
  </si>
  <si>
    <t>A / 130</t>
  </si>
  <si>
    <t>Bpk. Hanan Nugroho</t>
  </si>
  <si>
    <t>A / 133</t>
  </si>
  <si>
    <t>Minggu, 24 Maret 2024</t>
  </si>
  <si>
    <t>C / 05</t>
  </si>
  <si>
    <t>person_spouse_desc</t>
  </si>
  <si>
    <t>person_spouse_m_desc</t>
  </si>
  <si>
    <t>date_created</t>
  </si>
  <si>
    <t>user_id_created</t>
  </si>
  <si>
    <t>DELETED...!!!</t>
  </si>
  <si>
    <t>tm_customer_institution_id</t>
  </si>
  <si>
    <t>tm_customer_person_id</t>
  </si>
  <si>
    <t>customer_person_desc</t>
  </si>
  <si>
    <t>customer_institution_desc</t>
  </si>
  <si>
    <t>Unknown</t>
  </si>
  <si>
    <r>
      <t xml:space="preserve">birth_date | </t>
    </r>
    <r>
      <rPr>
        <b/>
        <sz val="11"/>
        <color rgb="FFFF0000"/>
        <rFont val="Arial Narrow"/>
        <family val="2"/>
      </rPr>
      <t>date_of_birth</t>
    </r>
  </si>
  <si>
    <t>date_of_death</t>
  </si>
  <si>
    <t>Bambang Wahjudi</t>
  </si>
  <si>
    <t>SH</t>
  </si>
  <si>
    <t>Sri Ti Muldyatmi</t>
  </si>
  <si>
    <t>Eyang Ti Bandung</t>
  </si>
  <si>
    <t>BSI</t>
  </si>
  <si>
    <t>ERI</t>
  </si>
  <si>
    <t>ITA</t>
  </si>
  <si>
    <t>AI</t>
  </si>
  <si>
    <t>NA</t>
  </si>
  <si>
    <t>ATA</t>
  </si>
  <si>
    <t/>
  </si>
  <si>
    <t>10.48 Billion</t>
  </si>
  <si>
    <t>ZWE</t>
  </si>
  <si>
    <t>ZW</t>
  </si>
  <si>
    <t>263</t>
  </si>
  <si>
    <t>Zimbabwe</t>
  </si>
  <si>
    <t>22.24 Billion</t>
  </si>
  <si>
    <t>ZMB</t>
  </si>
  <si>
    <t>ZM</t>
  </si>
  <si>
    <t>260</t>
  </si>
  <si>
    <t>Zambia</t>
  </si>
  <si>
    <t>43.89 Billion</t>
  </si>
  <si>
    <t>YEM</t>
  </si>
  <si>
    <t>YE</t>
  </si>
  <si>
    <t>967</t>
  </si>
  <si>
    <t>Yemen</t>
  </si>
  <si>
    <t>ESH</t>
  </si>
  <si>
    <t>EH</t>
  </si>
  <si>
    <t>212</t>
  </si>
  <si>
    <t>Western Sahara</t>
  </si>
  <si>
    <t>WLF</t>
  </si>
  <si>
    <t>WF</t>
  </si>
  <si>
    <t>681</t>
  </si>
  <si>
    <t>Wallis and Futuna</t>
  </si>
  <si>
    <t>170 Billion</t>
  </si>
  <si>
    <t>VNM</t>
  </si>
  <si>
    <t>VN</t>
  </si>
  <si>
    <t>84</t>
  </si>
  <si>
    <t>Vietnam</t>
  </si>
  <si>
    <t>367.5 Billion</t>
  </si>
  <si>
    <t>VEN</t>
  </si>
  <si>
    <t>VE</t>
  </si>
  <si>
    <t>58</t>
  </si>
  <si>
    <t>Venezuela</t>
  </si>
  <si>
    <t>VAT</t>
  </si>
  <si>
    <t>VA</t>
  </si>
  <si>
    <t>379</t>
  </si>
  <si>
    <t>Vatican</t>
  </si>
  <si>
    <t>828 Million</t>
  </si>
  <si>
    <t>VUT</t>
  </si>
  <si>
    <t>VU</t>
  </si>
  <si>
    <t>678</t>
  </si>
  <si>
    <t>Vanuatu</t>
  </si>
  <si>
    <t>55.18 Billion</t>
  </si>
  <si>
    <t>UZB</t>
  </si>
  <si>
    <t>UZ</t>
  </si>
  <si>
    <t>998</t>
  </si>
  <si>
    <t>Uzbekistan</t>
  </si>
  <si>
    <t>57.11 Billion</t>
  </si>
  <si>
    <t>URY</t>
  </si>
  <si>
    <t>UY</t>
  </si>
  <si>
    <t>598</t>
  </si>
  <si>
    <t>Uruguay</t>
  </si>
  <si>
    <t>16.72 Trillion</t>
  </si>
  <si>
    <t>1</t>
  </si>
  <si>
    <t>United States</t>
  </si>
  <si>
    <t>2.49 Trillion</t>
  </si>
  <si>
    <t>GBR</t>
  </si>
  <si>
    <t>GB</t>
  </si>
  <si>
    <t>44</t>
  </si>
  <si>
    <t>United Kingdom</t>
  </si>
  <si>
    <t>390 Billion</t>
  </si>
  <si>
    <t>ARE</t>
  </si>
  <si>
    <t>AE</t>
  </si>
  <si>
    <t>971</t>
  </si>
  <si>
    <t>United Arab Emirates</t>
  </si>
  <si>
    <t>175.5 Billion</t>
  </si>
  <si>
    <t>UKR</t>
  </si>
  <si>
    <t>UA</t>
  </si>
  <si>
    <t>380</t>
  </si>
  <si>
    <t>Ukraine</t>
  </si>
  <si>
    <t>22.6 Billion</t>
  </si>
  <si>
    <t>UGA</t>
  </si>
  <si>
    <t>UG</t>
  </si>
  <si>
    <t>256</t>
  </si>
  <si>
    <t>Uganda</t>
  </si>
  <si>
    <t>VIR</t>
  </si>
  <si>
    <t>VI</t>
  </si>
  <si>
    <t>1-340</t>
  </si>
  <si>
    <t>U.S. Virgin Islands</t>
  </si>
  <si>
    <t>38 Million</t>
  </si>
  <si>
    <t>TUV</t>
  </si>
  <si>
    <t>TV</t>
  </si>
  <si>
    <t>688</t>
  </si>
  <si>
    <t>Tuvalu</t>
  </si>
  <si>
    <t>TCA</t>
  </si>
  <si>
    <t>TC</t>
  </si>
  <si>
    <t>1-649</t>
  </si>
  <si>
    <t>Turks and Caicos Islands</t>
  </si>
  <si>
    <t>40.56 Billion</t>
  </si>
  <si>
    <t>TKM</t>
  </si>
  <si>
    <t>TM</t>
  </si>
  <si>
    <t>993</t>
  </si>
  <si>
    <t>Turkmenistan</t>
  </si>
  <si>
    <t>821.8 Billion</t>
  </si>
  <si>
    <t>TUR</t>
  </si>
  <si>
    <t>TR</t>
  </si>
  <si>
    <t>90</t>
  </si>
  <si>
    <t>Turkey</t>
  </si>
  <si>
    <t>48.38 Billion</t>
  </si>
  <si>
    <t>TUN</t>
  </si>
  <si>
    <t>TN</t>
  </si>
  <si>
    <t>216</t>
  </si>
  <si>
    <t>Tunisia</t>
  </si>
  <si>
    <t>27.13 Billion</t>
  </si>
  <si>
    <t>TTO</t>
  </si>
  <si>
    <t>TT</t>
  </si>
  <si>
    <t>1-868</t>
  </si>
  <si>
    <t>Trinidad and Tobago</t>
  </si>
  <si>
    <t>477 Million</t>
  </si>
  <si>
    <t>TON</t>
  </si>
  <si>
    <t>TO</t>
  </si>
  <si>
    <t>676</t>
  </si>
  <si>
    <t>Tonga</t>
  </si>
  <si>
    <t>TKL</t>
  </si>
  <si>
    <t>TK</t>
  </si>
  <si>
    <t>690</t>
  </si>
  <si>
    <t>Tokelau</t>
  </si>
  <si>
    <t>4.299 Billion</t>
  </si>
  <si>
    <t>TGO</t>
  </si>
  <si>
    <t>TG</t>
  </si>
  <si>
    <t>228</t>
  </si>
  <si>
    <t>Togo</t>
  </si>
  <si>
    <t>400.9 Billion</t>
  </si>
  <si>
    <t>THA</t>
  </si>
  <si>
    <t>TH</t>
  </si>
  <si>
    <t>66</t>
  </si>
  <si>
    <t>Thailand</t>
  </si>
  <si>
    <t>31.94 Billion</t>
  </si>
  <si>
    <t>TZA</t>
  </si>
  <si>
    <t>TZ</t>
  </si>
  <si>
    <t>255</t>
  </si>
  <si>
    <t>Tanzania</t>
  </si>
  <si>
    <t>8.513 Billion</t>
  </si>
  <si>
    <t>TJK</t>
  </si>
  <si>
    <t>TJ</t>
  </si>
  <si>
    <t>992</t>
  </si>
  <si>
    <t>Tajikistan</t>
  </si>
  <si>
    <t>484.7 Billion</t>
  </si>
  <si>
    <t>TWN</t>
  </si>
  <si>
    <t>TW</t>
  </si>
  <si>
    <t>886</t>
  </si>
  <si>
    <t>Taiwan</t>
  </si>
  <si>
    <t>64.7 Billion</t>
  </si>
  <si>
    <t>SYR</t>
  </si>
  <si>
    <t>SY</t>
  </si>
  <si>
    <t>963</t>
  </si>
  <si>
    <t>Syria</t>
  </si>
  <si>
    <t>646.2 Billion</t>
  </si>
  <si>
    <t>CHE</t>
  </si>
  <si>
    <t>CH</t>
  </si>
  <si>
    <t>41</t>
  </si>
  <si>
    <t>Switzerland</t>
  </si>
  <si>
    <t>552 Billion</t>
  </si>
  <si>
    <t>SWE</t>
  </si>
  <si>
    <t>SE</t>
  </si>
  <si>
    <t>46</t>
  </si>
  <si>
    <t>Sweden</t>
  </si>
  <si>
    <t>3.807 Billion</t>
  </si>
  <si>
    <t>SWZ</t>
  </si>
  <si>
    <t>SZ</t>
  </si>
  <si>
    <t>268</t>
  </si>
  <si>
    <t>Swaziland</t>
  </si>
  <si>
    <t>SJM</t>
  </si>
  <si>
    <t>SJ</t>
  </si>
  <si>
    <t>47</t>
  </si>
  <si>
    <t>Svalbard and Jan Mayen</t>
  </si>
  <si>
    <t>5.009 Billion</t>
  </si>
  <si>
    <t>SUR</t>
  </si>
  <si>
    <t>SR</t>
  </si>
  <si>
    <t>597</t>
  </si>
  <si>
    <t>Suriname</t>
  </si>
  <si>
    <t>52.5 Billion</t>
  </si>
  <si>
    <t>SDN</t>
  </si>
  <si>
    <t>249</t>
  </si>
  <si>
    <t>Sudan</t>
  </si>
  <si>
    <t>65.12 Billion</t>
  </si>
  <si>
    <t>LKA</t>
  </si>
  <si>
    <t>LK</t>
  </si>
  <si>
    <t>94</t>
  </si>
  <si>
    <t>Sri Lanka</t>
  </si>
  <si>
    <t>1.356 Trillion</t>
  </si>
  <si>
    <t>ESP</t>
  </si>
  <si>
    <t>ES</t>
  </si>
  <si>
    <t>34</t>
  </si>
  <si>
    <t>Spain</t>
  </si>
  <si>
    <t>11.77 Billion</t>
  </si>
  <si>
    <t>SSD</t>
  </si>
  <si>
    <t>SS</t>
  </si>
  <si>
    <t>211</t>
  </si>
  <si>
    <t>South Sudan</t>
  </si>
  <si>
    <t>1.198 Trillion</t>
  </si>
  <si>
    <t>KOR</t>
  </si>
  <si>
    <t>KR</t>
  </si>
  <si>
    <t>82</t>
  </si>
  <si>
    <t>South Korea</t>
  </si>
  <si>
    <t>353.9 Billion</t>
  </si>
  <si>
    <t>ZAF</t>
  </si>
  <si>
    <t>ZA</t>
  </si>
  <si>
    <t>27</t>
  </si>
  <si>
    <t>South Africa</t>
  </si>
  <si>
    <t>2.372 Billion</t>
  </si>
  <si>
    <t>SOM</t>
  </si>
  <si>
    <t>SO</t>
  </si>
  <si>
    <t>252</t>
  </si>
  <si>
    <t>Somalia</t>
  </si>
  <si>
    <t>1.099 Billion</t>
  </si>
  <si>
    <t>SLB</t>
  </si>
  <si>
    <t>SB</t>
  </si>
  <si>
    <t>677</t>
  </si>
  <si>
    <t>Solomon Islands</t>
  </si>
  <si>
    <t>46.82 Billion</t>
  </si>
  <si>
    <t>SVN</t>
  </si>
  <si>
    <t>SI</t>
  </si>
  <si>
    <t>386</t>
  </si>
  <si>
    <t>Slovenia</t>
  </si>
  <si>
    <t>96.96 Billion</t>
  </si>
  <si>
    <t>SVK</t>
  </si>
  <si>
    <t>SK</t>
  </si>
  <si>
    <t>421</t>
  </si>
  <si>
    <t>Slovakia</t>
  </si>
  <si>
    <t>794.7 Million</t>
  </si>
  <si>
    <t>SXM</t>
  </si>
  <si>
    <t>SX</t>
  </si>
  <si>
    <t>1-721</t>
  </si>
  <si>
    <t>Sint Maarten</t>
  </si>
  <si>
    <t>295.7 Billion</t>
  </si>
  <si>
    <t>SGP</t>
  </si>
  <si>
    <t>SG</t>
  </si>
  <si>
    <t>65</t>
  </si>
  <si>
    <t>Singapore</t>
  </si>
  <si>
    <t>4.607 Billion</t>
  </si>
  <si>
    <t>SLE</t>
  </si>
  <si>
    <t>SL</t>
  </si>
  <si>
    <t>232</t>
  </si>
  <si>
    <t>Sierra Leone</t>
  </si>
  <si>
    <t>1.271 Billion</t>
  </si>
  <si>
    <t>SYC</t>
  </si>
  <si>
    <t>SC</t>
  </si>
  <si>
    <t>248</t>
  </si>
  <si>
    <t>Seychelles</t>
  </si>
  <si>
    <t>43.68 Billion</t>
  </si>
  <si>
    <t>SRB</t>
  </si>
  <si>
    <t>RS</t>
  </si>
  <si>
    <t>381</t>
  </si>
  <si>
    <t>Serbia</t>
  </si>
  <si>
    <t>15.36 Billion</t>
  </si>
  <si>
    <t>SEN</t>
  </si>
  <si>
    <t>SN</t>
  </si>
  <si>
    <t>221</t>
  </si>
  <si>
    <t>Senegal</t>
  </si>
  <si>
    <t>718.5 Billion</t>
  </si>
  <si>
    <t>SAU</t>
  </si>
  <si>
    <t>SA</t>
  </si>
  <si>
    <t>966</t>
  </si>
  <si>
    <t>Saudi Arabia</t>
  </si>
  <si>
    <t>311 Million</t>
  </si>
  <si>
    <t>STP</t>
  </si>
  <si>
    <t>239</t>
  </si>
  <si>
    <t>Sao Tome and Principe</t>
  </si>
  <si>
    <t>1.866 Billion</t>
  </si>
  <si>
    <t>SMR</t>
  </si>
  <si>
    <t>SM</t>
  </si>
  <si>
    <t>378</t>
  </si>
  <si>
    <t>San Marino</t>
  </si>
  <si>
    <t>705 Million</t>
  </si>
  <si>
    <t>WSM</t>
  </si>
  <si>
    <t>WS</t>
  </si>
  <si>
    <t>685</t>
  </si>
  <si>
    <t>Samoa</t>
  </si>
  <si>
    <t>742 Million</t>
  </si>
  <si>
    <t>VCT</t>
  </si>
  <si>
    <t>VC</t>
  </si>
  <si>
    <t>1-784</t>
  </si>
  <si>
    <t>Saint Vincent and the Grenadines</t>
  </si>
  <si>
    <t>215.3 Million</t>
  </si>
  <si>
    <t>SPM</t>
  </si>
  <si>
    <t>PM</t>
  </si>
  <si>
    <t>508</t>
  </si>
  <si>
    <t>Saint Pierre and Miquelon</t>
  </si>
  <si>
    <t>561.5 Million</t>
  </si>
  <si>
    <t>MAF</t>
  </si>
  <si>
    <t>MF</t>
  </si>
  <si>
    <t>590</t>
  </si>
  <si>
    <t>Saint Martin</t>
  </si>
  <si>
    <t>1.377 Billion</t>
  </si>
  <si>
    <t>LCA</t>
  </si>
  <si>
    <t>LC</t>
  </si>
  <si>
    <t>1-758</t>
  </si>
  <si>
    <t>Saint Lucia</t>
  </si>
  <si>
    <t>767 Million</t>
  </si>
  <si>
    <t>KNA</t>
  </si>
  <si>
    <t>KN</t>
  </si>
  <si>
    <t>1-869</t>
  </si>
  <si>
    <t>Saint Kitts and Nevis</t>
  </si>
  <si>
    <t>SHN</t>
  </si>
  <si>
    <t>290</t>
  </si>
  <si>
    <t>Saint Helena</t>
  </si>
  <si>
    <t>BLM</t>
  </si>
  <si>
    <t>BL</t>
  </si>
  <si>
    <t>Saint Barthelemy</t>
  </si>
  <si>
    <t>7.7 Billion</t>
  </si>
  <si>
    <t>RWA</t>
  </si>
  <si>
    <t>RW</t>
  </si>
  <si>
    <t>250</t>
  </si>
  <si>
    <t>Rwanda</t>
  </si>
  <si>
    <t>2.113 Trillion</t>
  </si>
  <si>
    <t>RUS</t>
  </si>
  <si>
    <t>RU</t>
  </si>
  <si>
    <t>7</t>
  </si>
  <si>
    <t>Russia</t>
  </si>
  <si>
    <t>188.9 Billion</t>
  </si>
  <si>
    <t>ROU</t>
  </si>
  <si>
    <t>RO</t>
  </si>
  <si>
    <t>40</t>
  </si>
  <si>
    <t>Romania</t>
  </si>
  <si>
    <t>REU</t>
  </si>
  <si>
    <t>RE</t>
  </si>
  <si>
    <t>262</t>
  </si>
  <si>
    <t>Reunion</t>
  </si>
  <si>
    <t>14.25 Billion</t>
  </si>
  <si>
    <t>COG</t>
  </si>
  <si>
    <t>CG</t>
  </si>
  <si>
    <t>242</t>
  </si>
  <si>
    <t>Republic of the Congo</t>
  </si>
  <si>
    <t>213.1 Billion</t>
  </si>
  <si>
    <t>QAT</t>
  </si>
  <si>
    <t>QA</t>
  </si>
  <si>
    <t>974</t>
  </si>
  <si>
    <t>Qatar</t>
  </si>
  <si>
    <t>93.52 Billion</t>
  </si>
  <si>
    <t>PRI</t>
  </si>
  <si>
    <t>PR</t>
  </si>
  <si>
    <t>1-787, 1-939</t>
  </si>
  <si>
    <t>Puerto Rico</t>
  </si>
  <si>
    <t>219.3 Billion</t>
  </si>
  <si>
    <t>PRT</t>
  </si>
  <si>
    <t>PT</t>
  </si>
  <si>
    <t>351</t>
  </si>
  <si>
    <t>Portugal</t>
  </si>
  <si>
    <t>513.9 Billion</t>
  </si>
  <si>
    <t>POL</t>
  </si>
  <si>
    <t>PL</t>
  </si>
  <si>
    <t>48</t>
  </si>
  <si>
    <t>Poland</t>
  </si>
  <si>
    <t>PCN</t>
  </si>
  <si>
    <t>PN</t>
  </si>
  <si>
    <t>64</t>
  </si>
  <si>
    <t>Pitcairn</t>
  </si>
  <si>
    <t>272.2 Billion</t>
  </si>
  <si>
    <t>PHL</t>
  </si>
  <si>
    <t>PH</t>
  </si>
  <si>
    <t>63</t>
  </si>
  <si>
    <t>Philippines</t>
  </si>
  <si>
    <t>210.3 Billion</t>
  </si>
  <si>
    <t>PER</t>
  </si>
  <si>
    <t>PE</t>
  </si>
  <si>
    <t>51</t>
  </si>
  <si>
    <t>Peru</t>
  </si>
  <si>
    <t>30.56 Billion</t>
  </si>
  <si>
    <t>PRY</t>
  </si>
  <si>
    <t>PY</t>
  </si>
  <si>
    <t>595</t>
  </si>
  <si>
    <t>Paraguay</t>
  </si>
  <si>
    <t>16.1 Billion</t>
  </si>
  <si>
    <t>PNG</t>
  </si>
  <si>
    <t>PG</t>
  </si>
  <si>
    <t>675</t>
  </si>
  <si>
    <t>Papua New Guinea</t>
  </si>
  <si>
    <t>40.62 Billion</t>
  </si>
  <si>
    <t>PAN</t>
  </si>
  <si>
    <t>PA</t>
  </si>
  <si>
    <t>507</t>
  </si>
  <si>
    <t>Panama</t>
  </si>
  <si>
    <t>6.641 Billion</t>
  </si>
  <si>
    <t>PSE</t>
  </si>
  <si>
    <t>PS</t>
  </si>
  <si>
    <t>970</t>
  </si>
  <si>
    <t>Palestine</t>
  </si>
  <si>
    <t>221 Million</t>
  </si>
  <si>
    <t>PLW</t>
  </si>
  <si>
    <t>PW</t>
  </si>
  <si>
    <t>680</t>
  </si>
  <si>
    <t>Palau</t>
  </si>
  <si>
    <t>236.5 Billion</t>
  </si>
  <si>
    <t>PAK</t>
  </si>
  <si>
    <t>PK</t>
  </si>
  <si>
    <t>92</t>
  </si>
  <si>
    <t>Pakistan</t>
  </si>
  <si>
    <t>81.95 Billion</t>
  </si>
  <si>
    <t>OMN</t>
  </si>
  <si>
    <t>OM</t>
  </si>
  <si>
    <t>968</t>
  </si>
  <si>
    <t>Oman</t>
  </si>
  <si>
    <t>515.8 Billion</t>
  </si>
  <si>
    <t>NOR</t>
  </si>
  <si>
    <t>NO</t>
  </si>
  <si>
    <t>Norway</t>
  </si>
  <si>
    <t>733 Million</t>
  </si>
  <si>
    <t>MNP</t>
  </si>
  <si>
    <t>MP</t>
  </si>
  <si>
    <t>1-670</t>
  </si>
  <si>
    <t>Northern Mariana Islands</t>
  </si>
  <si>
    <t>28 Billion</t>
  </si>
  <si>
    <t>PRK</t>
  </si>
  <si>
    <t>KP</t>
  </si>
  <si>
    <t>850</t>
  </si>
  <si>
    <t>North Korea</t>
  </si>
  <si>
    <t>10.01 Million</t>
  </si>
  <si>
    <t>NIU</t>
  </si>
  <si>
    <t>NU</t>
  </si>
  <si>
    <t>683</t>
  </si>
  <si>
    <t>Niue</t>
  </si>
  <si>
    <t>502 Billion</t>
  </si>
  <si>
    <t>NGA</t>
  </si>
  <si>
    <t>NG</t>
  </si>
  <si>
    <t>234</t>
  </si>
  <si>
    <t>Nigeria</t>
  </si>
  <si>
    <t>7.304 Billion</t>
  </si>
  <si>
    <t>NER</t>
  </si>
  <si>
    <t>NE</t>
  </si>
  <si>
    <t>227</t>
  </si>
  <si>
    <t>Niger</t>
  </si>
  <si>
    <t>11.26 Billion</t>
  </si>
  <si>
    <t>NIC</t>
  </si>
  <si>
    <t>NI</t>
  </si>
  <si>
    <t>505</t>
  </si>
  <si>
    <t>Nicaragua</t>
  </si>
  <si>
    <t>181.1 Billion</t>
  </si>
  <si>
    <t>NZL</t>
  </si>
  <si>
    <t>NZ</t>
  </si>
  <si>
    <t>New Zealand</t>
  </si>
  <si>
    <t>9.28 Billion</t>
  </si>
  <si>
    <t>NCL</t>
  </si>
  <si>
    <t>NC</t>
  </si>
  <si>
    <t>687</t>
  </si>
  <si>
    <t>New Caledonia</t>
  </si>
  <si>
    <t>ANT</t>
  </si>
  <si>
    <t>AN</t>
  </si>
  <si>
    <t>599</t>
  </si>
  <si>
    <t>Netherlands Antilles</t>
  </si>
  <si>
    <t>722.3 Billion</t>
  </si>
  <si>
    <t>NLD</t>
  </si>
  <si>
    <t>NL</t>
  </si>
  <si>
    <t>31</t>
  </si>
  <si>
    <t>Netherlands</t>
  </si>
  <si>
    <t>19.34 Billion</t>
  </si>
  <si>
    <t>NPL</t>
  </si>
  <si>
    <t>NP</t>
  </si>
  <si>
    <t>977</t>
  </si>
  <si>
    <t>Nepal</t>
  </si>
  <si>
    <t>NRU</t>
  </si>
  <si>
    <t>NR</t>
  </si>
  <si>
    <t>674</t>
  </si>
  <si>
    <t>Nauru</t>
  </si>
  <si>
    <t>12.3 Billion</t>
  </si>
  <si>
    <t>NAM</t>
  </si>
  <si>
    <t>264</t>
  </si>
  <si>
    <t>Namibia</t>
  </si>
  <si>
    <t>59.43 Billion</t>
  </si>
  <si>
    <t>MMR</t>
  </si>
  <si>
    <t>MM</t>
  </si>
  <si>
    <t>95</t>
  </si>
  <si>
    <t>Myanmar</t>
  </si>
  <si>
    <t>14.67 Billion</t>
  </si>
  <si>
    <t>MOZ</t>
  </si>
  <si>
    <t>MZ</t>
  </si>
  <si>
    <t>258</t>
  </si>
  <si>
    <t>Mozambique</t>
  </si>
  <si>
    <t>104.8 Billion</t>
  </si>
  <si>
    <t>MAR</t>
  </si>
  <si>
    <t>MA</t>
  </si>
  <si>
    <t>Morocco</t>
  </si>
  <si>
    <t>MSR</t>
  </si>
  <si>
    <t>MS</t>
  </si>
  <si>
    <t>1-664</t>
  </si>
  <si>
    <t>Montserrat</t>
  </si>
  <si>
    <t>4.518 Billion</t>
  </si>
  <si>
    <t>MNE</t>
  </si>
  <si>
    <t>ME</t>
  </si>
  <si>
    <t>382</t>
  </si>
  <si>
    <t>Montenegro</t>
  </si>
  <si>
    <t>11.14 Billion</t>
  </si>
  <si>
    <t>MNG</t>
  </si>
  <si>
    <t>MN</t>
  </si>
  <si>
    <t>976</t>
  </si>
  <si>
    <t>Mongolia</t>
  </si>
  <si>
    <t>5.748 Billion</t>
  </si>
  <si>
    <t>MCO</t>
  </si>
  <si>
    <t>MC</t>
  </si>
  <si>
    <t>377</t>
  </si>
  <si>
    <t>Monaco</t>
  </si>
  <si>
    <t>7.932 Billion</t>
  </si>
  <si>
    <t>MDA</t>
  </si>
  <si>
    <t>MD</t>
  </si>
  <si>
    <t>373</t>
  </si>
  <si>
    <t>Moldova</t>
  </si>
  <si>
    <t>339 Million</t>
  </si>
  <si>
    <t>FSM</t>
  </si>
  <si>
    <t>FM</t>
  </si>
  <si>
    <t>691</t>
  </si>
  <si>
    <t>Micronesia</t>
  </si>
  <si>
    <t>1.327 Trillion</t>
  </si>
  <si>
    <t>MEX</t>
  </si>
  <si>
    <t>MX</t>
  </si>
  <si>
    <t>52</t>
  </si>
  <si>
    <t>Mexico</t>
  </si>
  <si>
    <t>MYT</t>
  </si>
  <si>
    <t>YT</t>
  </si>
  <si>
    <t>Mayotte</t>
  </si>
  <si>
    <t>11.9 Billion</t>
  </si>
  <si>
    <t>MUS</t>
  </si>
  <si>
    <t>MU</t>
  </si>
  <si>
    <t>230</t>
  </si>
  <si>
    <t>Mauritius</t>
  </si>
  <si>
    <t>4.183 Billion</t>
  </si>
  <si>
    <t>MRT</t>
  </si>
  <si>
    <t>MR</t>
  </si>
  <si>
    <t>222</t>
  </si>
  <si>
    <t>Mauritania</t>
  </si>
  <si>
    <t>193 Million</t>
  </si>
  <si>
    <t>MHL</t>
  </si>
  <si>
    <t>MH</t>
  </si>
  <si>
    <t>692</t>
  </si>
  <si>
    <t>Marshall Islands</t>
  </si>
  <si>
    <t>9.541 Billion</t>
  </si>
  <si>
    <t>MLT</t>
  </si>
  <si>
    <t>MT</t>
  </si>
  <si>
    <t>356</t>
  </si>
  <si>
    <t>Malta</t>
  </si>
  <si>
    <t>11.37 Billion</t>
  </si>
  <si>
    <t>MLI</t>
  </si>
  <si>
    <t>ML</t>
  </si>
  <si>
    <t>223</t>
  </si>
  <si>
    <t>Mali</t>
  </si>
  <si>
    <t>2.27 Billion</t>
  </si>
  <si>
    <t>MDV</t>
  </si>
  <si>
    <t>MV</t>
  </si>
  <si>
    <t>960</t>
  </si>
  <si>
    <t>Maldives</t>
  </si>
  <si>
    <t>312.4 Billion</t>
  </si>
  <si>
    <t>MYS</t>
  </si>
  <si>
    <t>MY</t>
  </si>
  <si>
    <t>60</t>
  </si>
  <si>
    <t>Malaysia</t>
  </si>
  <si>
    <t>3.683 Billion</t>
  </si>
  <si>
    <t>MWI</t>
  </si>
  <si>
    <t>MW</t>
  </si>
  <si>
    <t>265</t>
  </si>
  <si>
    <t>Malawi</t>
  </si>
  <si>
    <t>10.53 Billion</t>
  </si>
  <si>
    <t>MDG</t>
  </si>
  <si>
    <t>MG</t>
  </si>
  <si>
    <t>261</t>
  </si>
  <si>
    <t>Madagascar</t>
  </si>
  <si>
    <t>10.65 Billion</t>
  </si>
  <si>
    <t>MKD</t>
  </si>
  <si>
    <t>MK</t>
  </si>
  <si>
    <t>389</t>
  </si>
  <si>
    <t>Macedonia</t>
  </si>
  <si>
    <t>51.68 Billion</t>
  </si>
  <si>
    <t>MAC</t>
  </si>
  <si>
    <t>MO</t>
  </si>
  <si>
    <t>853</t>
  </si>
  <si>
    <t>Macau</t>
  </si>
  <si>
    <t>60.54 Billion</t>
  </si>
  <si>
    <t>LUX</t>
  </si>
  <si>
    <t>LU</t>
  </si>
  <si>
    <t>352</t>
  </si>
  <si>
    <t>Luxembourg</t>
  </si>
  <si>
    <t>46.71 Billion</t>
  </si>
  <si>
    <t>LTU</t>
  </si>
  <si>
    <t>LT</t>
  </si>
  <si>
    <t>370</t>
  </si>
  <si>
    <t>Lithuania</t>
  </si>
  <si>
    <t>5.113 Billion</t>
  </si>
  <si>
    <t>LIE</t>
  </si>
  <si>
    <t>LI</t>
  </si>
  <si>
    <t>423</t>
  </si>
  <si>
    <t>Liechtenstein</t>
  </si>
  <si>
    <t>70.92 Billion</t>
  </si>
  <si>
    <t>LBY</t>
  </si>
  <si>
    <t>LY</t>
  </si>
  <si>
    <t>218</t>
  </si>
  <si>
    <t>Libya</t>
  </si>
  <si>
    <t>1.977 Billion</t>
  </si>
  <si>
    <t>LBR</t>
  </si>
  <si>
    <t>LR</t>
  </si>
  <si>
    <t>231</t>
  </si>
  <si>
    <t>Liberia</t>
  </si>
  <si>
    <t>2.457 Billion</t>
  </si>
  <si>
    <t>LSO</t>
  </si>
  <si>
    <t>LS</t>
  </si>
  <si>
    <t>266</t>
  </si>
  <si>
    <t>Lesotho</t>
  </si>
  <si>
    <t>43.49 Billion</t>
  </si>
  <si>
    <t>LBN</t>
  </si>
  <si>
    <t>LB</t>
  </si>
  <si>
    <t>961</t>
  </si>
  <si>
    <t>Lebanon</t>
  </si>
  <si>
    <t>30.38 Billion</t>
  </si>
  <si>
    <t>LVA</t>
  </si>
  <si>
    <t>LV</t>
  </si>
  <si>
    <t>371</t>
  </si>
  <si>
    <t>Latvia</t>
  </si>
  <si>
    <t>10.1 Billion</t>
  </si>
  <si>
    <t>LAO</t>
  </si>
  <si>
    <t>LA</t>
  </si>
  <si>
    <t>856</t>
  </si>
  <si>
    <t>Laos</t>
  </si>
  <si>
    <t>7.234 Billion</t>
  </si>
  <si>
    <t>KGZ</t>
  </si>
  <si>
    <t>KG</t>
  </si>
  <si>
    <t>996</t>
  </si>
  <si>
    <t>Kyrgyzstan</t>
  </si>
  <si>
    <t>179.5 Billion</t>
  </si>
  <si>
    <t>KWT</t>
  </si>
  <si>
    <t>KW</t>
  </si>
  <si>
    <t>965</t>
  </si>
  <si>
    <t>Kuwait</t>
  </si>
  <si>
    <t>7.15 Billion</t>
  </si>
  <si>
    <t>XKX</t>
  </si>
  <si>
    <t>XK</t>
  </si>
  <si>
    <t>383</t>
  </si>
  <si>
    <t>Kosovo</t>
  </si>
  <si>
    <t>173 Million</t>
  </si>
  <si>
    <t>KIR</t>
  </si>
  <si>
    <t>KI</t>
  </si>
  <si>
    <t>686</t>
  </si>
  <si>
    <t>Kiribati</t>
  </si>
  <si>
    <t>45.31 Billion</t>
  </si>
  <si>
    <t>KEN</t>
  </si>
  <si>
    <t>KE</t>
  </si>
  <si>
    <t>254</t>
  </si>
  <si>
    <t>Kenya</t>
  </si>
  <si>
    <t>224.9 Billion</t>
  </si>
  <si>
    <t>KAZ</t>
  </si>
  <si>
    <t>KZ</t>
  </si>
  <si>
    <t>Kazakhstan</t>
  </si>
  <si>
    <t>34.08 Billion</t>
  </si>
  <si>
    <t>JOR</t>
  </si>
  <si>
    <t>JO</t>
  </si>
  <si>
    <t>962</t>
  </si>
  <si>
    <t>Jordan</t>
  </si>
  <si>
    <t>5.1 Billion</t>
  </si>
  <si>
    <t>JEY</t>
  </si>
  <si>
    <t>JE</t>
  </si>
  <si>
    <t>44-1534</t>
  </si>
  <si>
    <t>Jersey</t>
  </si>
  <si>
    <t>5.007 Trillion</t>
  </si>
  <si>
    <t>JPN</t>
  </si>
  <si>
    <t>JP</t>
  </si>
  <si>
    <t>81</t>
  </si>
  <si>
    <t>Japan</t>
  </si>
  <si>
    <t>14.39 Billion</t>
  </si>
  <si>
    <t>JAM</t>
  </si>
  <si>
    <t>JM</t>
  </si>
  <si>
    <t>1-876</t>
  </si>
  <si>
    <t>Jamaica</t>
  </si>
  <si>
    <t>28.28 Billion</t>
  </si>
  <si>
    <t>CIV</t>
  </si>
  <si>
    <t>CI</t>
  </si>
  <si>
    <t>225</t>
  </si>
  <si>
    <t>Ivory Coast</t>
  </si>
  <si>
    <t>2.068 Trillion</t>
  </si>
  <si>
    <t>IT</t>
  </si>
  <si>
    <t>39</t>
  </si>
  <si>
    <t>Italy</t>
  </si>
  <si>
    <t>272.7 Billion</t>
  </si>
  <si>
    <t>ISR</t>
  </si>
  <si>
    <t>IL</t>
  </si>
  <si>
    <t>972</t>
  </si>
  <si>
    <t>Israel</t>
  </si>
  <si>
    <t>4.076 Billion</t>
  </si>
  <si>
    <t>IMN</t>
  </si>
  <si>
    <t>IM</t>
  </si>
  <si>
    <t>44-1624</t>
  </si>
  <si>
    <t>Isle of Man</t>
  </si>
  <si>
    <t>220.9 Billion</t>
  </si>
  <si>
    <t>IRL</t>
  </si>
  <si>
    <t>IE</t>
  </si>
  <si>
    <t>353</t>
  </si>
  <si>
    <t>Ireland</t>
  </si>
  <si>
    <t>221.8 Billion</t>
  </si>
  <si>
    <t>IRQ</t>
  </si>
  <si>
    <t>IQ</t>
  </si>
  <si>
    <t>964</t>
  </si>
  <si>
    <t>Iraq</t>
  </si>
  <si>
    <t>411.9 Billion</t>
  </si>
  <si>
    <t>IRN</t>
  </si>
  <si>
    <t>IR</t>
  </si>
  <si>
    <t>98</t>
  </si>
  <si>
    <t>Iran</t>
  </si>
  <si>
    <t>867.5 Billion</t>
  </si>
  <si>
    <t>IDN</t>
  </si>
  <si>
    <t>62</t>
  </si>
  <si>
    <t>1.67 Trillion</t>
  </si>
  <si>
    <t>IND</t>
  </si>
  <si>
    <t>IN</t>
  </si>
  <si>
    <t>91</t>
  </si>
  <si>
    <t>India</t>
  </si>
  <si>
    <t>14.59 Billion</t>
  </si>
  <si>
    <t>ISL</t>
  </si>
  <si>
    <t>IS</t>
  </si>
  <si>
    <t>354</t>
  </si>
  <si>
    <t>Iceland</t>
  </si>
  <si>
    <t>130.6 Billion</t>
  </si>
  <si>
    <t>HUN</t>
  </si>
  <si>
    <t>HU</t>
  </si>
  <si>
    <t>36</t>
  </si>
  <si>
    <t>Hungary</t>
  </si>
  <si>
    <t>272.1 Billion</t>
  </si>
  <si>
    <t>HKG</t>
  </si>
  <si>
    <t>HK</t>
  </si>
  <si>
    <t>852</t>
  </si>
  <si>
    <t>Hong Kong</t>
  </si>
  <si>
    <t>18.88 Billion</t>
  </si>
  <si>
    <t>HND</t>
  </si>
  <si>
    <t>HN</t>
  </si>
  <si>
    <t>504</t>
  </si>
  <si>
    <t>Honduras</t>
  </si>
  <si>
    <t>8.287 Billion</t>
  </si>
  <si>
    <t>HTI</t>
  </si>
  <si>
    <t>HT</t>
  </si>
  <si>
    <t>509</t>
  </si>
  <si>
    <t>Haiti</t>
  </si>
  <si>
    <t>3.02 Billion</t>
  </si>
  <si>
    <t>GUY</t>
  </si>
  <si>
    <t>GY</t>
  </si>
  <si>
    <t>592</t>
  </si>
  <si>
    <t>Guyana</t>
  </si>
  <si>
    <t>880 Million</t>
  </si>
  <si>
    <t>GNB</t>
  </si>
  <si>
    <t>GW</t>
  </si>
  <si>
    <t>245</t>
  </si>
  <si>
    <t>Guinea-Bissau</t>
  </si>
  <si>
    <t>6.544 Billion</t>
  </si>
  <si>
    <t>GIN</t>
  </si>
  <si>
    <t>GN</t>
  </si>
  <si>
    <t>224</t>
  </si>
  <si>
    <t>Guinea</t>
  </si>
  <si>
    <t>2.742 Billion</t>
  </si>
  <si>
    <t>GGY</t>
  </si>
  <si>
    <t>GG</t>
  </si>
  <si>
    <t>44-1481</t>
  </si>
  <si>
    <t>Guernsey</t>
  </si>
  <si>
    <t>53.9 Billion</t>
  </si>
  <si>
    <t>GTM</t>
  </si>
  <si>
    <t>GT</t>
  </si>
  <si>
    <t>502</t>
  </si>
  <si>
    <t>Guatemala</t>
  </si>
  <si>
    <t>4.6 Billion</t>
  </si>
  <si>
    <t>GUM</t>
  </si>
  <si>
    <t>GU</t>
  </si>
  <si>
    <t>1-671</t>
  </si>
  <si>
    <t>Guam</t>
  </si>
  <si>
    <t>811 Million</t>
  </si>
  <si>
    <t>GRD</t>
  </si>
  <si>
    <t>GD</t>
  </si>
  <si>
    <t>1-473</t>
  </si>
  <si>
    <t>Grenada</t>
  </si>
  <si>
    <t>2.16 Billion</t>
  </si>
  <si>
    <t>GRL</t>
  </si>
  <si>
    <t>GL</t>
  </si>
  <si>
    <t>299</t>
  </si>
  <si>
    <t>Greenland</t>
  </si>
  <si>
    <t>243.3 Billion</t>
  </si>
  <si>
    <t>GRC</t>
  </si>
  <si>
    <t>GR</t>
  </si>
  <si>
    <t>30</t>
  </si>
  <si>
    <t>Greece</t>
  </si>
  <si>
    <t>1.106 Billion</t>
  </si>
  <si>
    <t>GIB</t>
  </si>
  <si>
    <t>GI</t>
  </si>
  <si>
    <t>350</t>
  </si>
  <si>
    <t>Gibraltar</t>
  </si>
  <si>
    <t>45.55 Billion</t>
  </si>
  <si>
    <t>GHA</t>
  </si>
  <si>
    <t>GH</t>
  </si>
  <si>
    <t>233</t>
  </si>
  <si>
    <t>Ghana</t>
  </si>
  <si>
    <t>3.593 Trillion</t>
  </si>
  <si>
    <t>DEU</t>
  </si>
  <si>
    <t>DE</t>
  </si>
  <si>
    <t>49</t>
  </si>
  <si>
    <t>Germany</t>
  </si>
  <si>
    <t>15.95 Billion</t>
  </si>
  <si>
    <t>GEO</t>
  </si>
  <si>
    <t>GE</t>
  </si>
  <si>
    <t>995</t>
  </si>
  <si>
    <t>Georgia</t>
  </si>
  <si>
    <t>896 Million</t>
  </si>
  <si>
    <t>GMB</t>
  </si>
  <si>
    <t>GM</t>
  </si>
  <si>
    <t>220</t>
  </si>
  <si>
    <t>Gambia</t>
  </si>
  <si>
    <t>19.97 Billion</t>
  </si>
  <si>
    <t>GAB</t>
  </si>
  <si>
    <t>GA</t>
  </si>
  <si>
    <t>241</t>
  </si>
  <si>
    <t>Gabon</t>
  </si>
  <si>
    <t>5.65 Billion</t>
  </si>
  <si>
    <t>PYF</t>
  </si>
  <si>
    <t>PF</t>
  </si>
  <si>
    <t>689</t>
  </si>
  <si>
    <t>French Polynesia</t>
  </si>
  <si>
    <t>2.739 Trillion</t>
  </si>
  <si>
    <t>FRA</t>
  </si>
  <si>
    <t>FR</t>
  </si>
  <si>
    <t>33</t>
  </si>
  <si>
    <t>France</t>
  </si>
  <si>
    <t>259.6 Billion</t>
  </si>
  <si>
    <t>FIN</t>
  </si>
  <si>
    <t>FI</t>
  </si>
  <si>
    <t>358</t>
  </si>
  <si>
    <t>Finland</t>
  </si>
  <si>
    <t>4.218 Billion</t>
  </si>
  <si>
    <t>FJI</t>
  </si>
  <si>
    <t>FJ</t>
  </si>
  <si>
    <t>679</t>
  </si>
  <si>
    <t>Fiji</t>
  </si>
  <si>
    <t>2.32 Billion</t>
  </si>
  <si>
    <t>FRO</t>
  </si>
  <si>
    <t>FO</t>
  </si>
  <si>
    <t>298</t>
  </si>
  <si>
    <t>Faroe Islands</t>
  </si>
  <si>
    <t>164.5 Million</t>
  </si>
  <si>
    <t>FLK</t>
  </si>
  <si>
    <t>FK</t>
  </si>
  <si>
    <t>500</t>
  </si>
  <si>
    <t>Falkland Islands</t>
  </si>
  <si>
    <t>47.34 Billion</t>
  </si>
  <si>
    <t>ETH</t>
  </si>
  <si>
    <t>ET</t>
  </si>
  <si>
    <t>251</t>
  </si>
  <si>
    <t>Ethiopia</t>
  </si>
  <si>
    <t>24.28 Billion</t>
  </si>
  <si>
    <t>EST</t>
  </si>
  <si>
    <t>EE</t>
  </si>
  <si>
    <t>372</t>
  </si>
  <si>
    <t>Estonia</t>
  </si>
  <si>
    <t>3.438 Billion</t>
  </si>
  <si>
    <t>ER</t>
  </si>
  <si>
    <t>291</t>
  </si>
  <si>
    <t>Eritrea</t>
  </si>
  <si>
    <t>17.08 Billion</t>
  </si>
  <si>
    <t>GNQ</t>
  </si>
  <si>
    <t>GQ</t>
  </si>
  <si>
    <t>240</t>
  </si>
  <si>
    <t>Equatorial Guinea</t>
  </si>
  <si>
    <t>24.67 Billion</t>
  </si>
  <si>
    <t>SLV</t>
  </si>
  <si>
    <t>SV</t>
  </si>
  <si>
    <t>503</t>
  </si>
  <si>
    <t>El Salvador</t>
  </si>
  <si>
    <t>262 Billion</t>
  </si>
  <si>
    <t>EGY</t>
  </si>
  <si>
    <t>EG</t>
  </si>
  <si>
    <t>20</t>
  </si>
  <si>
    <t>Egypt</t>
  </si>
  <si>
    <t>91.41 Billion</t>
  </si>
  <si>
    <t>ECU</t>
  </si>
  <si>
    <t>EC</t>
  </si>
  <si>
    <t>593</t>
  </si>
  <si>
    <t>Ecuador</t>
  </si>
  <si>
    <t>6.129 Billion</t>
  </si>
  <si>
    <t>TLS</t>
  </si>
  <si>
    <t>TL</t>
  </si>
  <si>
    <t>670</t>
  </si>
  <si>
    <t>East Timor</t>
  </si>
  <si>
    <t>59.27 Billion</t>
  </si>
  <si>
    <t>DOM</t>
  </si>
  <si>
    <t>DO</t>
  </si>
  <si>
    <t>1-809, 1-829, 1-849</t>
  </si>
  <si>
    <t>Dominican Republic</t>
  </si>
  <si>
    <t>495 Million</t>
  </si>
  <si>
    <t>DMA</t>
  </si>
  <si>
    <t>DM</t>
  </si>
  <si>
    <t>1-767</t>
  </si>
  <si>
    <t>Dominica</t>
  </si>
  <si>
    <t>1.459 Billion</t>
  </si>
  <si>
    <t>DJI</t>
  </si>
  <si>
    <t>DJ</t>
  </si>
  <si>
    <t>253</t>
  </si>
  <si>
    <t>Djibouti</t>
  </si>
  <si>
    <t>324.3 Billion</t>
  </si>
  <si>
    <t>DNK</t>
  </si>
  <si>
    <t>DK</t>
  </si>
  <si>
    <t>45</t>
  </si>
  <si>
    <t>Denmark</t>
  </si>
  <si>
    <t>18.56 Billion</t>
  </si>
  <si>
    <t>COD</t>
  </si>
  <si>
    <t>CD</t>
  </si>
  <si>
    <t>243</t>
  </si>
  <si>
    <t>Democratic Republic of the Congo</t>
  </si>
  <si>
    <t>194.8 Billion</t>
  </si>
  <si>
    <t>CZE</t>
  </si>
  <si>
    <t>CZ</t>
  </si>
  <si>
    <t>420</t>
  </si>
  <si>
    <t>Czech Republic</t>
  </si>
  <si>
    <t>21.78 Billion</t>
  </si>
  <si>
    <t>CYP</t>
  </si>
  <si>
    <t>CY</t>
  </si>
  <si>
    <t>357</t>
  </si>
  <si>
    <t>Cyprus</t>
  </si>
  <si>
    <t>5.6 Billion</t>
  </si>
  <si>
    <t>CUW</t>
  </si>
  <si>
    <t>CW</t>
  </si>
  <si>
    <t>Curacao</t>
  </si>
  <si>
    <t>72.3 Billion</t>
  </si>
  <si>
    <t>CUB</t>
  </si>
  <si>
    <t>CU</t>
  </si>
  <si>
    <t>53</t>
  </si>
  <si>
    <t>Cuba</t>
  </si>
  <si>
    <t>59.14 Billion</t>
  </si>
  <si>
    <t>HRV</t>
  </si>
  <si>
    <t>HR</t>
  </si>
  <si>
    <t>385</t>
  </si>
  <si>
    <t>Croatia</t>
  </si>
  <si>
    <t>48.51 Billion</t>
  </si>
  <si>
    <t>CRI</t>
  </si>
  <si>
    <t>CR</t>
  </si>
  <si>
    <t>506</t>
  </si>
  <si>
    <t>Costa Rica</t>
  </si>
  <si>
    <t>183.2 Million</t>
  </si>
  <si>
    <t>COK</t>
  </si>
  <si>
    <t>CK</t>
  </si>
  <si>
    <t>682</t>
  </si>
  <si>
    <t>Cook Islands</t>
  </si>
  <si>
    <t>658 Million</t>
  </si>
  <si>
    <t>COM</t>
  </si>
  <si>
    <t>KM</t>
  </si>
  <si>
    <t>269</t>
  </si>
  <si>
    <t>Comoros</t>
  </si>
  <si>
    <t>369.2 Billion</t>
  </si>
  <si>
    <t>COL</t>
  </si>
  <si>
    <t>CO</t>
  </si>
  <si>
    <t>57</t>
  </si>
  <si>
    <t>Colombia</t>
  </si>
  <si>
    <t>CCK</t>
  </si>
  <si>
    <t>CC</t>
  </si>
  <si>
    <t>61</t>
  </si>
  <si>
    <t>Cocos Islands</t>
  </si>
  <si>
    <t>CXR</t>
  </si>
  <si>
    <t>CX</t>
  </si>
  <si>
    <t>Christmas Island</t>
  </si>
  <si>
    <t>9.33 Trillion</t>
  </si>
  <si>
    <t>CHN</t>
  </si>
  <si>
    <t>CN</t>
  </si>
  <si>
    <t>86</t>
  </si>
  <si>
    <t>China</t>
  </si>
  <si>
    <t>281.7 Billion</t>
  </si>
  <si>
    <t>CHL</t>
  </si>
  <si>
    <t>CL</t>
  </si>
  <si>
    <t>56</t>
  </si>
  <si>
    <t>Chile</t>
  </si>
  <si>
    <t>13.59 Billion</t>
  </si>
  <si>
    <t>TCD</t>
  </si>
  <si>
    <t>TD</t>
  </si>
  <si>
    <t>235</t>
  </si>
  <si>
    <t>Chad</t>
  </si>
  <si>
    <t>2.05 Billion</t>
  </si>
  <si>
    <t>CAF</t>
  </si>
  <si>
    <t>CF</t>
  </si>
  <si>
    <t>236</t>
  </si>
  <si>
    <t>Central African Republic</t>
  </si>
  <si>
    <t>2.25 Billion</t>
  </si>
  <si>
    <t>CYM</t>
  </si>
  <si>
    <t>KY</t>
  </si>
  <si>
    <t>1-345</t>
  </si>
  <si>
    <t>Cayman Islands</t>
  </si>
  <si>
    <t>1.955 Billion</t>
  </si>
  <si>
    <t>CPV</t>
  </si>
  <si>
    <t>CV</t>
  </si>
  <si>
    <t>238</t>
  </si>
  <si>
    <t>Cape Verde</t>
  </si>
  <si>
    <t>1.825 Trillion</t>
  </si>
  <si>
    <t>CAN</t>
  </si>
  <si>
    <t>CA</t>
  </si>
  <si>
    <t>Canada</t>
  </si>
  <si>
    <t>27.88 Billion</t>
  </si>
  <si>
    <t>CMR</t>
  </si>
  <si>
    <t>CM</t>
  </si>
  <si>
    <t>237</t>
  </si>
  <si>
    <t>Cameroon</t>
  </si>
  <si>
    <t>15.64 Billion</t>
  </si>
  <si>
    <t>KHM</t>
  </si>
  <si>
    <t>KH</t>
  </si>
  <si>
    <t>855</t>
  </si>
  <si>
    <t>Cambodia</t>
  </si>
  <si>
    <t>2.676 Billion</t>
  </si>
  <si>
    <t>BDI</t>
  </si>
  <si>
    <t>BI</t>
  </si>
  <si>
    <t>257</t>
  </si>
  <si>
    <t>Burundi</t>
  </si>
  <si>
    <t>12.13 Billion</t>
  </si>
  <si>
    <t>BFA</t>
  </si>
  <si>
    <t>BF</t>
  </si>
  <si>
    <t>226</t>
  </si>
  <si>
    <t>Burkina Faso</t>
  </si>
  <si>
    <t>53.7 Billion</t>
  </si>
  <si>
    <t>BGR</t>
  </si>
  <si>
    <t>BG</t>
  </si>
  <si>
    <t>359</t>
  </si>
  <si>
    <t>Bulgaria</t>
  </si>
  <si>
    <t>16.56 Billion</t>
  </si>
  <si>
    <t>BRN</t>
  </si>
  <si>
    <t>BN</t>
  </si>
  <si>
    <t>673</t>
  </si>
  <si>
    <t>Brunei</t>
  </si>
  <si>
    <t>1.095 Billion</t>
  </si>
  <si>
    <t>VGB</t>
  </si>
  <si>
    <t>VG</t>
  </si>
  <si>
    <t>1-284</t>
  </si>
  <si>
    <t>British Virgin Islands</t>
  </si>
  <si>
    <t>IOT</t>
  </si>
  <si>
    <t>IO</t>
  </si>
  <si>
    <t>246</t>
  </si>
  <si>
    <t>British Indian Ocean Territory</t>
  </si>
  <si>
    <t>2.19 Trillion</t>
  </si>
  <si>
    <t>BRA</t>
  </si>
  <si>
    <t>BR</t>
  </si>
  <si>
    <t>55</t>
  </si>
  <si>
    <t>Brazil</t>
  </si>
  <si>
    <t>15.53 Billion</t>
  </si>
  <si>
    <t>BWA</t>
  </si>
  <si>
    <t>BW</t>
  </si>
  <si>
    <t>267</t>
  </si>
  <si>
    <t>Botswana</t>
  </si>
  <si>
    <t>18.87 Billion</t>
  </si>
  <si>
    <t>BIH</t>
  </si>
  <si>
    <t>BA</t>
  </si>
  <si>
    <t>387</t>
  </si>
  <si>
    <t>Bosnia and Herzegovina</t>
  </si>
  <si>
    <t>30.79 Billion</t>
  </si>
  <si>
    <t>BOL</t>
  </si>
  <si>
    <t>BO</t>
  </si>
  <si>
    <t>591</t>
  </si>
  <si>
    <t>Bolivia</t>
  </si>
  <si>
    <t>2.133 Billion</t>
  </si>
  <si>
    <t>BTN</t>
  </si>
  <si>
    <t>BT</t>
  </si>
  <si>
    <t>975</t>
  </si>
  <si>
    <t>Bhutan</t>
  </si>
  <si>
    <t>BMU</t>
  </si>
  <si>
    <t>BM</t>
  </si>
  <si>
    <t>1-441</t>
  </si>
  <si>
    <t>Bermuda</t>
  </si>
  <si>
    <t>8.359 Billion</t>
  </si>
  <si>
    <t>BEN</t>
  </si>
  <si>
    <t>BJ</t>
  </si>
  <si>
    <t>229</t>
  </si>
  <si>
    <t>Benin</t>
  </si>
  <si>
    <t>1.637 Billion</t>
  </si>
  <si>
    <t>BLZ</t>
  </si>
  <si>
    <t>BZ</t>
  </si>
  <si>
    <t>501</t>
  </si>
  <si>
    <t>Belize</t>
  </si>
  <si>
    <t>507.4 Billion</t>
  </si>
  <si>
    <t>BEL</t>
  </si>
  <si>
    <t>BE</t>
  </si>
  <si>
    <t>32</t>
  </si>
  <si>
    <t>Belgium</t>
  </si>
  <si>
    <t>69.24 Billion</t>
  </si>
  <si>
    <t>BLR</t>
  </si>
  <si>
    <t>BY</t>
  </si>
  <si>
    <t>375</t>
  </si>
  <si>
    <t>Belarus</t>
  </si>
  <si>
    <t>4.262 Billion</t>
  </si>
  <si>
    <t>BRB</t>
  </si>
  <si>
    <t>BB</t>
  </si>
  <si>
    <t>1-246</t>
  </si>
  <si>
    <t>Barbados</t>
  </si>
  <si>
    <t>140.2 Billion</t>
  </si>
  <si>
    <t>BGD</t>
  </si>
  <si>
    <t>BD</t>
  </si>
  <si>
    <t>880</t>
  </si>
  <si>
    <t>Bangladesh</t>
  </si>
  <si>
    <t>28.36 Billion</t>
  </si>
  <si>
    <t>BHR</t>
  </si>
  <si>
    <t>BH</t>
  </si>
  <si>
    <t>973</t>
  </si>
  <si>
    <t>Bahrain</t>
  </si>
  <si>
    <t>8.373 Billion</t>
  </si>
  <si>
    <t>BHS</t>
  </si>
  <si>
    <t>BS</t>
  </si>
  <si>
    <t>1-242</t>
  </si>
  <si>
    <t>Bahamas</t>
  </si>
  <si>
    <t>76.01 Billion</t>
  </si>
  <si>
    <t>AZE</t>
  </si>
  <si>
    <t>AZ</t>
  </si>
  <si>
    <t>994</t>
  </si>
  <si>
    <t>Azerbaijan</t>
  </si>
  <si>
    <t>417.9 Billion</t>
  </si>
  <si>
    <t>AUT</t>
  </si>
  <si>
    <t>AT</t>
  </si>
  <si>
    <t>43</t>
  </si>
  <si>
    <t>Austria</t>
  </si>
  <si>
    <t>1.488 Trillion</t>
  </si>
  <si>
    <t>AUS</t>
  </si>
  <si>
    <t>AU</t>
  </si>
  <si>
    <t>Australia</t>
  </si>
  <si>
    <t>2.516 Billion</t>
  </si>
  <si>
    <t>ABW</t>
  </si>
  <si>
    <t>AW</t>
  </si>
  <si>
    <t>297</t>
  </si>
  <si>
    <t>Aruba</t>
  </si>
  <si>
    <t>10.44 Billion</t>
  </si>
  <si>
    <t>ARM</t>
  </si>
  <si>
    <t>AM</t>
  </si>
  <si>
    <t>374</t>
  </si>
  <si>
    <t>Armenia</t>
  </si>
  <si>
    <t>484.6 Billion</t>
  </si>
  <si>
    <t>ARG</t>
  </si>
  <si>
    <t>AR</t>
  </si>
  <si>
    <t>54</t>
  </si>
  <si>
    <t>Argentina</t>
  </si>
  <si>
    <t>1.22 Billion</t>
  </si>
  <si>
    <t>ATG</t>
  </si>
  <si>
    <t>AG</t>
  </si>
  <si>
    <t>1-268</t>
  </si>
  <si>
    <t>Antigua and Barbuda</t>
  </si>
  <si>
    <t>AQ</t>
  </si>
  <si>
    <t>672</t>
  </si>
  <si>
    <t>Antarctica</t>
  </si>
  <si>
    <t>175.4 Million</t>
  </si>
  <si>
    <t>AIA</t>
  </si>
  <si>
    <t>1-264</t>
  </si>
  <si>
    <t>Anguilla</t>
  </si>
  <si>
    <t>124 Billion</t>
  </si>
  <si>
    <t>AGO</t>
  </si>
  <si>
    <t>AO</t>
  </si>
  <si>
    <t>244</t>
  </si>
  <si>
    <t>Angola</t>
  </si>
  <si>
    <t>4.8 Billion</t>
  </si>
  <si>
    <t>AND</t>
  </si>
  <si>
    <t>AD</t>
  </si>
  <si>
    <t>376</t>
  </si>
  <si>
    <t>Andorra</t>
  </si>
  <si>
    <t>462.2 Million</t>
  </si>
  <si>
    <t>ASM</t>
  </si>
  <si>
    <t>AS</t>
  </si>
  <si>
    <t>1-684</t>
  </si>
  <si>
    <t>American Samoa</t>
  </si>
  <si>
    <t>215.7 Billion</t>
  </si>
  <si>
    <t>DZA</t>
  </si>
  <si>
    <t>DZ</t>
  </si>
  <si>
    <t>213</t>
  </si>
  <si>
    <t>Algeria</t>
  </si>
  <si>
    <t>12.8 Billion</t>
  </si>
  <si>
    <t>ALB</t>
  </si>
  <si>
    <t>AL</t>
  </si>
  <si>
    <t>355</t>
  </si>
  <si>
    <t>Albania</t>
  </si>
  <si>
    <t>20.65 Billion</t>
  </si>
  <si>
    <t>AFG</t>
  </si>
  <si>
    <t>AF</t>
  </si>
  <si>
    <t>93</t>
  </si>
  <si>
    <t>Afghanistan</t>
  </si>
  <si>
    <t>GDP $USD</t>
  </si>
  <si>
    <t>AREA KM2</t>
  </si>
  <si>
    <t>POPULATION</t>
  </si>
  <si>
    <t>ISO CODES</t>
  </si>
  <si>
    <t>COUNTRY</t>
  </si>
  <si>
    <t>https://countrycode.org/</t>
  </si>
  <si>
    <r>
      <rPr>
        <b/>
        <sz val="11"/>
        <color rgb="FFFF0000"/>
        <rFont val="Calibri"/>
        <family val="2"/>
        <scheme val="minor"/>
      </rPr>
      <t>20240320</t>
    </r>
    <r>
      <rPr>
        <b/>
        <sz val="11"/>
        <color rgb="FF0000FF"/>
        <rFont val="Calibri"/>
        <family val="2"/>
        <scheme val="minor"/>
      </rPr>
      <t>WED</t>
    </r>
  </si>
  <si>
    <r>
      <t>currency_code</t>
    </r>
    <r>
      <rPr>
        <b/>
        <sz val="11"/>
        <color rgb="FFFF0000"/>
        <rFont val="Arial Narrow"/>
        <family val="2"/>
      </rPr>
      <t>_a</t>
    </r>
  </si>
  <si>
    <t>currency_code_n</t>
  </si>
  <si>
    <t>Australia,Christmas Island(CX),Cocos (Keeling) Islands(CC),Heard Island and McDonald Islands(HM),Kiribati(KI),Nauru(NR),Norfolk Island(NF),Tuvalu(TV)</t>
  </si>
  <si>
    <t>Australian dollar</t>
  </si>
  <si>
    <t>036</t>
  </si>
  <si>
    <t>AUD</t>
  </si>
  <si>
    <t>Curaçao(CW),Sint Maarten(SX)</t>
  </si>
  <si>
    <t>Netherlands Antillean guilder</t>
  </si>
  <si>
    <t>532</t>
  </si>
  <si>
    <t>ANG</t>
  </si>
  <si>
    <t>Zimbabwean dollar (fifth)[g]</t>
  </si>
  <si>
    <t>932</t>
  </si>
  <si>
    <t>ZWL</t>
  </si>
  <si>
    <t>Zambian kwacha</t>
  </si>
  <si>
    <t>ZMW</t>
  </si>
  <si>
    <t>Eswatini,Lesotho,Namibia,South Africa</t>
  </si>
  <si>
    <t>South African rand</t>
  </si>
  <si>
    <t>710</t>
  </si>
  <si>
    <t>ZAR</t>
  </si>
  <si>
    <t>Yemeni rial</t>
  </si>
  <si>
    <t>YER</t>
  </si>
  <si>
    <t>No currency</t>
  </si>
  <si>
    <t>.</t>
  </si>
  <si>
    <t>999</t>
  </si>
  <si>
    <t>XXX</t>
  </si>
  <si>
    <t>African Development Bank[20]</t>
  </si>
  <si>
    <t>ADB Unit of Account</t>
  </si>
  <si>
    <t>XUA</t>
  </si>
  <si>
    <t>Code reserved for testing</t>
  </si>
  <si>
    <t>XTS</t>
  </si>
  <si>
    <t>Unified System for Regional Compensation (SUCRE)[19]</t>
  </si>
  <si>
    <t>SUCRE</t>
  </si>
  <si>
    <t>XSU</t>
  </si>
  <si>
    <t>Platinum (one troy ounce)</t>
  </si>
  <si>
    <t>XPT</t>
  </si>
  <si>
    <t>French territories of the Pacific Ocean:French Polynesia(PF),New Caledonia(NC),Wallis and Futuna(WF)</t>
  </si>
  <si>
    <t>CFP franc (franc Pacifique)</t>
  </si>
  <si>
    <t>953</t>
  </si>
  <si>
    <t>XPF</t>
  </si>
  <si>
    <t>Palladium (one troy ounce)</t>
  </si>
  <si>
    <t>XPD</t>
  </si>
  <si>
    <t>Benin(BJ),Burkina Faso(BF),Côte d'Ivoire(CI),Guinea-Bissau(GW),Mali(ML),Niger(NE),Senegal(SN),Togo(TG)</t>
  </si>
  <si>
    <t>CFA franc BCEAO</t>
  </si>
  <si>
    <t>952</t>
  </si>
  <si>
    <t>XOF</t>
  </si>
  <si>
    <t>International Monetary Fund</t>
  </si>
  <si>
    <t>Special drawing rights</t>
  </si>
  <si>
    <t>XDR</t>
  </si>
  <si>
    <t>Anguilla(AI),Antigua and Barbuda(AG),Dominica(DM),Grenada(GD),Montserrat(MS),Saint Kitts and Nevis(KN),Saint Lucia(LC),Saint Vincent and the Grenadines(VC)</t>
  </si>
  <si>
    <t>East Caribbean dollar</t>
  </si>
  <si>
    <t>951</t>
  </si>
  <si>
    <t>XCD</t>
  </si>
  <si>
    <t>European Unit of Account 17 (E.U.A.-17) (bond market unit)</t>
  </si>
  <si>
    <t>958</t>
  </si>
  <si>
    <t>XBD</t>
  </si>
  <si>
    <t>European Unit of Account 9 (E.U.A.-9) (bond market unit)</t>
  </si>
  <si>
    <t>957</t>
  </si>
  <si>
    <t>XBC</t>
  </si>
  <si>
    <t>European Monetary Unit (E.M.U.-6) (bond market unit)</t>
  </si>
  <si>
    <t>956</t>
  </si>
  <si>
    <t>XBB</t>
  </si>
  <si>
    <t>European Composite Unit (EURCO) (bond market unit)</t>
  </si>
  <si>
    <t>955</t>
  </si>
  <si>
    <t>XBA</t>
  </si>
  <si>
    <t>Gold (one troy ounce)</t>
  </si>
  <si>
    <t>959</t>
  </si>
  <si>
    <t>XAU</t>
  </si>
  <si>
    <t>Silver (one troy ounce)</t>
  </si>
  <si>
    <t>XAG</t>
  </si>
  <si>
    <t>Cameroon(CM),Central African Republic(CF),Republic of the Congo(CG),Chad(TD),Equatorial Guinea(GQ),Gabon(GA)</t>
  </si>
  <si>
    <t>CFA franc BEAC</t>
  </si>
  <si>
    <t>950</t>
  </si>
  <si>
    <t>XAF</t>
  </si>
  <si>
    <t>Samoan tala</t>
  </si>
  <si>
    <t>882</t>
  </si>
  <si>
    <t>WST</t>
  </si>
  <si>
    <t>Vanuatu vatu</t>
  </si>
  <si>
    <t>548</t>
  </si>
  <si>
    <t>VUV</t>
  </si>
  <si>
    <t>Vietnamese đồng</t>
  </si>
  <si>
    <t>704</t>
  </si>
  <si>
    <t>VND</t>
  </si>
  <si>
    <t>Venezuelan sovereign bolívar[11]</t>
  </si>
  <si>
    <t>928</t>
  </si>
  <si>
    <t>VES</t>
  </si>
  <si>
    <t>Venezuelan digital bolívar[18]</t>
  </si>
  <si>
    <t>926</t>
  </si>
  <si>
    <t>VED</t>
  </si>
  <si>
    <t>Uzbekistani sum</t>
  </si>
  <si>
    <t>860</t>
  </si>
  <si>
    <t>UZS</t>
  </si>
  <si>
    <t>Unidad previsional[17]</t>
  </si>
  <si>
    <t>927</t>
  </si>
  <si>
    <t>UYW</t>
  </si>
  <si>
    <t>Uruguayan peso</t>
  </si>
  <si>
    <t>858</t>
  </si>
  <si>
    <t>UYU</t>
  </si>
  <si>
    <t>Uruguay Peso en Unidades Indexadas (URUIURUI) (funds code)</t>
  </si>
  <si>
    <t>940</t>
  </si>
  <si>
    <t>UYI</t>
  </si>
  <si>
    <t>United States dollar (next day) (funds code)</t>
  </si>
  <si>
    <t>997</t>
  </si>
  <si>
    <t>USN</t>
  </si>
  <si>
    <t>United States,American Samoa(AS),British Indian Ocean Territory(IO) (also uses GBP),British Virgin Islands(VG),Caribbean Netherlands(BQ – Bonaire, Sint Eustatius and Saba),Ecuador(EC),El Salvador(SV),Guam(GU),Marshall Islands(MH),Federated States of Micronesia(FM),Northern Mariana Islands(MP),Palau(PW),Panama(PA) (as well asPanamanian Balboa),Puerto Rico(PR),Timor-Leste(TL),Turks and Caicos Islands(TC),U.S. Virgin Islands(VI),United States Minor Outlying Islands(UM)</t>
  </si>
  <si>
    <t>United States dollar</t>
  </si>
  <si>
    <t>840</t>
  </si>
  <si>
    <t>Ugandan shilling</t>
  </si>
  <si>
    <t>800</t>
  </si>
  <si>
    <t>UGX</t>
  </si>
  <si>
    <t>Ukrainian hryvnia</t>
  </si>
  <si>
    <t>980</t>
  </si>
  <si>
    <t>UAH</t>
  </si>
  <si>
    <t>Tanzanian shilling</t>
  </si>
  <si>
    <t>834</t>
  </si>
  <si>
    <t>TZS</t>
  </si>
  <si>
    <t>New Taiwan dollar</t>
  </si>
  <si>
    <t>901</t>
  </si>
  <si>
    <t>TWD</t>
  </si>
  <si>
    <t>Trinidad and Tobago dollar</t>
  </si>
  <si>
    <t>780</t>
  </si>
  <si>
    <t>TTD</t>
  </si>
  <si>
    <t>Turkish lira</t>
  </si>
  <si>
    <t>949</t>
  </si>
  <si>
    <t>TRY</t>
  </si>
  <si>
    <t>Tongan paʻanga</t>
  </si>
  <si>
    <t>776</t>
  </si>
  <si>
    <t>TOP</t>
  </si>
  <si>
    <t>Tunisian dinar</t>
  </si>
  <si>
    <t>788</t>
  </si>
  <si>
    <t>TND</t>
  </si>
  <si>
    <t>Turkmenistan manat</t>
  </si>
  <si>
    <t>934</t>
  </si>
  <si>
    <t>TMT</t>
  </si>
  <si>
    <t>Tajikistani somoni</t>
  </si>
  <si>
    <t>TJS</t>
  </si>
  <si>
    <t>Thai baht</t>
  </si>
  <si>
    <t>764</t>
  </si>
  <si>
    <t>THB</t>
  </si>
  <si>
    <t>Eswatini[11]</t>
  </si>
  <si>
    <t>Swazi lilangeni</t>
  </si>
  <si>
    <t>748</t>
  </si>
  <si>
    <t>SZL</t>
  </si>
  <si>
    <t>Syrian pound</t>
  </si>
  <si>
    <t>760</t>
  </si>
  <si>
    <t>SYP</t>
  </si>
  <si>
    <t>Salvadoran colón</t>
  </si>
  <si>
    <t>SVC</t>
  </si>
  <si>
    <t>São Tomé and Príncipe</t>
  </si>
  <si>
    <t>São Tomé and Príncipe dobra</t>
  </si>
  <si>
    <t>2[16]</t>
  </si>
  <si>
    <t>930</t>
  </si>
  <si>
    <t>STN</t>
  </si>
  <si>
    <t>South Sudanese pound</t>
  </si>
  <si>
    <t>728</t>
  </si>
  <si>
    <t>SSP</t>
  </si>
  <si>
    <t>Surinamese dollar</t>
  </si>
  <si>
    <t>SRD</t>
  </si>
  <si>
    <t>Somalian shilling</t>
  </si>
  <si>
    <t>706</t>
  </si>
  <si>
    <t>SOS</t>
  </si>
  <si>
    <t>Sierra Leonean leone (old leone)[12][13][14][15]</t>
  </si>
  <si>
    <t>694</t>
  </si>
  <si>
    <t>SLL</t>
  </si>
  <si>
    <t>Sierra Leonean leone (new leone)[12][13][14]</t>
  </si>
  <si>
    <t>925</t>
  </si>
  <si>
    <t>Saint Helena(SH-SH),Ascension Island(SH-AC)</t>
  </si>
  <si>
    <t>Saint Helena pound</t>
  </si>
  <si>
    <t>654</t>
  </si>
  <si>
    <t>SHP</t>
  </si>
  <si>
    <t>Singapore dollar</t>
  </si>
  <si>
    <t>702</t>
  </si>
  <si>
    <t>SGD</t>
  </si>
  <si>
    <t>Swedish krona (plural: kronor)</t>
  </si>
  <si>
    <t>752</t>
  </si>
  <si>
    <t>SEK</t>
  </si>
  <si>
    <t>Sudanese pound</t>
  </si>
  <si>
    <t>938</t>
  </si>
  <si>
    <t>SDG</t>
  </si>
  <si>
    <t>Seychelles rupee</t>
  </si>
  <si>
    <t>SCR</t>
  </si>
  <si>
    <t>Solomon Islands dollar</t>
  </si>
  <si>
    <t>090</t>
  </si>
  <si>
    <t>SBD</t>
  </si>
  <si>
    <t>Saudi riyal</t>
  </si>
  <si>
    <t>SAR</t>
  </si>
  <si>
    <t>Rwandan franc</t>
  </si>
  <si>
    <t>646</t>
  </si>
  <si>
    <t>RWF</t>
  </si>
  <si>
    <t>Russian ruble</t>
  </si>
  <si>
    <t>643</t>
  </si>
  <si>
    <t>RUB</t>
  </si>
  <si>
    <t>Serbian dinar</t>
  </si>
  <si>
    <t>941</t>
  </si>
  <si>
    <t>RSD</t>
  </si>
  <si>
    <t>Romanian leu</t>
  </si>
  <si>
    <t>946</t>
  </si>
  <si>
    <t>RON</t>
  </si>
  <si>
    <t>Qatari riyal</t>
  </si>
  <si>
    <t>634</t>
  </si>
  <si>
    <t>QAR</t>
  </si>
  <si>
    <t>Paraguayan guaraní</t>
  </si>
  <si>
    <t>600</t>
  </si>
  <si>
    <t>PYG</t>
  </si>
  <si>
    <t>Polish złoty</t>
  </si>
  <si>
    <t>985</t>
  </si>
  <si>
    <t>PLN</t>
  </si>
  <si>
    <t>Pakistani rupee</t>
  </si>
  <si>
    <t>586</t>
  </si>
  <si>
    <t>PKR</t>
  </si>
  <si>
    <t>Philippine peso[11]</t>
  </si>
  <si>
    <t>608</t>
  </si>
  <si>
    <t>PHP</t>
  </si>
  <si>
    <t>Papua New Guinean kina</t>
  </si>
  <si>
    <t>PGK</t>
  </si>
  <si>
    <t>Peruvian sol</t>
  </si>
  <si>
    <t>604</t>
  </si>
  <si>
    <t>PEN</t>
  </si>
  <si>
    <t>Panamanian balboa</t>
  </si>
  <si>
    <t>PAB</t>
  </si>
  <si>
    <t>Omani rial</t>
  </si>
  <si>
    <t>512</t>
  </si>
  <si>
    <t>OMR</t>
  </si>
  <si>
    <t>New Zealand,Cook Islands(CK),Niue(NU),Pitcairn Islands(PN; see alsoPitcairn Islands dollar),Tokelau(TK)</t>
  </si>
  <si>
    <t>New Zealand dollar</t>
  </si>
  <si>
    <t>554</t>
  </si>
  <si>
    <t>NZD</t>
  </si>
  <si>
    <t>Nepalese rupee</t>
  </si>
  <si>
    <t>524</t>
  </si>
  <si>
    <t>NPR</t>
  </si>
  <si>
    <t>Norway,SvalbardandJan Mayen(SJ),Bouvet Island(BV)</t>
  </si>
  <si>
    <t>Norwegian krone</t>
  </si>
  <si>
    <t>578</t>
  </si>
  <si>
    <t>NOK</t>
  </si>
  <si>
    <t>Nicaraguan córdoba</t>
  </si>
  <si>
    <t>558</t>
  </si>
  <si>
    <t>NIO</t>
  </si>
  <si>
    <t>Nigerian naira</t>
  </si>
  <si>
    <t>566</t>
  </si>
  <si>
    <t>NGN</t>
  </si>
  <si>
    <t>Namibia(pegged to ZAR 1:1)</t>
  </si>
  <si>
    <t>Namibian dollar</t>
  </si>
  <si>
    <t>516</t>
  </si>
  <si>
    <t>NAD</t>
  </si>
  <si>
    <t>Mozambican metical</t>
  </si>
  <si>
    <t>943</t>
  </si>
  <si>
    <t>MZN</t>
  </si>
  <si>
    <t>Malaysian ringgit</t>
  </si>
  <si>
    <t>458</t>
  </si>
  <si>
    <t>MYR</t>
  </si>
  <si>
    <t>Mexican Unidad de Inversion (UDI) (funds code)</t>
  </si>
  <si>
    <t>979</t>
  </si>
  <si>
    <t>MXV</t>
  </si>
  <si>
    <t>Mexican peso</t>
  </si>
  <si>
    <t>484</t>
  </si>
  <si>
    <t>MXN</t>
  </si>
  <si>
    <t>Malawian kwacha</t>
  </si>
  <si>
    <t>454</t>
  </si>
  <si>
    <t>MWK</t>
  </si>
  <si>
    <t>Maldivian rufiyaa</t>
  </si>
  <si>
    <t>462</t>
  </si>
  <si>
    <t>MVR</t>
  </si>
  <si>
    <t>Mauritian rupee</t>
  </si>
  <si>
    <t>480</t>
  </si>
  <si>
    <t>MUR</t>
  </si>
  <si>
    <t>Mauritanian ouguiya</t>
  </si>
  <si>
    <t>2[f][10]</t>
  </si>
  <si>
    <t>929</t>
  </si>
  <si>
    <t>MRU</t>
  </si>
  <si>
    <t>Macanese pataca</t>
  </si>
  <si>
    <t>446</t>
  </si>
  <si>
    <t>MOP</t>
  </si>
  <si>
    <t>Mongolian tögrög</t>
  </si>
  <si>
    <t>496</t>
  </si>
  <si>
    <t>MNT</t>
  </si>
  <si>
    <t>Myanmar kyat</t>
  </si>
  <si>
    <t>104</t>
  </si>
  <si>
    <t>MMK</t>
  </si>
  <si>
    <t>North Macedonia</t>
  </si>
  <si>
    <t>Macedonian denar</t>
  </si>
  <si>
    <t>807</t>
  </si>
  <si>
    <t>Malagasy ariary</t>
  </si>
  <si>
    <t>2[f]</t>
  </si>
  <si>
    <t>969</t>
  </si>
  <si>
    <t>MGA</t>
  </si>
  <si>
    <t>Moldovan leu</t>
  </si>
  <si>
    <t>498</t>
  </si>
  <si>
    <t>MDL</t>
  </si>
  <si>
    <t>Morocco,Western Sahara</t>
  </si>
  <si>
    <t>Moroccan dirham</t>
  </si>
  <si>
    <t>MAD</t>
  </si>
  <si>
    <t>Libyan dinar</t>
  </si>
  <si>
    <t>434</t>
  </si>
  <si>
    <t>LYD</t>
  </si>
  <si>
    <t>Lesotho loti</t>
  </si>
  <si>
    <t>426</t>
  </si>
  <si>
    <t>LSL</t>
  </si>
  <si>
    <t>Liberian dollar</t>
  </si>
  <si>
    <t>430</t>
  </si>
  <si>
    <t>LRD</t>
  </si>
  <si>
    <t>Sri Lankan rupee</t>
  </si>
  <si>
    <t>144</t>
  </si>
  <si>
    <t>LKR</t>
  </si>
  <si>
    <t>Lebanese pound</t>
  </si>
  <si>
    <t>422</t>
  </si>
  <si>
    <t>LBP</t>
  </si>
  <si>
    <t>Lao kip</t>
  </si>
  <si>
    <t>418</t>
  </si>
  <si>
    <t>LAK</t>
  </si>
  <si>
    <t>Kazakhstani tenge</t>
  </si>
  <si>
    <t>398</t>
  </si>
  <si>
    <t>KZT</t>
  </si>
  <si>
    <t>Cayman Islands dollar</t>
  </si>
  <si>
    <t>136</t>
  </si>
  <si>
    <t>KYD</t>
  </si>
  <si>
    <t>Kuwaiti dinar</t>
  </si>
  <si>
    <t>414</t>
  </si>
  <si>
    <t>KWD</t>
  </si>
  <si>
    <t>South Korean won</t>
  </si>
  <si>
    <t>0[e]</t>
  </si>
  <si>
    <t>410</t>
  </si>
  <si>
    <t>KRW</t>
  </si>
  <si>
    <t>North Korean won</t>
  </si>
  <si>
    <t>408</t>
  </si>
  <si>
    <t>KPW</t>
  </si>
  <si>
    <t>Comoro franc</t>
  </si>
  <si>
    <t>174</t>
  </si>
  <si>
    <t>KMF</t>
  </si>
  <si>
    <t>Cambodian riel</t>
  </si>
  <si>
    <t>116</t>
  </si>
  <si>
    <t>KHR</t>
  </si>
  <si>
    <t>Kyrgyzstani som</t>
  </si>
  <si>
    <t>417</t>
  </si>
  <si>
    <t>KGS</t>
  </si>
  <si>
    <t>Kenyan shilling</t>
  </si>
  <si>
    <t>404</t>
  </si>
  <si>
    <t>KES</t>
  </si>
  <si>
    <t>Japanese yen</t>
  </si>
  <si>
    <t>392</t>
  </si>
  <si>
    <t>JPY</t>
  </si>
  <si>
    <t>Jordanian dinar</t>
  </si>
  <si>
    <t>400</t>
  </si>
  <si>
    <t>JOD</t>
  </si>
  <si>
    <t>Jamaican dollar</t>
  </si>
  <si>
    <t>388</t>
  </si>
  <si>
    <t>JMD</t>
  </si>
  <si>
    <t>Icelandic króna (plural: krónur)</t>
  </si>
  <si>
    <t>ISK</t>
  </si>
  <si>
    <t>Iranian rial</t>
  </si>
  <si>
    <t>364</t>
  </si>
  <si>
    <t>IRR</t>
  </si>
  <si>
    <t>Iraqi dinar</t>
  </si>
  <si>
    <t>368</t>
  </si>
  <si>
    <t>IQD</t>
  </si>
  <si>
    <t>Indian rupee</t>
  </si>
  <si>
    <t>INR</t>
  </si>
  <si>
    <t>Israeli new shekel</t>
  </si>
  <si>
    <t>ILS</t>
  </si>
  <si>
    <t>Indonesian rupiah</t>
  </si>
  <si>
    <t>360</t>
  </si>
  <si>
    <t>Hungarian forint</t>
  </si>
  <si>
    <t>348</t>
  </si>
  <si>
    <t>HUF</t>
  </si>
  <si>
    <t>Haitian gourde</t>
  </si>
  <si>
    <t>332</t>
  </si>
  <si>
    <t>HTG</t>
  </si>
  <si>
    <t>Honduran lempira</t>
  </si>
  <si>
    <t>340</t>
  </si>
  <si>
    <t>HNL</t>
  </si>
  <si>
    <t>Hong Kong dollar</t>
  </si>
  <si>
    <t>344</t>
  </si>
  <si>
    <t>HKD</t>
  </si>
  <si>
    <t>Guyanese dollar</t>
  </si>
  <si>
    <t>328</t>
  </si>
  <si>
    <t>GYD</t>
  </si>
  <si>
    <t>Guatemalan quetzal</t>
  </si>
  <si>
    <t>320</t>
  </si>
  <si>
    <t>GTQ</t>
  </si>
  <si>
    <t>Guinean franc</t>
  </si>
  <si>
    <t>324</t>
  </si>
  <si>
    <t>GNF</t>
  </si>
  <si>
    <t>Gambian dalasi</t>
  </si>
  <si>
    <t>270</t>
  </si>
  <si>
    <t>GMD</t>
  </si>
  <si>
    <t>Gibraltar(pegged to GBP 1:1)</t>
  </si>
  <si>
    <t>Gibraltar pound</t>
  </si>
  <si>
    <t>292</t>
  </si>
  <si>
    <t>GIP</t>
  </si>
  <si>
    <t>Ghanaian cedi</t>
  </si>
  <si>
    <t>936</t>
  </si>
  <si>
    <t>GHS</t>
  </si>
  <si>
    <t>Georgian lari</t>
  </si>
  <si>
    <t>981</t>
  </si>
  <si>
    <t>GEL</t>
  </si>
  <si>
    <t>United Kingdom,Isle of Man(IM, seeManx pound),Jersey(JE, seeJersey pound),Guernsey(GG, seeGuernsey pound),Tristan da Cunha(SH-TA)</t>
  </si>
  <si>
    <t>Pound sterling</t>
  </si>
  <si>
    <t>826</t>
  </si>
  <si>
    <t>GBP</t>
  </si>
  <si>
    <t>Falkland Islands(pegged to GBP 1:1)</t>
  </si>
  <si>
    <t>Falkland Islands pound</t>
  </si>
  <si>
    <t>FKP</t>
  </si>
  <si>
    <t>Fiji dollar</t>
  </si>
  <si>
    <t>FJD</t>
  </si>
  <si>
    <t>Åland Islands(AX),European Union(EU),Andorra(AD)[c],Austria(AT),Belgium(BE),Croatia(HR),Cyprus(CY),Estonia(EE),Finland(FI),France(FR),French Guiana(GF),French Southern and Antarctic Lands(TF),Germany(DE),Greece(GR),Guadeloupe(GP),Ireland(IE),Italy(IT),Kosovo(XK)[d],Latvia(LV),Lithuania(LT),Luxembourg(LU),Malta(MT),Martinique(MQ),Mayotte(YT),Monaco(MC)[c],Montenegro(ME)[d],Netherlands(NL),Portugal(PT),Réunion(RE),Saint Barthélemy(BL),Saint Martin(MF),Saint Pierre and Miquelon(PM),San Marino(SM)[c],Slovakia(SK),Slovenia(SI),Spain(ES),Vatican City(VA)[c]</t>
  </si>
  <si>
    <t>Euro</t>
  </si>
  <si>
    <t>978</t>
  </si>
  <si>
    <t>EUR</t>
  </si>
  <si>
    <t>Ethiopian birr</t>
  </si>
  <si>
    <t>ETB</t>
  </si>
  <si>
    <t>Eritrean nakfa</t>
  </si>
  <si>
    <t>ERN</t>
  </si>
  <si>
    <t>Egyptian pound</t>
  </si>
  <si>
    <t>818</t>
  </si>
  <si>
    <t>EGP</t>
  </si>
  <si>
    <t>Algerian dinar</t>
  </si>
  <si>
    <t>012</t>
  </si>
  <si>
    <t>DZD</t>
  </si>
  <si>
    <t>Dominican peso</t>
  </si>
  <si>
    <t>214</t>
  </si>
  <si>
    <t>DOP</t>
  </si>
  <si>
    <t>Denmark,Faroe Islands(FO),Greenland(GL)</t>
  </si>
  <si>
    <t>Danish krone</t>
  </si>
  <si>
    <t>208</t>
  </si>
  <si>
    <t>DKK</t>
  </si>
  <si>
    <t>Djiboutian franc</t>
  </si>
  <si>
    <t>DJF</t>
  </si>
  <si>
    <t>Czechia[8]</t>
  </si>
  <si>
    <t>Czech koruna</t>
  </si>
  <si>
    <t>203</t>
  </si>
  <si>
    <t>CZK</t>
  </si>
  <si>
    <t>Cabo Verde</t>
  </si>
  <si>
    <t>Cape Verdean escudo</t>
  </si>
  <si>
    <t>132</t>
  </si>
  <si>
    <t>CVE</t>
  </si>
  <si>
    <t>Cuban peso</t>
  </si>
  <si>
    <t>192</t>
  </si>
  <si>
    <t>CUP</t>
  </si>
  <si>
    <t>Costa Rican colon</t>
  </si>
  <si>
    <t>188</t>
  </si>
  <si>
    <t>CRC</t>
  </si>
  <si>
    <t>Unidad de Valor Real (UVR) (funds code)[7]</t>
  </si>
  <si>
    <t>2[7]</t>
  </si>
  <si>
    <t>COU</t>
  </si>
  <si>
    <t>Colombian peso</t>
  </si>
  <si>
    <t>170</t>
  </si>
  <si>
    <t>COP</t>
  </si>
  <si>
    <t>Renminbi[6]</t>
  </si>
  <si>
    <t>156</t>
  </si>
  <si>
    <t>CNY</t>
  </si>
  <si>
    <t>Chilean peso</t>
  </si>
  <si>
    <t>152</t>
  </si>
  <si>
    <t>CLP</t>
  </si>
  <si>
    <t>Unidad de Fomento (funds code)</t>
  </si>
  <si>
    <t>990</t>
  </si>
  <si>
    <t>CLF</t>
  </si>
  <si>
    <t>WIR franc (complementary currency)</t>
  </si>
  <si>
    <t>948</t>
  </si>
  <si>
    <t>CHW</t>
  </si>
  <si>
    <t>Switzerland,Liechtenstein(LI)</t>
  </si>
  <si>
    <t>Swiss franc</t>
  </si>
  <si>
    <t>756</t>
  </si>
  <si>
    <t>CHF</t>
  </si>
  <si>
    <t>WIR euro (complementary currency)</t>
  </si>
  <si>
    <t>947</t>
  </si>
  <si>
    <t>Congolese franc</t>
  </si>
  <si>
    <t>CDF</t>
  </si>
  <si>
    <t>Canadian dollar</t>
  </si>
  <si>
    <t>124</t>
  </si>
  <si>
    <t>CAD</t>
  </si>
  <si>
    <t>Belize dollar</t>
  </si>
  <si>
    <t>084</t>
  </si>
  <si>
    <t>BZD</t>
  </si>
  <si>
    <t>Belarusian ruble</t>
  </si>
  <si>
    <t>933</t>
  </si>
  <si>
    <t>BYN</t>
  </si>
  <si>
    <t>Botswana pula</t>
  </si>
  <si>
    <t>072</t>
  </si>
  <si>
    <t>BWP</t>
  </si>
  <si>
    <t>Bhutanese ngultrum</t>
  </si>
  <si>
    <t>064</t>
  </si>
  <si>
    <t>Bahamian dollar</t>
  </si>
  <si>
    <t>044</t>
  </si>
  <si>
    <t>BSD</t>
  </si>
  <si>
    <t>Brazilian real</t>
  </si>
  <si>
    <t>986</t>
  </si>
  <si>
    <t>BRL</t>
  </si>
  <si>
    <t>Bolivian Mvdol (funds code)</t>
  </si>
  <si>
    <t>984</t>
  </si>
  <si>
    <t>BOV</t>
  </si>
  <si>
    <t>Boliviano</t>
  </si>
  <si>
    <t>068</t>
  </si>
  <si>
    <t>BOB</t>
  </si>
  <si>
    <t>Brunei dollar</t>
  </si>
  <si>
    <t>096</t>
  </si>
  <si>
    <t>BND</t>
  </si>
  <si>
    <t>Bermudian dollar</t>
  </si>
  <si>
    <t>060</t>
  </si>
  <si>
    <t>BMD</t>
  </si>
  <si>
    <t>Burundian franc</t>
  </si>
  <si>
    <t>108</t>
  </si>
  <si>
    <t>BIF</t>
  </si>
  <si>
    <t>Bahraini dinar</t>
  </si>
  <si>
    <t>048</t>
  </si>
  <si>
    <t>BHD</t>
  </si>
  <si>
    <t>Bulgarian lev</t>
  </si>
  <si>
    <t>BGN</t>
  </si>
  <si>
    <t>Bangladeshi taka</t>
  </si>
  <si>
    <t>050</t>
  </si>
  <si>
    <t>BDT</t>
  </si>
  <si>
    <t>Barbados dollar</t>
  </si>
  <si>
    <t>052</t>
  </si>
  <si>
    <t>BBD</t>
  </si>
  <si>
    <t>Bosnia and Herzegovina convertible mark</t>
  </si>
  <si>
    <t>BAM</t>
  </si>
  <si>
    <t>Azerbaijani manat</t>
  </si>
  <si>
    <t>944</t>
  </si>
  <si>
    <t>AZN</t>
  </si>
  <si>
    <t>Aruban florin</t>
  </si>
  <si>
    <t>533</t>
  </si>
  <si>
    <t>AWG</t>
  </si>
  <si>
    <t>Argentine peso</t>
  </si>
  <si>
    <t>032</t>
  </si>
  <si>
    <t>ARS</t>
  </si>
  <si>
    <t>Angolan kwanza</t>
  </si>
  <si>
    <t>AOA</t>
  </si>
  <si>
    <t>Armenian dram</t>
  </si>
  <si>
    <t>051</t>
  </si>
  <si>
    <t>AMD</t>
  </si>
  <si>
    <t>Albanian lek</t>
  </si>
  <si>
    <t>008</t>
  </si>
  <si>
    <t>ALL</t>
  </si>
  <si>
    <t>Afghan afghani</t>
  </si>
  <si>
    <t>AFN</t>
  </si>
  <si>
    <t>United Arab Emirates dirham</t>
  </si>
  <si>
    <t>784</t>
  </si>
  <si>
    <t>AED</t>
  </si>
  <si>
    <t>Locations listed for this currency[b]</t>
  </si>
  <si>
    <t>Currency</t>
  </si>
  <si>
    <t>D[a]</t>
  </si>
  <si>
    <t>Num</t>
  </si>
  <si>
    <t>Code</t>
  </si>
  <si>
    <t>PHONE CODE</t>
  </si>
  <si>
    <t>United States of America</t>
  </si>
  <si>
    <t>datetime_created</t>
  </si>
  <si>
    <t>tm_user_id_created</t>
  </si>
  <si>
    <t>tm_user_id_modified</t>
  </si>
  <si>
    <t>datetime_modified</t>
  </si>
  <si>
    <t>Constraint</t>
  </si>
  <si>
    <t>tm_customer_ck_institution_person_values</t>
  </si>
  <si>
    <t>tm_customer_ck_institution_person_nulls</t>
  </si>
  <si>
    <t>Expression</t>
  </si>
  <si>
    <t>Description</t>
  </si>
  <si>
    <r>
      <t xml:space="preserve">Cannot same </t>
    </r>
    <r>
      <rPr>
        <b/>
        <sz val="11"/>
        <color rgb="FFFF0000"/>
        <rFont val="Arial Narrow"/>
        <family val="2"/>
      </rPr>
      <t>values</t>
    </r>
    <r>
      <rPr>
        <sz val="11"/>
        <color theme="1"/>
        <rFont val="Arial Narrow"/>
        <family val="2"/>
      </rPr>
      <t xml:space="preserve"> on 2 columns (</t>
    </r>
    <r>
      <rPr>
        <b/>
        <sz val="11"/>
        <color rgb="FF0000FF"/>
        <rFont val="Consolas"/>
        <family val="3"/>
      </rPr>
      <t>tm_institution_id</t>
    </r>
    <r>
      <rPr>
        <sz val="11"/>
        <color theme="1"/>
        <rFont val="Arial Narrow"/>
        <family val="2"/>
      </rPr>
      <t xml:space="preserve"> &amp; </t>
    </r>
    <r>
      <rPr>
        <b/>
        <sz val="11"/>
        <color rgb="FF0000FF"/>
        <rFont val="Consolas"/>
        <family val="3"/>
      </rPr>
      <t>tm_person_id</t>
    </r>
    <r>
      <rPr>
        <sz val="11"/>
        <color theme="1"/>
        <rFont val="Arial Narrow"/>
        <family val="2"/>
      </rPr>
      <t>)</t>
    </r>
  </si>
  <si>
    <r>
      <t xml:space="preserve">Cannot same </t>
    </r>
    <r>
      <rPr>
        <b/>
        <sz val="11"/>
        <color rgb="FFFF0000"/>
        <rFont val="Arial Narrow"/>
        <family val="2"/>
      </rPr>
      <t>nulls</t>
    </r>
    <r>
      <rPr>
        <sz val="11"/>
        <color theme="1"/>
        <rFont val="Arial Narrow"/>
        <family val="2"/>
      </rPr>
      <t xml:space="preserve"> on 2 columns (</t>
    </r>
    <r>
      <rPr>
        <b/>
        <sz val="11"/>
        <color rgb="FF0000FF"/>
        <rFont val="Consolas"/>
        <family val="3"/>
      </rPr>
      <t>tm_institution_id</t>
    </r>
    <r>
      <rPr>
        <sz val="11"/>
        <color theme="1"/>
        <rFont val="Arial Narrow"/>
        <family val="2"/>
      </rPr>
      <t xml:space="preserve"> &amp; </t>
    </r>
    <r>
      <rPr>
        <b/>
        <sz val="11"/>
        <color rgb="FF0000FF"/>
        <rFont val="Consolas"/>
        <family val="3"/>
      </rPr>
      <t>tm_person_id</t>
    </r>
    <r>
      <rPr>
        <sz val="11"/>
        <color theme="1"/>
        <rFont val="Arial Narrow"/>
        <family val="2"/>
      </rPr>
      <t>)</t>
    </r>
  </si>
  <si>
    <r>
      <t>([</t>
    </r>
    <r>
      <rPr>
        <b/>
        <sz val="11"/>
        <color rgb="FF0000FF"/>
        <rFont val="Consolas"/>
        <family val="3"/>
      </rPr>
      <t>tm_institution_id</t>
    </r>
    <r>
      <rPr>
        <sz val="11"/>
        <color theme="1"/>
        <rFont val="Consolas"/>
        <family val="3"/>
      </rPr>
      <t>]&lt;&gt;[</t>
    </r>
    <r>
      <rPr>
        <b/>
        <sz val="11"/>
        <color rgb="FF0000FF"/>
        <rFont val="Consolas"/>
        <family val="3"/>
      </rPr>
      <t>tm_person_id</t>
    </r>
    <r>
      <rPr>
        <sz val="11"/>
        <color theme="1"/>
        <rFont val="Consolas"/>
        <family val="3"/>
      </rPr>
      <t>])</t>
    </r>
  </si>
  <si>
    <r>
      <t>([</t>
    </r>
    <r>
      <rPr>
        <b/>
        <sz val="11"/>
        <color rgb="FF0000FF"/>
        <rFont val="Consolas"/>
        <family val="3"/>
      </rPr>
      <t>tm_institution_id</t>
    </r>
    <r>
      <rPr>
        <sz val="11"/>
        <color theme="1"/>
        <rFont val="Consolas"/>
        <family val="3"/>
      </rPr>
      <t>] IS NOT NULL OR [</t>
    </r>
    <r>
      <rPr>
        <b/>
        <sz val="11"/>
        <color rgb="FF0000FF"/>
        <rFont val="Consolas"/>
        <family val="3"/>
      </rPr>
      <t>tm_person_id</t>
    </r>
    <r>
      <rPr>
        <sz val="11"/>
        <color theme="1"/>
        <rFont val="Consolas"/>
        <family val="3"/>
      </rPr>
      <t>] IS NOT NULL)</t>
    </r>
  </si>
  <si>
    <t>These tables would not be used any more:</t>
  </si>
  <si>
    <t>tm_customer_person</t>
  </si>
  <si>
    <t>tm_customer_institution</t>
  </si>
  <si>
    <r>
      <rPr>
        <b/>
        <sz val="11"/>
        <color rgb="FFFF0000"/>
        <rFont val="Calibri"/>
        <family val="2"/>
        <scheme val="minor"/>
      </rPr>
      <t>20231110</t>
    </r>
    <r>
      <rPr>
        <b/>
        <sz val="11"/>
        <color rgb="FF0000FF"/>
        <rFont val="Calibri"/>
        <family val="2"/>
        <scheme val="minor"/>
      </rPr>
      <t>FRI</t>
    </r>
  </si>
  <si>
    <t>←</t>
  </si>
  <si>
    <t>↓</t>
  </si>
  <si>
    <t>↑</t>
  </si>
  <si>
    <t>→</t>
  </si>
  <si>
    <t>↔</t>
  </si>
  <si>
    <t>↕</t>
  </si>
  <si>
    <t>↙</t>
  </si>
  <si>
    <t>↘</t>
  </si>
  <si>
    <t>↖</t>
  </si>
  <si>
    <t>↗</t>
  </si>
  <si>
    <t>©</t>
  </si>
  <si>
    <t>™</t>
  </si>
  <si>
    <t>®</t>
  </si>
  <si>
    <t>currency_code_a</t>
  </si>
  <si>
    <t>NULL</t>
  </si>
  <si>
    <t>Polish zloty</t>
  </si>
  <si>
    <t>Tongan pa?anga</t>
  </si>
  <si>
    <t>Vietnamese d?ng</t>
  </si>
  <si>
    <t>select a.*</t>
  </si>
  <si>
    <t>where charindex('PT', a.CustomerName) &lt;= 0</t>
  </si>
  <si>
    <t>Email</t>
  </si>
  <si>
    <t>Phone</t>
  </si>
  <si>
    <t>Description/Notes</t>
  </si>
  <si>
    <t>Tanggal Kematian</t>
  </si>
  <si>
    <t>Golongan Darah</t>
  </si>
  <si>
    <t>Tanggal Lahir</t>
  </si>
  <si>
    <t>Jenis Kelamin</t>
  </si>
  <si>
    <t>Gelar Belakang</t>
  </si>
  <si>
    <t>Gelar Depan</t>
  </si>
  <si>
    <t>Nama Lengkap</t>
  </si>
  <si>
    <t>Åland Islands</t>
  </si>
  <si>
    <t>tr_spouse_status</t>
  </si>
  <si>
    <t>insert into tr_spouse_status (tr_spouse_status_id, spouse_status) values (0, '---')</t>
  </si>
  <si>
    <r>
      <t xml:space="preserve">set identity_insert </t>
    </r>
    <r>
      <rPr>
        <b/>
        <sz val="11"/>
        <color theme="1"/>
        <rFont val="Consolas"/>
        <family val="3"/>
      </rPr>
      <t>tr_spouse_status</t>
    </r>
    <r>
      <rPr>
        <sz val="11"/>
        <color theme="1"/>
        <rFont val="Consolas"/>
        <family val="3"/>
      </rPr>
      <t xml:space="preserve"> </t>
    </r>
    <r>
      <rPr>
        <b/>
        <sz val="11"/>
        <color rgb="FFFF0000"/>
        <rFont val="Consolas"/>
        <family val="3"/>
      </rPr>
      <t>on</t>
    </r>
  </si>
  <si>
    <r>
      <t xml:space="preserve">set identity_insert </t>
    </r>
    <r>
      <rPr>
        <b/>
        <sz val="11"/>
        <color theme="1"/>
        <rFont val="Consolas"/>
        <family val="3"/>
      </rPr>
      <t>tr_spouse_status</t>
    </r>
    <r>
      <rPr>
        <sz val="11"/>
        <color theme="1"/>
        <rFont val="Consolas"/>
        <family val="3"/>
      </rPr>
      <t xml:space="preserve"> </t>
    </r>
    <r>
      <rPr>
        <b/>
        <sz val="11"/>
        <color rgb="FFFF0000"/>
        <rFont val="Consolas"/>
        <family val="3"/>
      </rPr>
      <t>off</t>
    </r>
  </si>
  <si>
    <r>
      <t>select ident_current('</t>
    </r>
    <r>
      <rPr>
        <b/>
        <sz val="11"/>
        <color theme="1"/>
        <rFont val="Consolas"/>
        <family val="3"/>
      </rPr>
      <t>tr_spouse_status</t>
    </r>
    <r>
      <rPr>
        <sz val="11"/>
        <color theme="1"/>
        <rFont val="Consolas"/>
        <family val="3"/>
      </rPr>
      <t>')</t>
    </r>
  </si>
  <si>
    <r>
      <t>dbcc checkident('</t>
    </r>
    <r>
      <rPr>
        <b/>
        <sz val="11"/>
        <color theme="1"/>
        <rFont val="Consolas"/>
        <family val="3"/>
      </rPr>
      <t>tr_spouse_status</t>
    </r>
    <r>
      <rPr>
        <sz val="11"/>
        <color theme="1"/>
        <rFont val="Consolas"/>
        <family val="3"/>
      </rPr>
      <t xml:space="preserve">', </t>
    </r>
    <r>
      <rPr>
        <b/>
        <sz val="11"/>
        <color rgb="FFFF0000"/>
        <rFont val="Consolas"/>
        <family val="3"/>
      </rPr>
      <t>noreseed</t>
    </r>
    <r>
      <rPr>
        <sz val="11"/>
        <color theme="1"/>
        <rFont val="Consolas"/>
        <family val="3"/>
      </rPr>
      <t>)</t>
    </r>
  </si>
  <si>
    <t>-- MENGAKTIFKAN / MENONAKTIFKAN ROWID --</t>
  </si>
  <si>
    <t>-- CEK ROWID SAAT INI --</t>
  </si>
  <si>
    <t>-- DIGUNAKAN INSERT DATA TANPA ROWID (AKAN DI-GENERATE OTOMATIS)</t>
  </si>
  <si>
    <t>-- DIGUNAKAN INSERT DATA DENGAN ROWID MANUAL (ADA ROWID-NYA)</t>
  </si>
  <si>
    <t>2</t>
  </si>
  <si>
    <t>3</t>
  </si>
  <si>
    <t>4</t>
  </si>
  <si>
    <t>5</t>
  </si>
  <si>
    <t>-- RESET ROWID --</t>
  </si>
  <si>
    <t>insert into tr_spouse_status (spouse_status) values ('---')</t>
  </si>
  <si>
    <r>
      <t>dbcc checkident('</t>
    </r>
    <r>
      <rPr>
        <b/>
        <sz val="11"/>
        <color theme="1"/>
        <rFont val="Consolas"/>
        <family val="3"/>
      </rPr>
      <t>tr_spouse_status</t>
    </r>
    <r>
      <rPr>
        <sz val="11"/>
        <color theme="1"/>
        <rFont val="Consolas"/>
        <family val="3"/>
      </rPr>
      <t xml:space="preserve">', reseed, </t>
    </r>
    <r>
      <rPr>
        <b/>
        <sz val="11"/>
        <color rgb="FFFF0000"/>
        <rFont val="Consolas"/>
        <family val="3"/>
      </rPr>
      <t>-1</t>
    </r>
    <r>
      <rPr>
        <sz val="11"/>
        <color theme="1"/>
        <rFont val="Consolas"/>
        <family val="3"/>
      </rPr>
      <t>)</t>
    </r>
  </si>
  <si>
    <r>
      <t xml:space="preserve">-- SET ROWID SAAT INI = </t>
    </r>
    <r>
      <rPr>
        <b/>
        <sz val="11"/>
        <color rgb="FFFF0000"/>
        <rFont val="Consolas"/>
        <family val="3"/>
      </rPr>
      <t>-1</t>
    </r>
    <r>
      <rPr>
        <sz val="11"/>
        <color theme="1"/>
        <rFont val="Consolas"/>
        <family val="3"/>
      </rPr>
      <t xml:space="preserve"> SEHINGGA INSERT SELANJUTNYA ROWID MENJADI = </t>
    </r>
    <r>
      <rPr>
        <b/>
        <sz val="11"/>
        <color rgb="FF0000FF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</si>
  <si>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t>select x.*</t>
  </si>
  <si>
    <t>where not exists (</t>
  </si>
  <si>
    <t>-- PERSON --</t>
  </si>
  <si>
    <t>and charindex('CV', a.CustomerName) &lt;= 0</t>
  </si>
  <si>
    <t>and a.IdCustomer = x.IdCustomer</t>
  </si>
  <si>
    <t>)</t>
  </si>
  <si>
    <r>
      <t xml:space="preserve">from </t>
    </r>
    <r>
      <rPr>
        <b/>
        <sz val="11"/>
        <color theme="1"/>
        <rFont val="Consolas"/>
        <family val="3"/>
      </rPr>
      <t>olss_prod_4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Customer</t>
    </r>
    <r>
      <rPr>
        <sz val="11"/>
        <color theme="1"/>
        <rFont val="Consolas"/>
        <family val="3"/>
      </rPr>
      <t xml:space="preserve"> x</t>
    </r>
  </si>
  <si>
    <r>
      <t xml:space="preserve">from </t>
    </r>
    <r>
      <rPr>
        <b/>
        <sz val="11"/>
        <color theme="1"/>
        <rFont val="Consolas"/>
        <family val="3"/>
      </rPr>
      <t>olss_prod_4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Customer</t>
    </r>
    <r>
      <rPr>
        <sz val="11"/>
        <color theme="1"/>
        <rFont val="Consolas"/>
        <family val="3"/>
      </rPr>
      <t xml:space="preserve"> a</t>
    </r>
  </si>
  <si>
    <t>select top 10</t>
  </si>
  <si>
    <r>
      <t xml:space="preserve">from </t>
    </r>
    <r>
      <rPr>
        <b/>
        <sz val="11"/>
        <color theme="1"/>
        <rFont val="Consolas"/>
        <family val="3"/>
      </rPr>
      <t>abdp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tm_person</t>
    </r>
    <r>
      <rPr>
        <sz val="11"/>
        <color theme="1"/>
        <rFont val="Consolas"/>
        <family val="3"/>
      </rPr>
      <t xml:space="preserve"> a</t>
    </r>
  </si>
  <si>
    <r>
      <t>where a.</t>
    </r>
    <r>
      <rPr>
        <b/>
        <sz val="11"/>
        <color rgb="FF0000FF"/>
        <rFont val="Consolas"/>
        <family val="3"/>
      </rPr>
      <t>person_desc</t>
    </r>
    <r>
      <rPr>
        <sz val="11"/>
        <color theme="1"/>
        <rFont val="Consolas"/>
        <family val="3"/>
      </rPr>
      <t xml:space="preserve"> like '%</t>
    </r>
    <r>
      <rPr>
        <b/>
        <sz val="11"/>
        <color theme="1"/>
        <rFont val="Consolas"/>
        <family val="3"/>
      </rPr>
      <t>olss</t>
    </r>
    <r>
      <rPr>
        <sz val="11"/>
        <color theme="1"/>
        <rFont val="Consolas"/>
        <family val="3"/>
      </rPr>
      <t>%';</t>
    </r>
  </si>
  <si>
    <r>
      <t>'select ' + cast(a.</t>
    </r>
    <r>
      <rPr>
        <b/>
        <sz val="11"/>
        <color rgb="FF0000FF"/>
        <rFont val="Consolas"/>
        <family val="3"/>
      </rPr>
      <t>tm_person_id</t>
    </r>
    <r>
      <rPr>
        <sz val="11"/>
        <color theme="1"/>
        <rFont val="Consolas"/>
        <family val="3"/>
      </rPr>
      <t xml:space="preserve"> as nvarchar) + ' as </t>
    </r>
    <r>
      <rPr>
        <b/>
        <sz val="11"/>
        <color rgb="FF0000FF"/>
        <rFont val="Consolas"/>
        <family val="3"/>
      </rPr>
      <t>tm_address_id</t>
    </r>
    <r>
      <rPr>
        <sz val="11"/>
        <color theme="1"/>
        <rFont val="Consolas"/>
        <family val="3"/>
      </rPr>
      <t>, substring(a.[</t>
    </r>
    <r>
      <rPr>
        <b/>
        <sz val="11"/>
        <color rgb="FF0000FF"/>
        <rFont val="Consolas"/>
        <family val="3"/>
      </rPr>
      <t>Address</t>
    </r>
    <r>
      <rPr>
        <sz val="11"/>
        <color theme="1"/>
        <rFont val="Consolas"/>
        <family val="3"/>
      </rPr>
      <t xml:space="preserve">], 1, 200) as </t>
    </r>
    <r>
      <rPr>
        <b/>
        <sz val="11"/>
        <color rgb="FF0000FF"/>
        <rFont val="Consolas"/>
        <family val="3"/>
      </rPr>
      <t>address1</t>
    </r>
    <r>
      <rPr>
        <sz val="11"/>
        <color theme="1"/>
        <rFont val="Consolas"/>
        <family val="3"/>
      </rPr>
      <t xml:space="preserve"> from </t>
    </r>
    <r>
      <rPr>
        <b/>
        <sz val="11"/>
        <color theme="1"/>
        <rFont val="Consolas"/>
        <family val="3"/>
      </rPr>
      <t>olss_prod_4</t>
    </r>
    <r>
      <rPr>
        <sz val="11"/>
        <color theme="1"/>
        <rFont val="Consolas"/>
        <family val="3"/>
      </rPr>
      <t>.dbo.</t>
    </r>
    <r>
      <rPr>
        <b/>
        <sz val="11"/>
        <color rgb="FFCC3300"/>
        <rFont val="Consolas"/>
        <family val="3"/>
      </rPr>
      <t>Customer</t>
    </r>
    <r>
      <rPr>
        <sz val="11"/>
        <color theme="1"/>
        <rFont val="Consolas"/>
        <family val="3"/>
      </rPr>
      <t xml:space="preserve"> a where a.' + replace(replace(a.</t>
    </r>
    <r>
      <rPr>
        <b/>
        <sz val="11"/>
        <color rgb="FF0000FF"/>
        <rFont val="Consolas"/>
        <family val="3"/>
      </rPr>
      <t>person_desc</t>
    </r>
    <r>
      <rPr>
        <sz val="11"/>
        <color theme="1"/>
        <rFont val="Consolas"/>
        <family val="3"/>
      </rPr>
      <t>, '</t>
    </r>
    <r>
      <rPr>
        <b/>
        <sz val="11"/>
        <color theme="1"/>
        <rFont val="Consolas"/>
        <family val="3"/>
      </rPr>
      <t>olss|</t>
    </r>
    <r>
      <rPr>
        <sz val="11"/>
        <color theme="1"/>
        <rFont val="Consolas"/>
        <family val="3"/>
      </rPr>
      <t>', ''), '</t>
    </r>
    <r>
      <rPr>
        <b/>
        <sz val="11"/>
        <color theme="1"/>
        <rFont val="Consolas"/>
        <family val="3"/>
      </rPr>
      <t>|</t>
    </r>
    <r>
      <rPr>
        <sz val="11"/>
        <color theme="1"/>
        <rFont val="Consolas"/>
        <family val="3"/>
      </rPr>
      <t>', '</t>
    </r>
    <r>
      <rPr>
        <b/>
        <sz val="11"/>
        <color theme="1"/>
        <rFont val="Consolas"/>
        <family val="3"/>
      </rPr>
      <t xml:space="preserve"> = </t>
    </r>
    <r>
      <rPr>
        <sz val="11"/>
        <color theme="1"/>
        <rFont val="Consolas"/>
        <family val="3"/>
      </rPr>
      <t>') + ' and len(a.[</t>
    </r>
    <r>
      <rPr>
        <b/>
        <sz val="11"/>
        <color rgb="FFCC3300"/>
        <rFont val="Consolas"/>
        <family val="3"/>
      </rPr>
      <t>Address</t>
    </r>
    <r>
      <rPr>
        <sz val="11"/>
        <color theme="1"/>
        <rFont val="Consolas"/>
        <family val="3"/>
      </rPr>
      <t>]) &gt; 0 union all'</t>
    </r>
  </si>
  <si>
    <t>begin tran;</t>
  </si>
  <si>
    <t>select 1001 as tm_address_id, substring(a.[Address], 1, 200) as address1 from olss_prod_4.dbo.Customer a where a.IdCustomer = 75 and len(a.[Address]) &gt; 0 union all</t>
  </si>
  <si>
    <t>...&lt;generated from above query&gt;...</t>
  </si>
  <si>
    <t>select 1010 as tm_address_id, substring(a.[Address], 1, 200) as address1 from olss_prod_4.dbo.Customer a where a.IdCustomer = 255 and len(a.[Address]) &gt; 0</t>
  </si>
  <si>
    <t>--rollback tran;</t>
  </si>
  <si>
    <t>--commit tran;</t>
  </si>
  <si>
    <t>'select ' +</t>
  </si>
  <si>
    <t>cast(a.tm_person_id as nvarchar) + ' as tm_person_address_id, ' +</t>
  </si>
  <si>
    <t>cast(a.tm_person_id as nvarchar) + ' as tm_person_id, ' +</t>
  </si>
  <si>
    <t>cast(a.tm_person_id as nvarchar) + ' as tm_address_id, ' +</t>
  </si>
  <si>
    <t>'0 as tr_address_status_id, ' +</t>
  </si>
  <si>
    <t>char(39) + a.person_desc + char(39) + ' ' +</t>
  </si>
  <si>
    <t>'from olss_prod_4.dbo.Customer a where a.' + replace(replace(a.person_desc, 'olss|', ''), '|', ' = ') + ' and len(a.[Address]) &gt; 0 union all'</t>
  </si>
  <si>
    <r>
      <t xml:space="preserve">insert into </t>
    </r>
    <r>
      <rPr>
        <b/>
        <sz val="11"/>
        <color theme="1"/>
        <rFont val="Consolas"/>
        <family val="3"/>
      </rPr>
      <t>abdp</t>
    </r>
    <r>
      <rPr>
        <sz val="11"/>
        <color theme="1"/>
        <rFont val="Consolas"/>
        <family val="3"/>
      </rPr>
      <t>.dbo.</t>
    </r>
    <r>
      <rPr>
        <b/>
        <sz val="11"/>
        <color rgb="FFCC3300"/>
        <rFont val="Consolas"/>
        <family val="3"/>
      </rPr>
      <t>tm_address</t>
    </r>
    <r>
      <rPr>
        <sz val="11"/>
        <color theme="1"/>
        <rFont val="Consolas"/>
        <family val="3"/>
      </rPr>
      <t xml:space="preserve"> (</t>
    </r>
    <r>
      <rPr>
        <b/>
        <sz val="11"/>
        <color rgb="FF0000FF"/>
        <rFont val="Consolas"/>
        <family val="3"/>
      </rPr>
      <t>tm_address_id</t>
    </r>
    <r>
      <rPr>
        <sz val="11"/>
        <color theme="1"/>
        <rFont val="Consolas"/>
        <family val="3"/>
      </rPr>
      <t xml:space="preserve">, </t>
    </r>
    <r>
      <rPr>
        <b/>
        <sz val="11"/>
        <color rgb="FF0000FF"/>
        <rFont val="Consolas"/>
        <family val="3"/>
      </rPr>
      <t>address1</t>
    </r>
    <r>
      <rPr>
        <sz val="11"/>
        <color theme="1"/>
        <rFont val="Consolas"/>
        <family val="3"/>
      </rPr>
      <t>)</t>
    </r>
  </si>
  <si>
    <r>
      <t>insert into abdp.dbo.</t>
    </r>
    <r>
      <rPr>
        <b/>
        <sz val="11"/>
        <color rgb="FFCC3300"/>
        <rFont val="Consolas"/>
        <family val="3"/>
      </rPr>
      <t>tm_person_address</t>
    </r>
    <r>
      <rPr>
        <sz val="11"/>
        <color theme="1"/>
        <rFont val="Consolas"/>
        <family val="3"/>
      </rPr>
      <t xml:space="preserve"> (</t>
    </r>
    <r>
      <rPr>
        <b/>
        <sz val="11"/>
        <color rgb="FF0000FF"/>
        <rFont val="Consolas"/>
        <family val="3"/>
      </rPr>
      <t>tm_person_address_id</t>
    </r>
    <r>
      <rPr>
        <sz val="11"/>
        <color theme="1"/>
        <rFont val="Consolas"/>
        <family val="3"/>
      </rPr>
      <t xml:space="preserve">, </t>
    </r>
    <r>
      <rPr>
        <b/>
        <sz val="11"/>
        <color rgb="FF0000FF"/>
        <rFont val="Consolas"/>
        <family val="3"/>
      </rPr>
      <t>tm_person_id</t>
    </r>
    <r>
      <rPr>
        <sz val="11"/>
        <color theme="1"/>
        <rFont val="Consolas"/>
        <family val="3"/>
      </rPr>
      <t xml:space="preserve">, </t>
    </r>
    <r>
      <rPr>
        <b/>
        <sz val="11"/>
        <color rgb="FF0000FF"/>
        <rFont val="Consolas"/>
        <family val="3"/>
      </rPr>
      <t>tm_address_id</t>
    </r>
    <r>
      <rPr>
        <sz val="11"/>
        <color theme="1"/>
        <rFont val="Consolas"/>
        <family val="3"/>
      </rPr>
      <t xml:space="preserve">, </t>
    </r>
    <r>
      <rPr>
        <b/>
        <sz val="11"/>
        <color rgb="FF0000FF"/>
        <rFont val="Consolas"/>
        <family val="3"/>
      </rPr>
      <t>tr_address_status_id</t>
    </r>
    <r>
      <rPr>
        <sz val="11"/>
        <color theme="1"/>
        <rFont val="Consolas"/>
        <family val="3"/>
      </rPr>
      <t xml:space="preserve">, </t>
    </r>
    <r>
      <rPr>
        <b/>
        <sz val="11"/>
        <color rgb="FF0000FF"/>
        <rFont val="Consolas"/>
        <family val="3"/>
      </rPr>
      <t>person_address_desc</t>
    </r>
    <r>
      <rPr>
        <sz val="11"/>
        <color theme="1"/>
        <rFont val="Consolas"/>
        <family val="3"/>
      </rPr>
      <t>)</t>
    </r>
  </si>
  <si>
    <r>
      <t xml:space="preserve">set identity_insert </t>
    </r>
    <r>
      <rPr>
        <b/>
        <sz val="11"/>
        <color theme="1"/>
        <rFont val="Consolas"/>
        <family val="3"/>
      </rPr>
      <t>abdp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tm_address</t>
    </r>
    <r>
      <rPr>
        <sz val="11"/>
        <color theme="1"/>
        <rFont val="Consolas"/>
        <family val="3"/>
      </rPr>
      <t xml:space="preserve"> on</t>
    </r>
  </si>
  <si>
    <r>
      <t xml:space="preserve">set identity_insert </t>
    </r>
    <r>
      <rPr>
        <b/>
        <sz val="11"/>
        <color theme="1"/>
        <rFont val="Consolas"/>
        <family val="3"/>
      </rPr>
      <t>abdp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tm_person_address</t>
    </r>
    <r>
      <rPr>
        <sz val="11"/>
        <color theme="1"/>
        <rFont val="Consolas"/>
        <family val="3"/>
      </rPr>
      <t xml:space="preserve"> on</t>
    </r>
  </si>
  <si>
    <t>from</t>
  </si>
  <si>
    <t>(</t>
  </si>
  <si>
    <t xml:space="preserve">    /*</t>
  </si>
  <si>
    <t xml:space="preserve">    replace(</t>
  </si>
  <si>
    <t xml:space="preserve">    ),</t>
  </si>
  <si>
    <t xml:space="preserve">    */</t>
  </si>
  <si>
    <t xml:space="preserve">    cast(</t>
  </si>
  <si>
    <t xml:space="preserve">        substring(</t>
  </si>
  <si>
    <t xml:space="preserve">            replace(</t>
  </si>
  <si>
    <t xml:space="preserve">                replace(a.person_desc, 'olss|', ''),</t>
  </si>
  <si>
    <t xml:space="preserve">                '|',</t>
  </si>
  <si>
    <t xml:space="preserve">                ' = '</t>
  </si>
  <si>
    <t xml:space="preserve">            ),</t>
  </si>
  <si>
    <t xml:space="preserve">            charindex(</t>
  </si>
  <si>
    <t xml:space="preserve">                '=',</t>
  </si>
  <si>
    <t xml:space="preserve">                replace(</t>
  </si>
  <si>
    <t xml:space="preserve">                    replace(a.person_desc, 'olss|', ''),</t>
  </si>
  <si>
    <t xml:space="preserve">                    '|',</t>
  </si>
  <si>
    <t xml:space="preserve">                    ' = '</t>
  </si>
  <si>
    <t xml:space="preserve">                )</t>
  </si>
  <si>
    <t xml:space="preserve">            ) + 2,</t>
  </si>
  <si>
    <t xml:space="preserve">        )</t>
  </si>
  <si>
    <t xml:space="preserve">        as int)</t>
  </si>
  <si>
    <t xml:space="preserve">    as IdCustomer</t>
  </si>
  <si>
    <t xml:space="preserve">    from abdp.dbo.tm_person a</t>
  </si>
  <si>
    <t xml:space="preserve">    where a.person_desc like '%olss%'</t>
  </si>
  <si>
    <t>) x</t>
  </si>
  <si>
    <t>join olss_prod_4.dbo.Customer y</t>
  </si>
  <si>
    <t>on x.IdCustomer = y.IdCustomer</t>
  </si>
  <si>
    <t>select --top 10</t>
  </si>
  <si>
    <t xml:space="preserve">            100</t>
  </si>
  <si>
    <r>
      <t xml:space="preserve">    from </t>
    </r>
    <r>
      <rPr>
        <b/>
        <sz val="11"/>
        <color theme="1"/>
        <rFont val="Consolas"/>
        <family val="3"/>
      </rPr>
      <t>abdp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tm_person</t>
    </r>
    <r>
      <rPr>
        <sz val="11"/>
        <color theme="1"/>
        <rFont val="Consolas"/>
        <family val="3"/>
      </rPr>
      <t xml:space="preserve"> a</t>
    </r>
  </si>
  <si>
    <r>
      <t xml:space="preserve">join </t>
    </r>
    <r>
      <rPr>
        <b/>
        <sz val="11"/>
        <color theme="1"/>
        <rFont val="Consolas"/>
        <family val="3"/>
      </rPr>
      <t>olss_prod_4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Customer</t>
    </r>
    <r>
      <rPr>
        <sz val="11"/>
        <color theme="1"/>
        <rFont val="Consolas"/>
        <family val="3"/>
      </rPr>
      <t xml:space="preserve"> y</t>
    </r>
  </si>
  <si>
    <r>
      <t>x.</t>
    </r>
    <r>
      <rPr>
        <b/>
        <sz val="11"/>
        <color rgb="FF0000FF"/>
        <rFont val="Consolas"/>
        <family val="3"/>
      </rPr>
      <t>tm_address_id</t>
    </r>
    <r>
      <rPr>
        <sz val="11"/>
        <color theme="1"/>
        <rFont val="Consolas"/>
        <family val="3"/>
      </rPr>
      <t>,</t>
    </r>
  </si>
  <si>
    <r>
      <t xml:space="preserve">    a.</t>
    </r>
    <r>
      <rPr>
        <b/>
        <sz val="11"/>
        <color rgb="FF0000FF"/>
        <rFont val="Consolas"/>
        <family val="3"/>
      </rPr>
      <t>tm_person_id</t>
    </r>
    <r>
      <rPr>
        <sz val="11"/>
        <color theme="1"/>
        <rFont val="Consolas"/>
        <family val="3"/>
      </rPr>
      <t xml:space="preserve"> as </t>
    </r>
    <r>
      <rPr>
        <b/>
        <sz val="11"/>
        <color rgb="FF0000FF"/>
        <rFont val="Consolas"/>
        <family val="3"/>
      </rPr>
      <t>tm_address_id</t>
    </r>
    <r>
      <rPr>
        <sz val="11"/>
        <color theme="1"/>
        <rFont val="Consolas"/>
        <family val="3"/>
      </rPr>
      <t>,</t>
    </r>
  </si>
  <si>
    <r>
      <t xml:space="preserve">        replace(a.</t>
    </r>
    <r>
      <rPr>
        <b/>
        <sz val="11"/>
        <color rgb="FF0000FF"/>
        <rFont val="Consolas"/>
        <family val="3"/>
      </rPr>
      <t>person_desc</t>
    </r>
    <r>
      <rPr>
        <sz val="11"/>
        <color theme="1"/>
        <rFont val="Consolas"/>
        <family val="3"/>
      </rPr>
      <t>, '</t>
    </r>
    <r>
      <rPr>
        <b/>
        <sz val="11"/>
        <color theme="1"/>
        <rFont val="Consolas"/>
        <family val="3"/>
      </rPr>
      <t>olss|</t>
    </r>
    <r>
      <rPr>
        <sz val="11"/>
        <color theme="1"/>
        <rFont val="Consolas"/>
        <family val="3"/>
      </rPr>
      <t>', ''),</t>
    </r>
  </si>
  <si>
    <r>
      <t xml:space="preserve">        '</t>
    </r>
    <r>
      <rPr>
        <b/>
        <sz val="11"/>
        <color theme="1"/>
        <rFont val="Consolas"/>
        <family val="3"/>
      </rPr>
      <t>|</t>
    </r>
    <r>
      <rPr>
        <sz val="11"/>
        <color theme="1"/>
        <rFont val="Consolas"/>
        <family val="3"/>
      </rPr>
      <t>',</t>
    </r>
  </si>
  <si>
    <r>
      <t xml:space="preserve">        '</t>
    </r>
    <r>
      <rPr>
        <b/>
        <sz val="11"/>
        <color theme="1"/>
        <rFont val="Consolas"/>
        <family val="3"/>
      </rPr>
      <t xml:space="preserve"> = </t>
    </r>
    <r>
      <rPr>
        <sz val="11"/>
        <color theme="1"/>
        <rFont val="Consolas"/>
        <family val="3"/>
      </rPr>
      <t>'</t>
    </r>
  </si>
  <si>
    <r>
      <t xml:space="preserve">                replace(a.</t>
    </r>
    <r>
      <rPr>
        <b/>
        <sz val="11"/>
        <color rgb="FF0000FF"/>
        <rFont val="Consolas"/>
        <family val="3"/>
      </rPr>
      <t>person_desc</t>
    </r>
    <r>
      <rPr>
        <sz val="11"/>
        <color theme="1"/>
        <rFont val="Consolas"/>
        <family val="3"/>
      </rPr>
      <t>, '</t>
    </r>
    <r>
      <rPr>
        <b/>
        <sz val="11"/>
        <color theme="1"/>
        <rFont val="Consolas"/>
        <family val="3"/>
      </rPr>
      <t>olss|</t>
    </r>
    <r>
      <rPr>
        <sz val="11"/>
        <color theme="1"/>
        <rFont val="Consolas"/>
        <family val="3"/>
      </rPr>
      <t>', ''),</t>
    </r>
  </si>
  <si>
    <r>
      <t xml:space="preserve">                '</t>
    </r>
    <r>
      <rPr>
        <b/>
        <sz val="11"/>
        <color theme="1"/>
        <rFont val="Consolas"/>
        <family val="3"/>
      </rPr>
      <t>|</t>
    </r>
    <r>
      <rPr>
        <sz val="11"/>
        <color theme="1"/>
        <rFont val="Consolas"/>
        <family val="3"/>
      </rPr>
      <t>',</t>
    </r>
  </si>
  <si>
    <r>
      <t xml:space="preserve">                '</t>
    </r>
    <r>
      <rPr>
        <b/>
        <sz val="11"/>
        <color theme="1"/>
        <rFont val="Consolas"/>
        <family val="3"/>
      </rPr>
      <t xml:space="preserve"> = </t>
    </r>
    <r>
      <rPr>
        <sz val="11"/>
        <color theme="1"/>
        <rFont val="Consolas"/>
        <family val="3"/>
      </rPr>
      <t>'</t>
    </r>
  </si>
  <si>
    <r>
      <t xml:space="preserve">                '</t>
    </r>
    <r>
      <rPr>
        <b/>
        <sz val="11"/>
        <color theme="1"/>
        <rFont val="Consolas"/>
        <family val="3"/>
      </rPr>
      <t>=</t>
    </r>
    <r>
      <rPr>
        <sz val="11"/>
        <color theme="1"/>
        <rFont val="Consolas"/>
        <family val="3"/>
      </rPr>
      <t>',</t>
    </r>
  </si>
  <si>
    <r>
      <t xml:space="preserve">                    replace(a.</t>
    </r>
    <r>
      <rPr>
        <b/>
        <sz val="11"/>
        <color rgb="FF0000FF"/>
        <rFont val="Consolas"/>
        <family val="3"/>
      </rPr>
      <t>person_desc</t>
    </r>
    <r>
      <rPr>
        <sz val="11"/>
        <color theme="1"/>
        <rFont val="Consolas"/>
        <family val="3"/>
      </rPr>
      <t>, '</t>
    </r>
    <r>
      <rPr>
        <b/>
        <sz val="11"/>
        <color theme="1"/>
        <rFont val="Consolas"/>
        <family val="3"/>
      </rPr>
      <t>olss|</t>
    </r>
    <r>
      <rPr>
        <sz val="11"/>
        <color theme="1"/>
        <rFont val="Consolas"/>
        <family val="3"/>
      </rPr>
      <t>', ''),</t>
    </r>
  </si>
  <si>
    <r>
      <t xml:space="preserve">                    '</t>
    </r>
    <r>
      <rPr>
        <b/>
        <sz val="11"/>
        <color theme="1"/>
        <rFont val="Consolas"/>
        <family val="3"/>
      </rPr>
      <t>|</t>
    </r>
    <r>
      <rPr>
        <sz val="11"/>
        <color theme="1"/>
        <rFont val="Consolas"/>
        <family val="3"/>
      </rPr>
      <t>',</t>
    </r>
  </si>
  <si>
    <r>
      <t xml:space="preserve">                    '</t>
    </r>
    <r>
      <rPr>
        <b/>
        <sz val="11"/>
        <color theme="1"/>
        <rFont val="Consolas"/>
        <family val="3"/>
      </rPr>
      <t xml:space="preserve"> = </t>
    </r>
    <r>
      <rPr>
        <sz val="11"/>
        <color theme="1"/>
        <rFont val="Consolas"/>
        <family val="3"/>
      </rPr>
      <t>'</t>
    </r>
  </si>
  <si>
    <r>
      <t xml:space="preserve">    as </t>
    </r>
    <r>
      <rPr>
        <b/>
        <sz val="11"/>
        <color rgb="FF0000FF"/>
        <rFont val="Consolas"/>
        <family val="3"/>
      </rPr>
      <t>IdCustomer</t>
    </r>
  </si>
  <si>
    <r>
      <t xml:space="preserve">    where a.</t>
    </r>
    <r>
      <rPr>
        <b/>
        <sz val="11"/>
        <color rgb="FF0000FF"/>
        <rFont val="Consolas"/>
        <family val="3"/>
      </rPr>
      <t>person_desc</t>
    </r>
    <r>
      <rPr>
        <sz val="11"/>
        <color theme="1"/>
        <rFont val="Consolas"/>
        <family val="3"/>
      </rPr>
      <t xml:space="preserve"> like '%</t>
    </r>
    <r>
      <rPr>
        <b/>
        <sz val="11"/>
        <color theme="1"/>
        <rFont val="Consolas"/>
        <family val="3"/>
      </rPr>
      <t>olss</t>
    </r>
    <r>
      <rPr>
        <sz val="11"/>
        <color theme="1"/>
        <rFont val="Consolas"/>
        <family val="3"/>
      </rPr>
      <t>%'</t>
    </r>
  </si>
  <si>
    <r>
      <t>on x.</t>
    </r>
    <r>
      <rPr>
        <b/>
        <sz val="11"/>
        <color rgb="FF0000FF"/>
        <rFont val="Consolas"/>
        <family val="3"/>
      </rPr>
      <t>IdCustomer</t>
    </r>
    <r>
      <rPr>
        <sz val="11"/>
        <color theme="1"/>
        <rFont val="Consolas"/>
        <family val="3"/>
      </rPr>
      <t xml:space="preserve"> = y.</t>
    </r>
    <r>
      <rPr>
        <b/>
        <sz val="11"/>
        <color rgb="FF0000FF"/>
        <rFont val="Consolas"/>
        <family val="3"/>
      </rPr>
      <t>IdCustomer</t>
    </r>
  </si>
  <si>
    <r>
      <t>and len(y.[</t>
    </r>
    <r>
      <rPr>
        <b/>
        <sz val="11"/>
        <color rgb="FF0000FF"/>
        <rFont val="Consolas"/>
        <family val="3"/>
      </rPr>
      <t>Address</t>
    </r>
    <r>
      <rPr>
        <sz val="11"/>
        <color theme="1"/>
        <rFont val="Consolas"/>
        <family val="3"/>
      </rPr>
      <t>]) &gt; 0;</t>
    </r>
  </si>
  <si>
    <t xml:space="preserve">    select</t>
  </si>
  <si>
    <r>
      <t>substring(y.[</t>
    </r>
    <r>
      <rPr>
        <b/>
        <sz val="11"/>
        <color rgb="FF0000FF"/>
        <rFont val="Consolas"/>
        <family val="3"/>
      </rPr>
      <t>Address</t>
    </r>
    <r>
      <rPr>
        <sz val="11"/>
        <color theme="1"/>
        <rFont val="Consolas"/>
        <family val="3"/>
      </rPr>
      <t>], 1, 200) as [</t>
    </r>
    <r>
      <rPr>
        <b/>
        <sz val="11"/>
        <color rgb="FF0000FF"/>
        <rFont val="Consolas"/>
        <family val="3"/>
      </rPr>
      <t>address1</t>
    </r>
    <r>
      <rPr>
        <sz val="11"/>
        <color theme="1"/>
        <rFont val="Consolas"/>
        <family val="3"/>
      </rPr>
      <t>],</t>
    </r>
  </si>
  <si>
    <r>
      <t xml:space="preserve">insert into </t>
    </r>
    <r>
      <rPr>
        <b/>
        <sz val="11"/>
        <color theme="1"/>
        <rFont val="Consolas"/>
        <family val="3"/>
      </rPr>
      <t>abdp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tm_address</t>
    </r>
    <r>
      <rPr>
        <sz val="11"/>
        <color theme="1"/>
        <rFont val="Consolas"/>
        <family val="3"/>
      </rPr>
      <t xml:space="preserve"> (</t>
    </r>
    <r>
      <rPr>
        <b/>
        <sz val="11"/>
        <color rgb="FF0000FF"/>
        <rFont val="Consolas"/>
        <family val="3"/>
      </rPr>
      <t>tm_address_id</t>
    </r>
    <r>
      <rPr>
        <sz val="11"/>
        <color theme="1"/>
        <rFont val="Consolas"/>
        <family val="3"/>
      </rPr>
      <t xml:space="preserve">, </t>
    </r>
    <r>
      <rPr>
        <b/>
        <sz val="11"/>
        <color rgb="FF0000FF"/>
        <rFont val="Consolas"/>
        <family val="3"/>
      </rPr>
      <t>address1</t>
    </r>
    <r>
      <rPr>
        <sz val="11"/>
        <color theme="1"/>
        <rFont val="Consolas"/>
        <family val="3"/>
      </rPr>
      <t xml:space="preserve">, </t>
    </r>
    <r>
      <rPr>
        <b/>
        <sz val="11"/>
        <color rgb="FF0000FF"/>
        <rFont val="Consolas"/>
        <family val="3"/>
      </rPr>
      <t>address_desc</t>
    </r>
    <r>
      <rPr>
        <sz val="11"/>
        <color theme="1"/>
        <rFont val="Consolas"/>
        <family val="3"/>
      </rPr>
      <t>)</t>
    </r>
  </si>
  <si>
    <r>
      <t>'OLSS|IdCustomer|' + cast(y.</t>
    </r>
    <r>
      <rPr>
        <b/>
        <sz val="11"/>
        <color rgb="FF0000FF"/>
        <rFont val="Consolas"/>
        <family val="3"/>
      </rPr>
      <t>IdCustomer</t>
    </r>
    <r>
      <rPr>
        <sz val="11"/>
        <color theme="1"/>
        <rFont val="Consolas"/>
        <family val="3"/>
      </rPr>
      <t xml:space="preserve"> as nvarchar) as [</t>
    </r>
    <r>
      <rPr>
        <b/>
        <sz val="11"/>
        <color rgb="FF0000FF"/>
        <rFont val="Consolas"/>
        <family val="3"/>
      </rPr>
      <t>address_desc</t>
    </r>
    <r>
      <rPr>
        <sz val="11"/>
        <color theme="1"/>
        <rFont val="Consolas"/>
        <family val="3"/>
      </rPr>
      <t>]</t>
    </r>
  </si>
  <si>
    <t>select --top 5</t>
  </si>
  <si>
    <t>a.tm_address_id as tm_person_address_id,</t>
  </si>
  <si>
    <t>a.tm_address_id as tm_person_id,</t>
  </si>
  <si>
    <t>a.tm_address_id as tm_address_id,</t>
  </si>
  <si>
    <t>0 as tr_address_status_id,</t>
  </si>
  <si>
    <t>a.address_desc as person_address_desc</t>
  </si>
  <si>
    <t>where a.address_desc like '%olss%';</t>
  </si>
  <si>
    <t>a.tm_person_id,</t>
  </si>
  <si>
    <t>a.tm_person_address_id,</t>
  </si>
  <si>
    <t>a.person_address_desc as person_address_m_desc</t>
  </si>
  <si>
    <t>where a.person_address_desc like '%olss%';</t>
  </si>
  <si>
    <r>
      <t xml:space="preserve">set identity_insert </t>
    </r>
    <r>
      <rPr>
        <b/>
        <sz val="11"/>
        <color theme="1"/>
        <rFont val="Consolas"/>
        <family val="3"/>
      </rPr>
      <t>abdp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tm_address</t>
    </r>
    <r>
      <rPr>
        <sz val="11"/>
        <color theme="1"/>
        <rFont val="Consolas"/>
        <family val="3"/>
      </rPr>
      <t xml:space="preserve"> </t>
    </r>
    <r>
      <rPr>
        <b/>
        <sz val="11"/>
        <color theme="1"/>
        <rFont val="Consolas"/>
        <family val="3"/>
      </rPr>
      <t>on</t>
    </r>
    <r>
      <rPr>
        <sz val="11"/>
        <color theme="1"/>
        <rFont val="Consolas"/>
        <family val="3"/>
      </rPr>
      <t>;</t>
    </r>
  </si>
  <si>
    <r>
      <t xml:space="preserve">set identity_insert </t>
    </r>
    <r>
      <rPr>
        <b/>
        <sz val="11"/>
        <color theme="1"/>
        <rFont val="Consolas"/>
        <family val="3"/>
      </rPr>
      <t>abdp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tm_address</t>
    </r>
    <r>
      <rPr>
        <sz val="11"/>
        <color theme="1"/>
        <rFont val="Consolas"/>
        <family val="3"/>
      </rPr>
      <t xml:space="preserve"> </t>
    </r>
    <r>
      <rPr>
        <b/>
        <sz val="11"/>
        <color theme="1"/>
        <rFont val="Consolas"/>
        <family val="3"/>
      </rPr>
      <t>off</t>
    </r>
    <r>
      <rPr>
        <sz val="11"/>
        <color theme="1"/>
        <rFont val="Consolas"/>
        <family val="3"/>
      </rPr>
      <t>;</t>
    </r>
  </si>
  <si>
    <r>
      <t xml:space="preserve">set identity_insert </t>
    </r>
    <r>
      <rPr>
        <b/>
        <sz val="11"/>
        <color theme="1"/>
        <rFont val="Consolas"/>
        <family val="3"/>
      </rPr>
      <t>abdp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tm_person_address</t>
    </r>
    <r>
      <rPr>
        <sz val="11"/>
        <color theme="1"/>
        <rFont val="Consolas"/>
        <family val="3"/>
      </rPr>
      <t xml:space="preserve"> </t>
    </r>
    <r>
      <rPr>
        <b/>
        <sz val="11"/>
        <color theme="1"/>
        <rFont val="Consolas"/>
        <family val="3"/>
      </rPr>
      <t>on</t>
    </r>
    <r>
      <rPr>
        <sz val="11"/>
        <color theme="1"/>
        <rFont val="Consolas"/>
        <family val="3"/>
      </rPr>
      <t>;</t>
    </r>
  </si>
  <si>
    <r>
      <t xml:space="preserve">set identity_insert </t>
    </r>
    <r>
      <rPr>
        <b/>
        <sz val="11"/>
        <color theme="1"/>
        <rFont val="Consolas"/>
        <family val="3"/>
      </rPr>
      <t>abdp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tm_person_address</t>
    </r>
    <r>
      <rPr>
        <sz val="11"/>
        <color theme="1"/>
        <rFont val="Consolas"/>
        <family val="3"/>
      </rPr>
      <t xml:space="preserve"> </t>
    </r>
    <r>
      <rPr>
        <b/>
        <sz val="11"/>
        <color theme="1"/>
        <rFont val="Consolas"/>
        <family val="3"/>
      </rPr>
      <t>off</t>
    </r>
    <r>
      <rPr>
        <sz val="11"/>
        <color theme="1"/>
        <rFont val="Consolas"/>
        <family val="3"/>
      </rPr>
      <t>;</t>
    </r>
  </si>
  <si>
    <r>
      <t xml:space="preserve">insert into </t>
    </r>
    <r>
      <rPr>
        <b/>
        <sz val="11"/>
        <color theme="1"/>
        <rFont val="Consolas"/>
        <family val="3"/>
      </rPr>
      <t>abdp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tm_person_address</t>
    </r>
    <r>
      <rPr>
        <sz val="11"/>
        <color theme="1"/>
        <rFont val="Consolas"/>
        <family val="3"/>
      </rPr>
      <t xml:space="preserve"> (tm_person_address_id, tm_person_id, tm_address_id, tr_address_status_id, person_address_desc)</t>
    </r>
  </si>
  <si>
    <r>
      <t xml:space="preserve">from </t>
    </r>
    <r>
      <rPr>
        <b/>
        <sz val="11"/>
        <color theme="1"/>
        <rFont val="Consolas"/>
        <family val="3"/>
      </rPr>
      <t>abdp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tm_address</t>
    </r>
    <r>
      <rPr>
        <sz val="11"/>
        <color theme="1"/>
        <rFont val="Consolas"/>
        <family val="3"/>
      </rPr>
      <t xml:space="preserve"> a</t>
    </r>
  </si>
  <si>
    <r>
      <t xml:space="preserve">insert into </t>
    </r>
    <r>
      <rPr>
        <b/>
        <sz val="11"/>
        <color theme="1"/>
        <rFont val="Consolas"/>
        <family val="3"/>
      </rPr>
      <t>abdp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tm_person_address_m</t>
    </r>
    <r>
      <rPr>
        <sz val="11"/>
        <color theme="1"/>
        <rFont val="Consolas"/>
        <family val="3"/>
      </rPr>
      <t xml:space="preserve"> (tm_person_id, tm_person_address_id, person_address_m_desc)</t>
    </r>
  </si>
  <si>
    <r>
      <t xml:space="preserve">from </t>
    </r>
    <r>
      <rPr>
        <b/>
        <sz val="11"/>
        <color theme="1"/>
        <rFont val="Consolas"/>
        <family val="3"/>
      </rPr>
      <t>abdp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tm_person_addres</t>
    </r>
    <r>
      <rPr>
        <sz val="11"/>
        <color theme="1"/>
        <rFont val="Consolas"/>
        <family val="3"/>
      </rPr>
      <t>s a</t>
    </r>
  </si>
  <si>
    <t>insert into abdp.dbo.tm_address (tm_address_id, address1, address_desc)</t>
  </si>
  <si>
    <t>x.tm_institution_id - 1000 + 265891 as [tm_address_id],</t>
  </si>
  <si>
    <t>substring(y.[Address], 1, 200) as [address1],</t>
  </si>
  <si>
    <t>'OLSS|IdCustomer|' + cast(y.IdCustomer as nvarchar) as [address_desc]</t>
  </si>
  <si>
    <t xml:space="preserve">    a.tm_institution_id,</t>
  </si>
  <si>
    <t xml:space="preserve">                replace(a.institution_desc, 'olss|', ''),</t>
  </si>
  <si>
    <t xml:space="preserve">                    replace(a.institution_desc, 'olss|', ''),</t>
  </si>
  <si>
    <t xml:space="preserve">    from abdp.dbo.tm_institution a</t>
  </si>
  <si>
    <t xml:space="preserve">    where a.institution_desc like '%olss%'</t>
  </si>
  <si>
    <t>and len(y.[Address]) &gt; 0</t>
  </si>
  <si>
    <t>set identity_insert abdp.dbo.tm_institution_address on;</t>
  </si>
  <si>
    <t>insert into abdp.dbo.tm_institution_address (tm_institution_address_id, tm_institution_id, tm_address_id, tr_address_status_id, institution_address_desc)</t>
  </si>
  <si>
    <t>a.tm_institution_id as [tm_institution_address_id],</t>
  </si>
  <si>
    <t>a.tm_institution_id,</t>
  </si>
  <si>
    <t>b.tm_address_id,</t>
  </si>
  <si>
    <t>0 as [tr_address_status_id],</t>
  </si>
  <si>
    <t>a.institution_desc as [institution_address_desc]</t>
  </si>
  <si>
    <t>from abdp.dbo.tm_institution a</t>
  </si>
  <si>
    <t>join abdp.dbo.tm_address b</t>
  </si>
  <si>
    <t>on a.institution_desc = b.address_desc</t>
  </si>
  <si>
    <t>where a.institution_desc like 'olss%';</t>
  </si>
  <si>
    <t>set identity_insert abdp.dbo.tm_institution_address off;</t>
  </si>
  <si>
    <t>insert into abdp.dbo.tm_institution_address_m (tm_institution_id, tm_institution_address_id, institution_address_m_desc)</t>
  </si>
  <si>
    <t>a.institution_address_desc [institution_address_m_desc]</t>
  </si>
  <si>
    <t>from abdp.dbo.tm_institution_address a</t>
  </si>
  <si>
    <t>where a.institution_address_desc like 'olss%';</t>
  </si>
  <si>
    <r>
      <t>order by x.</t>
    </r>
    <r>
      <rPr>
        <b/>
        <sz val="11"/>
        <color theme="1"/>
        <rFont val="Consolas"/>
        <family val="3"/>
      </rPr>
      <t>tm_institution_id</t>
    </r>
    <r>
      <rPr>
        <sz val="11"/>
        <color theme="1"/>
        <rFont val="Consolas"/>
        <family val="3"/>
      </rPr>
      <t xml:space="preserve"> asc;</t>
    </r>
  </si>
  <si>
    <t>set identity_insert abdp.dbo.tm_customer on;</t>
  </si>
  <si>
    <t>insert into abdp.dbo.tm_customer (tm_customer_id, tm_institution_id, tm_person_id, customer_desc)</t>
  </si>
  <si>
    <t>a.tm_person_id as [tm_customer_id],</t>
  </si>
  <si>
    <t>null as [tm_institution_id],</t>
  </si>
  <si>
    <t>person_desc as [customer_desc]</t>
  </si>
  <si>
    <t>from abdp.dbo.tm_person a</t>
  </si>
  <si>
    <t>where a.person_desc like 'olss%';</t>
  </si>
  <si>
    <t>set identity_insert abdp.dbo.tm_customer off;</t>
  </si>
  <si>
    <t>a.tm_institution_id - 1000 + 265891 as [tm_customer_id],</t>
  </si>
  <si>
    <t>null as [tm_person_id],</t>
  </si>
  <si>
    <t>institution_desc as [customer_desc]</t>
  </si>
  <si>
    <t>set identity_insert abdp.dbo.tm_person_phone on;</t>
  </si>
  <si>
    <t>insert into abdp.dbo.tm_person_phone (tm_person_phone_id, tm_person_id, phone_number, person_phone_desc)</t>
  </si>
  <si>
    <t>x.tm_person_phone_id,</t>
  </si>
  <si>
    <t>x.tm_person_id,</t>
  </si>
  <si>
    <t>y.Telephone as [phone_number],</t>
  </si>
  <si>
    <t xml:space="preserve">    a.tm_person_id as [tm_person_phone_id],</t>
  </si>
  <si>
    <t xml:space="preserve">    as IdCustomer,</t>
  </si>
  <si>
    <t xml:space="preserve">    a.tm_person_id</t>
  </si>
  <si>
    <t>and len(y.Telephone) &gt; 0;</t>
  </si>
  <si>
    <t>set identity_insert abdp.dbo.tm_person_phone off;</t>
  </si>
  <si>
    <t>insert into abdp.dbo.tm_person_phone_m (tm_person_id, tm_person_phone_id, person_phone_m_desc)</t>
  </si>
  <si>
    <t>a.tm_person_phone_id,</t>
  </si>
  <si>
    <t>a.person_phone_desc as person_phone_m_desc</t>
  </si>
  <si>
    <t>from abdp.dbo.tm_person_phone a</t>
  </si>
  <si>
    <t>where a.person_phone_desc like '%olss%';</t>
  </si>
  <si>
    <t>set identity_insert abdp.dbo.tm_institution_phone on;</t>
  </si>
  <si>
    <t>insert into abdp.dbo.tm_institution_phone (tm_institution_phone_id, tm_institution_id, phone_number, institution_phone_desc)</t>
  </si>
  <si>
    <t>x.tm_institution_phone_id,</t>
  </si>
  <si>
    <t>x.tm_institution_id,</t>
  </si>
  <si>
    <t xml:space="preserve">    a.tm_institution_id as [tm_institution_phone_id],</t>
  </si>
  <si>
    <t xml:space="preserve">    a.tm_institution_id</t>
  </si>
  <si>
    <t>set identity_insert abdp.dbo.tm_institution_phone off;</t>
  </si>
  <si>
    <t>insert into abdp.dbo.tm_institution_phone_m (tm_institution_id, tm_institution_phone_id, institution_phone_m_desc)</t>
  </si>
  <si>
    <t>a.tm_institution_phone_id,</t>
  </si>
  <si>
    <t>a.institution_phone_desc as institution_phone_m_desc</t>
  </si>
  <si>
    <t>from abdp.dbo.tm_institution_phone a</t>
  </si>
  <si>
    <t>where a.institution_phone_desc like '%olss%';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</si>
</sst>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b/>
      <sz val="11"/>
      <color rgb="FFFF0000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onsolas"/>
      <family val="3"/>
    </font>
    <font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onsolas"/>
      <family val="3"/>
    </font>
    <font>
      <b/>
      <sz val="11"/>
      <color rgb="FFCC330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164" fontId="1" fillId="0" borderId="0" xfId="0" applyNumberFormat="1" applyFont="1" applyAlignment="1">
      <alignment vertical="top"/>
    </xf>
    <xf numFmtId="0" fontId="1" fillId="0" borderId="0" xfId="0" quotePrefix="1" applyFont="1" applyAlignment="1">
      <alignment vertical="top"/>
    </xf>
    <xf numFmtId="0" fontId="2" fillId="2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vertical="top"/>
    </xf>
    <xf numFmtId="164" fontId="1" fillId="2" borderId="0" xfId="0" applyNumberFormat="1" applyFont="1" applyFill="1" applyAlignment="1">
      <alignment vertical="top"/>
    </xf>
    <xf numFmtId="3" fontId="0" fillId="0" borderId="0" xfId="0" applyNumberFormat="1" applyAlignment="1">
      <alignment vertical="top"/>
    </xf>
    <xf numFmtId="0" fontId="5" fillId="0" borderId="0" xfId="0" applyFont="1" applyAlignment="1">
      <alignment horizontal="centerContinuous"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3" borderId="0" xfId="0" applyFont="1" applyFill="1" applyAlignment="1">
      <alignment horizontal="center" vertical="top"/>
    </xf>
    <xf numFmtId="0" fontId="12" fillId="0" borderId="0" xfId="0" applyFont="1" applyAlignment="1">
      <alignment vertical="top"/>
    </xf>
    <xf numFmtId="0" fontId="0" fillId="4" borderId="0" xfId="0" applyFill="1" applyAlignment="1">
      <alignment vertical="top"/>
    </xf>
    <xf numFmtId="0" fontId="7" fillId="0" borderId="0" xfId="0" applyFont="1" applyAlignment="1">
      <alignment vertical="top"/>
    </xf>
    <xf numFmtId="165" fontId="1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0" fillId="0" borderId="0" xfId="0" quotePrefix="1" applyAlignment="1">
      <alignment vertical="top"/>
    </xf>
    <xf numFmtId="0" fontId="9" fillId="0" borderId="0" xfId="0" quotePrefix="1" applyFont="1" applyAlignment="1">
      <alignment vertical="top"/>
    </xf>
    <xf numFmtId="0" fontId="14" fillId="0" borderId="0" xfId="0" quotePrefix="1" applyFont="1" applyAlignment="1">
      <alignment vertical="top"/>
    </xf>
    <xf numFmtId="0" fontId="9" fillId="2" borderId="0" xfId="0" applyFont="1" applyFill="1" applyAlignment="1">
      <alignment vertical="top"/>
    </xf>
    <xf numFmtId="0" fontId="9" fillId="5" borderId="0" xfId="0" applyFont="1" applyFill="1" applyAlignment="1">
      <alignment vertical="top"/>
    </xf>
    <xf numFmtId="0" fontId="9" fillId="6" borderId="0" xfId="0" applyFont="1" applyFill="1" applyAlignment="1">
      <alignment vertical="top"/>
    </xf>
    <xf numFmtId="0" fontId="9" fillId="6" borderId="0" xfId="0" quotePrefix="1" applyFont="1" applyFill="1" applyAlignment="1">
      <alignment vertical="top"/>
    </xf>
    <xf numFmtId="0" fontId="9" fillId="7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CC33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8</xdr:col>
      <xdr:colOff>161762</xdr:colOff>
      <xdr:row>36</xdr:row>
      <xdr:rowOff>28575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CB742925-D615-5E7B-4E5E-29436F3615D9}"/>
            </a:ext>
          </a:extLst>
        </xdr:cNvPr>
        <xdr:cNvGrpSpPr/>
      </xdr:nvGrpSpPr>
      <xdr:grpSpPr>
        <a:xfrm>
          <a:off x="381000" y="6477000"/>
          <a:ext cx="1304762" cy="409575"/>
          <a:chOff x="381000" y="3238500"/>
          <a:chExt cx="1304762" cy="40957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6C822F35-16DA-98C5-3B63-32AA0543B5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81000" y="3238500"/>
            <a:ext cx="1304762" cy="371429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A4061B6E-A599-400F-9999-280E8327D05F}"/>
              </a:ext>
            </a:extLst>
          </xdr:cNvPr>
          <xdr:cNvSpPr/>
        </xdr:nvSpPr>
        <xdr:spPr>
          <a:xfrm>
            <a:off x="689496" y="3400425"/>
            <a:ext cx="211683" cy="247650"/>
          </a:xfrm>
          <a:prstGeom prst="rect">
            <a:avLst/>
          </a:prstGeom>
          <a:noFill/>
          <a:ln w="38100">
            <a:solidFill>
              <a:srgbClr val="0000FF">
                <a:alpha val="78000"/>
              </a:srgbClr>
            </a:solidFill>
            <a:prstDash val="solid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0</xdr:colOff>
      <xdr:row>39</xdr:row>
      <xdr:rowOff>0</xdr:rowOff>
    </xdr:from>
    <xdr:to>
      <xdr:col>36</xdr:col>
      <xdr:colOff>8714</xdr:colOff>
      <xdr:row>43</xdr:row>
      <xdr:rowOff>171333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B1689D5D-9E72-093E-6FE0-0943DFA8D626}"/>
            </a:ext>
          </a:extLst>
        </xdr:cNvPr>
        <xdr:cNvGrpSpPr/>
      </xdr:nvGrpSpPr>
      <xdr:grpSpPr>
        <a:xfrm>
          <a:off x="381000" y="7429500"/>
          <a:ext cx="6485714" cy="933333"/>
          <a:chOff x="381000" y="4191000"/>
          <a:chExt cx="6485714" cy="933333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F839B07B-9B9B-08FB-0375-40627BA579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81000" y="4191000"/>
            <a:ext cx="6485714" cy="933333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FE7C096F-03E4-4435-A399-6E4845F2F2F5}"/>
              </a:ext>
            </a:extLst>
          </xdr:cNvPr>
          <xdr:cNvSpPr/>
        </xdr:nvSpPr>
        <xdr:spPr>
          <a:xfrm>
            <a:off x="4219575" y="4362450"/>
            <a:ext cx="211683" cy="247650"/>
          </a:xfrm>
          <a:prstGeom prst="rect">
            <a:avLst/>
          </a:prstGeom>
          <a:noFill/>
          <a:ln w="38100">
            <a:solidFill>
              <a:srgbClr val="0000FF">
                <a:alpha val="78000"/>
              </a:srgbClr>
            </a:solidFill>
            <a:prstDash val="solid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D510ADD8-708E-4970-B6AE-DECF639B3B3F}"/>
              </a:ext>
            </a:extLst>
          </xdr:cNvPr>
          <xdr:cNvSpPr/>
        </xdr:nvSpPr>
        <xdr:spPr>
          <a:xfrm>
            <a:off x="5953125" y="4362450"/>
            <a:ext cx="211683" cy="247650"/>
          </a:xfrm>
          <a:prstGeom prst="rect">
            <a:avLst/>
          </a:prstGeom>
          <a:noFill/>
          <a:ln w="38100">
            <a:solidFill>
              <a:srgbClr val="FF0000">
                <a:alpha val="78000"/>
              </a:srgbClr>
            </a:solidFill>
            <a:prstDash val="solid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0</xdr:colOff>
      <xdr:row>24</xdr:row>
      <xdr:rowOff>0</xdr:rowOff>
    </xdr:from>
    <xdr:to>
      <xdr:col>19</xdr:col>
      <xdr:colOff>56738</xdr:colOff>
      <xdr:row>27</xdr:row>
      <xdr:rowOff>9525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15870506-B16E-AFE9-EF7F-443BC3B4E93B}"/>
            </a:ext>
          </a:extLst>
        </xdr:cNvPr>
        <xdr:cNvGrpSpPr/>
      </xdr:nvGrpSpPr>
      <xdr:grpSpPr>
        <a:xfrm>
          <a:off x="381000" y="4572000"/>
          <a:ext cx="3295238" cy="581025"/>
          <a:chOff x="381000" y="6858000"/>
          <a:chExt cx="3295238" cy="58102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A354ADF5-3A1D-090A-A08F-E454D710FC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81000" y="6858000"/>
            <a:ext cx="3295238" cy="542857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F606C82D-E253-488E-8A7C-2F86A15CE331}"/>
              </a:ext>
            </a:extLst>
          </xdr:cNvPr>
          <xdr:cNvSpPr/>
        </xdr:nvSpPr>
        <xdr:spPr>
          <a:xfrm>
            <a:off x="685800" y="7191375"/>
            <a:ext cx="211683" cy="247650"/>
          </a:xfrm>
          <a:prstGeom prst="rect">
            <a:avLst/>
          </a:prstGeom>
          <a:noFill/>
          <a:ln w="38100">
            <a:solidFill>
              <a:srgbClr val="FF0000">
                <a:alpha val="78000"/>
              </a:srgbClr>
            </a:solidFill>
            <a:prstDash val="solid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139179</xdr:colOff>
      <xdr:row>35</xdr:row>
      <xdr:rowOff>95250</xdr:rowOff>
    </xdr:from>
    <xdr:to>
      <xdr:col>22</xdr:col>
      <xdr:colOff>28575</xdr:colOff>
      <xdr:row>40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D2251EC-4E3E-45B3-96DA-0D9B4B9F8B63}"/>
            </a:ext>
          </a:extLst>
        </xdr:cNvPr>
        <xdr:cNvCxnSpPr>
          <a:stCxn id="5" idx="3"/>
          <a:endCxn id="6" idx="1"/>
        </xdr:cNvCxnSpPr>
      </xdr:nvCxnSpPr>
      <xdr:spPr>
        <a:xfrm>
          <a:off x="901179" y="3524250"/>
          <a:ext cx="3318396" cy="962025"/>
        </a:xfrm>
        <a:prstGeom prst="straightConnector1">
          <a:avLst/>
        </a:prstGeom>
        <a:ln w="63500">
          <a:solidFill>
            <a:srgbClr val="0000FF">
              <a:alpha val="45000"/>
            </a:srgbClr>
          </a:solidFill>
          <a:headEnd type="oval" w="sm" len="sm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135483</xdr:colOff>
      <xdr:row>26</xdr:row>
      <xdr:rowOff>76200</xdr:rowOff>
    </xdr:from>
    <xdr:to>
      <xdr:col>31</xdr:col>
      <xdr:colOff>47625</xdr:colOff>
      <xdr:row>40</xdr:row>
      <xdr:rowOff>104775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7FB1AF52-4C63-4DA8-978A-9313C9798D3E}"/>
            </a:ext>
          </a:extLst>
        </xdr:cNvPr>
        <xdr:cNvCxnSpPr>
          <a:stCxn id="8" idx="3"/>
          <a:endCxn id="7" idx="1"/>
        </xdr:cNvCxnSpPr>
      </xdr:nvCxnSpPr>
      <xdr:spPr>
        <a:xfrm>
          <a:off x="897483" y="3886200"/>
          <a:ext cx="5055642" cy="2695575"/>
        </a:xfrm>
        <a:prstGeom prst="straightConnector1">
          <a:avLst/>
        </a:prstGeom>
        <a:ln w="63500">
          <a:solidFill>
            <a:srgbClr val="FF0000">
              <a:alpha val="45000"/>
            </a:srgbClr>
          </a:solidFill>
          <a:headEnd type="oval" w="sm" len="sm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83820</xdr:colOff>
      <xdr:row>2</xdr:row>
      <xdr:rowOff>83820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2590742-ADAE-4E7C-B0C7-2D1EF936C504}"/>
            </a:ext>
          </a:extLst>
        </xdr:cNvPr>
        <xdr:cNvSpPr/>
      </xdr:nvSpPr>
      <xdr:spPr>
        <a:xfrm>
          <a:off x="190500" y="190500"/>
          <a:ext cx="274320" cy="274320"/>
        </a:xfrm>
        <a:prstGeom prst="ellipse">
          <a:avLst/>
        </a:prstGeom>
        <a:solidFill>
          <a:srgbClr val="0000FF"/>
        </a:solidFill>
        <a:ln>
          <a:noFill/>
        </a:ln>
        <a:effectLst>
          <a:outerShdw blurRad="279400" sx="111000" sy="111000" algn="ctr" rotWithShape="0">
            <a:srgbClr val="0000FF">
              <a:alpha val="78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/>
            <a:t>10</a:t>
          </a:r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20</xdr:col>
      <xdr:colOff>114300</xdr:colOff>
      <xdr:row>9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12294D4-2DBD-4E27-8B5E-A10BD90A7CE3}"/>
            </a:ext>
          </a:extLst>
        </xdr:cNvPr>
        <xdr:cNvSpPr/>
      </xdr:nvSpPr>
      <xdr:spPr>
        <a:xfrm>
          <a:off x="190500" y="952500"/>
          <a:ext cx="3733800" cy="895350"/>
        </a:xfrm>
        <a:prstGeom prst="rect">
          <a:avLst/>
        </a:prstGeom>
        <a:solidFill>
          <a:srgbClr val="FFFF99"/>
        </a:solidFill>
        <a:ln>
          <a:solidFill>
            <a:srgbClr val="FF0000"/>
          </a:solidFill>
        </a:ln>
        <a:effectLst>
          <a:outerShdw blurRad="279400" algn="ctr" rotWithShape="0">
            <a:srgbClr val="000000">
              <a:alpha val="78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72000" rIns="72000" bIns="72000" rtlCol="0" anchor="ctr"/>
        <a:lstStyle/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1.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usl_source_cd</a:t>
          </a:r>
        </a:p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2.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csp_source_cd</a:t>
          </a:r>
        </a:p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3.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bpkb_ktp_id_no</a:t>
          </a:r>
        </a:p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4.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bpkb_nm_jur_personality_cd</a:t>
          </a:r>
        </a:p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5.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bpkb_nm_occupation_cd</a:t>
          </a:r>
        </a:p>
      </xdr:txBody>
    </xdr:sp>
    <xdr:clientData/>
  </xdr:twoCellAnchor>
  <xdr:twoCellAnchor>
    <xdr:from>
      <xdr:col>3</xdr:col>
      <xdr:colOff>0</xdr:colOff>
      <xdr:row>1</xdr:row>
      <xdr:rowOff>0</xdr:rowOff>
    </xdr:from>
    <xdr:to>
      <xdr:col>4</xdr:col>
      <xdr:colOff>10668</xdr:colOff>
      <xdr:row>2</xdr:row>
      <xdr:rowOff>10668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A1D2D5B-1463-4CD5-AC3A-04E5C8FC7160}"/>
            </a:ext>
          </a:extLst>
        </xdr:cNvPr>
        <xdr:cNvSpPr/>
      </xdr:nvSpPr>
      <xdr:spPr>
        <a:xfrm>
          <a:off x="571500" y="1905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50800" dist="635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5</xdr:col>
      <xdr:colOff>0</xdr:colOff>
      <xdr:row>1</xdr:row>
      <xdr:rowOff>0</xdr:rowOff>
    </xdr:from>
    <xdr:to>
      <xdr:col>14</xdr:col>
      <xdr:colOff>180975</xdr:colOff>
      <xdr:row>2</xdr:row>
      <xdr:rowOff>57150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ED441B1-7CBF-4756-8F51-D58D343C58CC}"/>
            </a:ext>
          </a:extLst>
        </xdr:cNvPr>
        <xdr:cNvSpPr/>
      </xdr:nvSpPr>
      <xdr:spPr>
        <a:xfrm>
          <a:off x="952500" y="190500"/>
          <a:ext cx="1895475" cy="247650"/>
        </a:xfrm>
        <a:prstGeom prst="rect">
          <a:avLst/>
        </a:prstGeom>
        <a:noFill/>
        <a:ln w="38100">
          <a:solidFill>
            <a:srgbClr val="FF0000">
              <a:alpha val="67000"/>
            </a:srgbClr>
          </a:solidFill>
          <a:prstDash val="sysDash"/>
        </a:ln>
        <a:effectLst>
          <a:outerShdw blurRad="50800" dist="38100" dir="2700000" algn="tl" rotWithShape="0">
            <a:prstClr val="black">
              <a:alpha val="6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1</xdr:row>
      <xdr:rowOff>0</xdr:rowOff>
    </xdr:from>
    <xdr:to>
      <xdr:col>36</xdr:col>
      <xdr:colOff>152401</xdr:colOff>
      <xdr:row>3</xdr:row>
      <xdr:rowOff>76201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B3077BF-733D-4EA4-AA2E-4B4D8BEE380A}"/>
            </a:ext>
          </a:extLst>
        </xdr:cNvPr>
        <xdr:cNvSpPr/>
      </xdr:nvSpPr>
      <xdr:spPr>
        <a:xfrm>
          <a:off x="3048000" y="190500"/>
          <a:ext cx="3962401" cy="457201"/>
        </a:xfrm>
        <a:prstGeom prst="rect">
          <a:avLst/>
        </a:prstGeom>
        <a:noFill/>
        <a:ln>
          <a:noFill/>
        </a:ln>
        <a:effectLst>
          <a:outerShdw blurRad="139700" dir="2700000" algn="tl" rotWithShape="0">
            <a:schemeClr val="tx1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72000" rIns="72000" bIns="72000" rtlCol="0" anchor="t"/>
        <a:lstStyle/>
        <a:p>
          <a:pPr algn="ctr"/>
          <a:r>
            <a:rPr lang="en-US" sz="2000" b="1">
              <a:ln w="0">
                <a:solidFill>
                  <a:schemeClr val="tx1"/>
                </a:solidFill>
              </a:ln>
              <a:solidFill>
                <a:schemeClr val="bg1"/>
              </a:solidFill>
              <a:effectLst/>
              <a:latin typeface="Lucida Sans Typewriter" panose="020B0509030504030204" pitchFamily="49" charset="0"/>
              <a:ea typeface="+mn-ea"/>
              <a:cs typeface="+mn-cs"/>
            </a:rPr>
            <a:t>PKG_ACA060103W.DO_SEARCH</a:t>
          </a:r>
        </a:p>
        <a:p>
          <a:pPr algn="l"/>
          <a:endParaRPr lang="en-US" sz="2000" b="1">
            <a:ln>
              <a:solidFill>
                <a:schemeClr val="tx1"/>
              </a:solidFill>
            </a:ln>
            <a:solidFill>
              <a:schemeClr val="bg1"/>
            </a:solidFill>
            <a:latin typeface="Lucida Sans Typewriter" panose="020B0509030504030204" pitchFamily="49" charset="0"/>
          </a:endParaRPr>
        </a:p>
      </xdr:txBody>
    </xdr:sp>
    <xdr:clientData/>
  </xdr:twoCellAnchor>
  <xdr:twoCellAnchor>
    <xdr:from>
      <xdr:col>22</xdr:col>
      <xdr:colOff>152400</xdr:colOff>
      <xdr:row>4</xdr:row>
      <xdr:rowOff>76200</xdr:rowOff>
    </xdr:from>
    <xdr:to>
      <xdr:col>30</xdr:col>
      <xdr:colOff>76200</xdr:colOff>
      <xdr:row>6</xdr:row>
      <xdr:rowOff>152401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7B03EFD-286F-4354-8E6A-55BE0C048A4F}"/>
            </a:ext>
          </a:extLst>
        </xdr:cNvPr>
        <xdr:cNvSpPr/>
      </xdr:nvSpPr>
      <xdr:spPr>
        <a:xfrm>
          <a:off x="4343400" y="838200"/>
          <a:ext cx="1447800" cy="457201"/>
        </a:xfrm>
        <a:prstGeom prst="rect">
          <a:avLst/>
        </a:prstGeom>
        <a:noFill/>
        <a:ln>
          <a:noFill/>
        </a:ln>
        <a:effectLst>
          <a:outerShdw blurRad="2159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72000" rIns="72000" bIns="72000" rtlCol="0" anchor="t"/>
        <a:lstStyle/>
        <a:p>
          <a:pPr algn="ctr"/>
          <a:r>
            <a:rPr lang="en-US" sz="2000" b="1">
              <a:ln w="0">
                <a:solidFill>
                  <a:schemeClr val="tx1"/>
                </a:solidFill>
              </a:ln>
              <a:solidFill>
                <a:srgbClr val="FFFF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BEFORE</a:t>
          </a: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10668</xdr:colOff>
      <xdr:row>4</xdr:row>
      <xdr:rowOff>10668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F0AE267-E9F5-4126-AAA3-D01C82E14DD3}"/>
            </a:ext>
          </a:extLst>
        </xdr:cNvPr>
        <xdr:cNvSpPr/>
      </xdr:nvSpPr>
      <xdr:spPr>
        <a:xfrm>
          <a:off x="952500" y="5715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190500" algn="tl" rotWithShape="0">
            <a:schemeClr val="tx1">
              <a:alpha val="9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15</xdr:col>
      <xdr:colOff>123825</xdr:colOff>
      <xdr:row>4</xdr:row>
      <xdr:rowOff>19050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32FA80D-4920-489F-B326-C431239C7A7C}"/>
            </a:ext>
          </a:extLst>
        </xdr:cNvPr>
        <xdr:cNvSpPr/>
      </xdr:nvSpPr>
      <xdr:spPr>
        <a:xfrm>
          <a:off x="1524000" y="571500"/>
          <a:ext cx="1457325" cy="209550"/>
        </a:xfrm>
        <a:prstGeom prst="rect">
          <a:avLst/>
        </a:prstGeom>
        <a:noFill/>
        <a:ln w="38100">
          <a:solidFill>
            <a:srgbClr val="FF0000">
              <a:alpha val="67000"/>
            </a:srgbClr>
          </a:solidFill>
          <a:prstDash val="sysDot"/>
        </a:ln>
        <a:effectLst>
          <a:outerShdw blurRad="50800" dist="38100" dir="2700000" algn="tl" rotWithShape="0">
            <a:prstClr val="black">
              <a:alpha val="6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15</xdr:row>
      <xdr:rowOff>85725</xdr:rowOff>
    </xdr:from>
    <xdr:to>
      <xdr:col>8</xdr:col>
      <xdr:colOff>38100</xdr:colOff>
      <xdr:row>18</xdr:row>
      <xdr:rowOff>123825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D1F2918-1D53-457A-B479-7CFE8F886B1E}"/>
            </a:ext>
          </a:extLst>
        </xdr:cNvPr>
        <xdr:cNvCxnSpPr/>
      </xdr:nvCxnSpPr>
      <xdr:spPr>
        <a:xfrm flipH="1">
          <a:off x="190500" y="2943225"/>
          <a:ext cx="1371600" cy="609600"/>
        </a:xfrm>
        <a:prstGeom prst="straightConnector1">
          <a:avLst/>
        </a:prstGeom>
        <a:ln w="88900">
          <a:solidFill>
            <a:srgbClr val="FF0000">
              <a:alpha val="45000"/>
            </a:srgbClr>
          </a:solidFill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13</xdr:row>
      <xdr:rowOff>171450</xdr:rowOff>
    </xdr:from>
    <xdr:to>
      <xdr:col>14</xdr:col>
      <xdr:colOff>57151</xdr:colOff>
      <xdr:row>23</xdr:row>
      <xdr:rowOff>47625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9F3AD40-10AE-4802-AF74-0A84227889CA}"/>
            </a:ext>
          </a:extLst>
        </xdr:cNvPr>
        <xdr:cNvCxnSpPr/>
      </xdr:nvCxnSpPr>
      <xdr:spPr>
        <a:xfrm flipH="1">
          <a:off x="1552575" y="2647950"/>
          <a:ext cx="1171576" cy="1781175"/>
        </a:xfrm>
        <a:prstGeom prst="straightConnector1">
          <a:avLst/>
        </a:prstGeom>
        <a:ln w="63500">
          <a:solidFill>
            <a:srgbClr val="0000CC">
              <a:alpha val="45000"/>
            </a:srgbClr>
          </a:solidFill>
          <a:headEnd type="oval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37171</xdr:colOff>
      <xdr:row>5</xdr:row>
      <xdr:rowOff>38100</xdr:rowOff>
    </xdr:from>
    <xdr:to>
      <xdr:col>37</xdr:col>
      <xdr:colOff>160996</xdr:colOff>
      <xdr:row>8</xdr:row>
      <xdr:rowOff>76200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77F3ADF-1BFB-4CC9-BF80-F8276446FBBF}"/>
            </a:ext>
          </a:extLst>
        </xdr:cNvPr>
        <xdr:cNvSpPr/>
      </xdr:nvSpPr>
      <xdr:spPr>
        <a:xfrm>
          <a:off x="5942671" y="990600"/>
          <a:ext cx="1266825" cy="609600"/>
        </a:xfrm>
        <a:prstGeom prst="rect">
          <a:avLst/>
        </a:prstGeom>
        <a:noFill/>
        <a:ln>
          <a:noFill/>
        </a:ln>
        <a:effectLst>
          <a:outerShdw blurRad="127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 b="1">
              <a:solidFill>
                <a:srgbClr val="FFFFFF"/>
              </a:solidFill>
              <a:latin typeface="+mn-lt"/>
            </a:rPr>
            <a:t>ACA</a:t>
          </a:r>
        </a:p>
      </xdr:txBody>
    </xdr:sp>
    <xdr:clientData/>
  </xdr:twoCellAnchor>
  <xdr:twoCellAnchor>
    <xdr:from>
      <xdr:col>23</xdr:col>
      <xdr:colOff>133350</xdr:colOff>
      <xdr:row>7</xdr:row>
      <xdr:rowOff>120803</xdr:rowOff>
    </xdr:from>
    <xdr:to>
      <xdr:col>46</xdr:col>
      <xdr:colOff>85725</xdr:colOff>
      <xdr:row>10</xdr:row>
      <xdr:rowOff>158903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79F0C7F4-8E93-4248-B6A9-947204F2343A}"/>
            </a:ext>
          </a:extLst>
        </xdr:cNvPr>
        <xdr:cNvSpPr/>
      </xdr:nvSpPr>
      <xdr:spPr>
        <a:xfrm>
          <a:off x="4514850" y="1454303"/>
          <a:ext cx="4333875" cy="609600"/>
        </a:xfrm>
        <a:prstGeom prst="rect">
          <a:avLst/>
        </a:prstGeom>
        <a:noFill/>
        <a:ln>
          <a:noFill/>
        </a:ln>
        <a:effectLst>
          <a:outerShdw dist="38100" dir="2700000" algn="ctr" rotWithShape="0">
            <a:srgbClr val="0000FF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 b="1">
              <a:solidFill>
                <a:srgbClr val="FFFFFF"/>
              </a:solidFill>
              <a:latin typeface="+mn-lt"/>
            </a:rPr>
            <a:t>Auto Credit Approval</a:t>
          </a:r>
        </a:p>
      </xdr:txBody>
    </xdr:sp>
    <xdr:clientData/>
  </xdr:twoCellAnchor>
  <xdr:twoCellAnchor>
    <xdr:from>
      <xdr:col>16</xdr:col>
      <xdr:colOff>62249</xdr:colOff>
      <xdr:row>8</xdr:row>
      <xdr:rowOff>34636</xdr:rowOff>
    </xdr:from>
    <xdr:to>
      <xdr:col>24</xdr:col>
      <xdr:colOff>30399</xdr:colOff>
      <xdr:row>11</xdr:row>
      <xdr:rowOff>72736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D9576A9-4C01-4A0C-AC7F-A7EEDEAC63D6}"/>
            </a:ext>
          </a:extLst>
        </xdr:cNvPr>
        <xdr:cNvSpPr/>
      </xdr:nvSpPr>
      <xdr:spPr>
        <a:xfrm rot="18900000">
          <a:off x="3110249" y="1558636"/>
          <a:ext cx="1492150" cy="60960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ACA</a:t>
          </a:r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32</xdr:col>
      <xdr:colOff>180975</xdr:colOff>
      <xdr:row>13</xdr:row>
      <xdr:rowOff>57150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DFA2F0D-FE97-426D-91C0-9FF0B9721C2B}"/>
            </a:ext>
          </a:extLst>
        </xdr:cNvPr>
        <xdr:cNvSpPr/>
      </xdr:nvSpPr>
      <xdr:spPr>
        <a:xfrm>
          <a:off x="4381500" y="2286000"/>
          <a:ext cx="1895475" cy="247650"/>
        </a:xfrm>
        <a:prstGeom prst="rect">
          <a:avLst/>
        </a:prstGeom>
        <a:noFill/>
        <a:ln w="38100">
          <a:solidFill>
            <a:srgbClr val="0000FF">
              <a:alpha val="78000"/>
            </a:srgbClr>
          </a:solidFill>
          <a:prstDash val="solid"/>
        </a:ln>
        <a:effectLst>
          <a:outerShdw blurRad="50800" dist="38100" dir="2700000" algn="tl" rotWithShape="0">
            <a:prstClr val="black">
              <a:alpha val="6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9525</xdr:colOff>
      <xdr:row>14</xdr:row>
      <xdr:rowOff>9525</xdr:rowOff>
    </xdr:from>
    <xdr:to>
      <xdr:col>23</xdr:col>
      <xdr:colOff>57151</xdr:colOff>
      <xdr:row>22</xdr:row>
      <xdr:rowOff>0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C1125E21-193F-4A39-B416-F42A1B1C5D8F}"/>
            </a:ext>
          </a:extLst>
        </xdr:cNvPr>
        <xdr:cNvSpPr/>
      </xdr:nvSpPr>
      <xdr:spPr>
        <a:xfrm>
          <a:off x="3438525" y="2676525"/>
          <a:ext cx="1000126" cy="1514475"/>
        </a:xfrm>
        <a:prstGeom prst="rightArrow">
          <a:avLst>
            <a:gd name="adj1" fmla="val 51258"/>
            <a:gd name="adj2" fmla="val 56797"/>
          </a:avLst>
        </a:prstGeom>
        <a:gradFill>
          <a:gsLst>
            <a:gs pos="0">
              <a:schemeClr val="bg1">
                <a:alpha val="23000"/>
              </a:schemeClr>
            </a:gs>
            <a:gs pos="100000">
              <a:srgbClr val="0000FF">
                <a:alpha val="45000"/>
              </a:srgbClr>
            </a:gs>
            <a:gs pos="25000">
              <a:schemeClr val="accent5">
                <a:lumMod val="40000"/>
                <a:lumOff val="60000"/>
                <a:alpha val="45000"/>
              </a:schemeClr>
            </a:gs>
          </a:gsLst>
          <a:lin ang="0" scaled="0"/>
        </a:gradFill>
        <a:ln w="952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152400</xdr:colOff>
      <xdr:row>14</xdr:row>
      <xdr:rowOff>9525</xdr:rowOff>
    </xdr:from>
    <xdr:to>
      <xdr:col>29</xdr:col>
      <xdr:colOff>9526</xdr:colOff>
      <xdr:row>22</xdr:row>
      <xdr:rowOff>0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AED95A8D-CD07-474C-978F-2606A3A4CBC2}"/>
            </a:ext>
          </a:extLst>
        </xdr:cNvPr>
        <xdr:cNvSpPr/>
      </xdr:nvSpPr>
      <xdr:spPr>
        <a:xfrm>
          <a:off x="4533900" y="2676525"/>
          <a:ext cx="1000126" cy="1514475"/>
        </a:xfrm>
        <a:prstGeom prst="rightArrow">
          <a:avLst>
            <a:gd name="adj1" fmla="val 51258"/>
            <a:gd name="adj2" fmla="val 56797"/>
          </a:avLst>
        </a:prstGeom>
        <a:gradFill>
          <a:gsLst>
            <a:gs pos="0">
              <a:schemeClr val="bg1">
                <a:alpha val="23000"/>
              </a:schemeClr>
            </a:gs>
            <a:gs pos="100000">
              <a:srgbClr val="FF0000">
                <a:alpha val="45000"/>
              </a:srgbClr>
            </a:gs>
            <a:gs pos="18000">
              <a:schemeClr val="accent2">
                <a:lumMod val="20000"/>
                <a:lumOff val="80000"/>
                <a:alpha val="45000"/>
              </a:schemeClr>
            </a:gs>
          </a:gsLst>
          <a:lin ang="0" scaled="0"/>
        </a:gradFill>
        <a:ln w="952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16</xdr:row>
      <xdr:rowOff>0</xdr:rowOff>
    </xdr:from>
    <xdr:to>
      <xdr:col>20</xdr:col>
      <xdr:colOff>28576</xdr:colOff>
      <xdr:row>25</xdr:row>
      <xdr:rowOff>66675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6E00575-3DE9-40B7-ACAD-73127833D875}"/>
            </a:ext>
          </a:extLst>
        </xdr:cNvPr>
        <xdr:cNvCxnSpPr/>
      </xdr:nvCxnSpPr>
      <xdr:spPr>
        <a:xfrm flipH="1">
          <a:off x="2667000" y="3048000"/>
          <a:ext cx="1171576" cy="1781175"/>
        </a:xfrm>
        <a:prstGeom prst="straightConnector1">
          <a:avLst/>
        </a:prstGeom>
        <a:ln w="63500">
          <a:solidFill>
            <a:srgbClr val="0000CC">
              <a:alpha val="45000"/>
            </a:srgbClr>
          </a:solidFill>
          <a:headEnd type="oval" w="sm" len="sm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10668</xdr:colOff>
      <xdr:row>13</xdr:row>
      <xdr:rowOff>10668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BCCA3C0-A95E-47B3-BAB9-BC2B810C08C2}"/>
            </a:ext>
          </a:extLst>
        </xdr:cNvPr>
        <xdr:cNvSpPr/>
      </xdr:nvSpPr>
      <xdr:spPr>
        <a:xfrm>
          <a:off x="1905000" y="22860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5</a:t>
          </a:r>
        </a:p>
      </xdr:txBody>
    </xdr:sp>
    <xdr:clientData/>
  </xdr:twoCellAnchor>
  <xdr:twoCellAnchor>
    <xdr:from>
      <xdr:col>46</xdr:col>
      <xdr:colOff>0</xdr:colOff>
      <xdr:row>3</xdr:row>
      <xdr:rowOff>0</xdr:rowOff>
    </xdr:from>
    <xdr:to>
      <xdr:col>47</xdr:col>
      <xdr:colOff>10668</xdr:colOff>
      <xdr:row>4</xdr:row>
      <xdr:rowOff>10668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7C933863-4663-4813-AAF4-FE782255AE62}"/>
            </a:ext>
          </a:extLst>
        </xdr:cNvPr>
        <xdr:cNvSpPr/>
      </xdr:nvSpPr>
      <xdr:spPr>
        <a:xfrm>
          <a:off x="8763000" y="5715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190500" algn="tl" rotWithShape="0">
            <a:schemeClr val="tx1">
              <a:alpha val="9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49</xdr:col>
      <xdr:colOff>0</xdr:colOff>
      <xdr:row>3</xdr:row>
      <xdr:rowOff>0</xdr:rowOff>
    </xdr:from>
    <xdr:to>
      <xdr:col>50</xdr:col>
      <xdr:colOff>10668</xdr:colOff>
      <xdr:row>4</xdr:row>
      <xdr:rowOff>10668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B955BBA-F79B-4060-8611-8A2E70FD7C40}"/>
            </a:ext>
          </a:extLst>
        </xdr:cNvPr>
        <xdr:cNvSpPr/>
      </xdr:nvSpPr>
      <xdr:spPr>
        <a:xfrm>
          <a:off x="9334500" y="5715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190500" algn="tl" rotWithShape="0">
            <a:schemeClr val="tx1">
              <a:alpha val="9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52</xdr:col>
      <xdr:colOff>0</xdr:colOff>
      <xdr:row>3</xdr:row>
      <xdr:rowOff>0</xdr:rowOff>
    </xdr:from>
    <xdr:to>
      <xdr:col>53</xdr:col>
      <xdr:colOff>10668</xdr:colOff>
      <xdr:row>4</xdr:row>
      <xdr:rowOff>10668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D9BD35AE-6A8E-4527-98B8-8619F1B8E516}"/>
            </a:ext>
          </a:extLst>
        </xdr:cNvPr>
        <xdr:cNvSpPr/>
      </xdr:nvSpPr>
      <xdr:spPr>
        <a:xfrm>
          <a:off x="9906000" y="5715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190500" algn="tl" rotWithShape="0">
            <a:schemeClr val="tx1">
              <a:alpha val="9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 editAs="oneCell">
    <xdr:from>
      <xdr:col>2</xdr:col>
      <xdr:colOff>152400</xdr:colOff>
      <xdr:row>27</xdr:row>
      <xdr:rowOff>152400</xdr:rowOff>
    </xdr:from>
    <xdr:to>
      <xdr:col>59</xdr:col>
      <xdr:colOff>93900</xdr:colOff>
      <xdr:row>61</xdr:row>
      <xdr:rowOff>27781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FDDEBD0-B86A-405F-A974-D1E318764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5295900"/>
          <a:ext cx="10800000" cy="635238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3</xdr:col>
      <xdr:colOff>114300</xdr:colOff>
      <xdr:row>28</xdr:row>
      <xdr:rowOff>114300</xdr:rowOff>
    </xdr:from>
    <xdr:to>
      <xdr:col>60</xdr:col>
      <xdr:colOff>55800</xdr:colOff>
      <xdr:row>61</xdr:row>
      <xdr:rowOff>180181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C9E16F9-7359-44FB-B6C0-396A40F6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48300"/>
          <a:ext cx="10800000" cy="635238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>
    <xdr:from>
      <xdr:col>57</xdr:col>
      <xdr:colOff>123825</xdr:colOff>
      <xdr:row>9</xdr:row>
      <xdr:rowOff>9526</xdr:rowOff>
    </xdr:from>
    <xdr:to>
      <xdr:col>60</xdr:col>
      <xdr:colOff>66674</xdr:colOff>
      <xdr:row>15</xdr:row>
      <xdr:rowOff>28574</xdr:rowOff>
    </xdr:to>
    <xdr:sp macro="" textlink="">
      <xdr:nvSpPr>
        <xdr:cNvPr id="25" name="Arrow: Right 24">
          <a:extLst>
            <a:ext uri="{FF2B5EF4-FFF2-40B4-BE49-F238E27FC236}">
              <a16:creationId xmlns:a16="http://schemas.microsoft.com/office/drawing/2014/main" id="{9A2B4F0E-B8C4-4C2A-8A3A-F6298906BA73}"/>
            </a:ext>
          </a:extLst>
        </xdr:cNvPr>
        <xdr:cNvSpPr/>
      </xdr:nvSpPr>
      <xdr:spPr>
        <a:xfrm rot="5400000">
          <a:off x="10658476" y="2047875"/>
          <a:ext cx="1162048" cy="514349"/>
        </a:xfrm>
        <a:prstGeom prst="rightArrow">
          <a:avLst>
            <a:gd name="adj1" fmla="val 51258"/>
            <a:gd name="adj2" fmla="val 56797"/>
          </a:avLst>
        </a:prstGeom>
        <a:gradFill>
          <a:gsLst>
            <a:gs pos="0">
              <a:schemeClr val="bg1">
                <a:alpha val="23000"/>
              </a:schemeClr>
            </a:gs>
            <a:gs pos="100000">
              <a:srgbClr val="FF0000">
                <a:alpha val="45000"/>
              </a:srgbClr>
            </a:gs>
            <a:gs pos="18000">
              <a:schemeClr val="accent2">
                <a:lumMod val="20000"/>
                <a:lumOff val="80000"/>
                <a:alpha val="45000"/>
              </a:schemeClr>
            </a:gs>
          </a:gsLst>
          <a:lin ang="0" scaled="0"/>
        </a:gradFill>
        <a:ln w="952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133350</xdr:colOff>
      <xdr:row>9</xdr:row>
      <xdr:rowOff>9527</xdr:rowOff>
    </xdr:from>
    <xdr:to>
      <xdr:col>64</xdr:col>
      <xdr:colOff>76199</xdr:colOff>
      <xdr:row>15</xdr:row>
      <xdr:rowOff>28575</xdr:rowOff>
    </xdr:to>
    <xdr:sp macro="" textlink="">
      <xdr:nvSpPr>
        <xdr:cNvPr id="26" name="Arrow: Right 25">
          <a:extLst>
            <a:ext uri="{FF2B5EF4-FFF2-40B4-BE49-F238E27FC236}">
              <a16:creationId xmlns:a16="http://schemas.microsoft.com/office/drawing/2014/main" id="{0C85EEFE-D454-48C7-BBDD-6C9A4FF8F168}"/>
            </a:ext>
          </a:extLst>
        </xdr:cNvPr>
        <xdr:cNvSpPr/>
      </xdr:nvSpPr>
      <xdr:spPr>
        <a:xfrm rot="5400000">
          <a:off x="11430001" y="2047876"/>
          <a:ext cx="1162048" cy="514349"/>
        </a:xfrm>
        <a:prstGeom prst="rightArrow">
          <a:avLst>
            <a:gd name="adj1" fmla="val 51258"/>
            <a:gd name="adj2" fmla="val 56797"/>
          </a:avLst>
        </a:prstGeom>
        <a:gradFill>
          <a:gsLst>
            <a:gs pos="0">
              <a:schemeClr val="bg1">
                <a:alpha val="23000"/>
              </a:schemeClr>
            </a:gs>
            <a:gs pos="100000">
              <a:srgbClr val="0000FF">
                <a:alpha val="45000"/>
              </a:srgbClr>
            </a:gs>
            <a:gs pos="18000">
              <a:schemeClr val="bg1">
                <a:lumMod val="20000"/>
                <a:lumOff val="80000"/>
                <a:alpha val="45000"/>
              </a:schemeClr>
            </a:gs>
          </a:gsLst>
          <a:lin ang="0" scaled="0"/>
        </a:gradFill>
        <a:ln w="952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37539</xdr:colOff>
      <xdr:row>16</xdr:row>
      <xdr:rowOff>143436</xdr:rowOff>
    </xdr:from>
    <xdr:to>
      <xdr:col>56</xdr:col>
      <xdr:colOff>48745</xdr:colOff>
      <xdr:row>24</xdr:row>
      <xdr:rowOff>20170</xdr:rowOff>
    </xdr:to>
    <xdr:sp macro="" textlink="">
      <xdr:nvSpPr>
        <xdr:cNvPr id="27" name="Arrow: Up-Down 26">
          <a:extLst>
            <a:ext uri="{FF2B5EF4-FFF2-40B4-BE49-F238E27FC236}">
              <a16:creationId xmlns:a16="http://schemas.microsoft.com/office/drawing/2014/main" id="{0B65178A-1EF3-4C4D-8690-20A935309DB7}"/>
            </a:ext>
          </a:extLst>
        </xdr:cNvPr>
        <xdr:cNvSpPr/>
      </xdr:nvSpPr>
      <xdr:spPr>
        <a:xfrm rot="5400000">
          <a:off x="8963025" y="2838450"/>
          <a:ext cx="1400734" cy="2106706"/>
        </a:xfrm>
        <a:prstGeom prst="upDownArrow">
          <a:avLst>
            <a:gd name="adj1" fmla="val 50000"/>
            <a:gd name="adj2" fmla="val 36171"/>
          </a:avLst>
        </a:prstGeom>
        <a:gradFill>
          <a:gsLst>
            <a:gs pos="0">
              <a:srgbClr val="0000FF">
                <a:alpha val="45000"/>
              </a:srgbClr>
            </a:gs>
            <a:gs pos="51000">
              <a:schemeClr val="bg1">
                <a:alpha val="23000"/>
              </a:schemeClr>
            </a:gs>
            <a:gs pos="49000">
              <a:schemeClr val="bg1">
                <a:alpha val="23000"/>
              </a:schemeClr>
            </a:gs>
            <a:gs pos="100000">
              <a:srgbClr val="0000FF">
                <a:alpha val="45000"/>
              </a:srgb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FA18-9F8B-4267-9C34-81752F581EAB}">
  <dimension ref="A1:F48"/>
  <sheetViews>
    <sheetView workbookViewId="0">
      <pane ySplit="1" topLeftCell="A2" activePane="bottomLeft" state="frozen"/>
      <selection pane="bottomLeft" activeCell="B1" sqref="B1"/>
    </sheetView>
  </sheetViews>
  <sheetFormatPr defaultColWidth="2.85546875" defaultRowHeight="16.5" x14ac:dyDescent="0.25"/>
  <cols>
    <col min="1" max="1" width="19" style="1" bestFit="1" customWidth="1"/>
    <col min="2" max="2" width="13.140625" style="1" bestFit="1" customWidth="1"/>
    <col min="3" max="3" width="26.7109375" style="1" bestFit="1" customWidth="1"/>
    <col min="4" max="4" width="18.28515625" style="1" bestFit="1" customWidth="1"/>
    <col min="5" max="5" width="2.85546875" style="1"/>
    <col min="6" max="6" width="26.7109375" style="1" bestFit="1" customWidth="1"/>
    <col min="7" max="16384" width="2.85546875" style="1"/>
  </cols>
  <sheetData>
    <row r="1" spans="1:6" x14ac:dyDescent="0.25">
      <c r="A1" s="2" t="s">
        <v>82</v>
      </c>
      <c r="B1" s="2" t="s">
        <v>0</v>
      </c>
      <c r="C1" s="2" t="s">
        <v>83</v>
      </c>
      <c r="D1" s="2" t="s">
        <v>84</v>
      </c>
    </row>
    <row r="2" spans="1:6" x14ac:dyDescent="0.25">
      <c r="A2" s="1">
        <v>1</v>
      </c>
      <c r="B2" s="1">
        <v>1</v>
      </c>
      <c r="C2" s="1" t="s">
        <v>85</v>
      </c>
      <c r="F2" s="1" t="str">
        <f>VLOOKUP(B2, tm_person!$B$1:$K$52, 2, FALSE)</f>
        <v>Aryo Budi Dwikarso Prasetyo</v>
      </c>
    </row>
    <row r="3" spans="1:6" x14ac:dyDescent="0.25">
      <c r="A3" s="1">
        <v>2</v>
      </c>
      <c r="B3" s="1">
        <v>1</v>
      </c>
      <c r="C3" s="1" t="s">
        <v>86</v>
      </c>
      <c r="F3" s="1" t="str">
        <f>VLOOKUP(B3, tm_person!$B$1:$K$52, 2, FALSE)</f>
        <v>Aryo Budi Dwikarso Prasetyo</v>
      </c>
    </row>
    <row r="4" spans="1:6" x14ac:dyDescent="0.25">
      <c r="A4" s="1">
        <v>3</v>
      </c>
      <c r="B4" s="1">
        <v>1</v>
      </c>
      <c r="C4" s="1" t="s">
        <v>87</v>
      </c>
      <c r="F4" s="1" t="str">
        <f>VLOOKUP(B4, tm_person!$B$1:$K$52, 2, FALSE)</f>
        <v>Aryo Budi Dwikarso Prasetyo</v>
      </c>
    </row>
    <row r="5" spans="1:6" x14ac:dyDescent="0.25">
      <c r="A5" s="1">
        <v>4</v>
      </c>
      <c r="B5" s="1">
        <v>1</v>
      </c>
      <c r="C5" s="1" t="s">
        <v>88</v>
      </c>
      <c r="F5" s="1" t="str">
        <f>VLOOKUP(B5, tm_person!$B$1:$K$52, 2, FALSE)</f>
        <v>Aryo Budi Dwikarso Prasetyo</v>
      </c>
    </row>
    <row r="6" spans="1:6" x14ac:dyDescent="0.25">
      <c r="A6" s="1">
        <v>5</v>
      </c>
      <c r="B6" s="1">
        <v>1</v>
      </c>
      <c r="C6" s="1" t="s">
        <v>89</v>
      </c>
      <c r="F6" s="1" t="str">
        <f>VLOOKUP(B6, tm_person!$B$1:$K$52, 2, FALSE)</f>
        <v>Aryo Budi Dwikarso Prasetyo</v>
      </c>
    </row>
    <row r="7" spans="1:6" x14ac:dyDescent="0.25">
      <c r="A7" s="1">
        <v>15</v>
      </c>
      <c r="B7" s="1">
        <v>15</v>
      </c>
      <c r="C7" s="1" t="s">
        <v>90</v>
      </c>
      <c r="F7" s="1" t="str">
        <f>VLOOKUP(B7, tm_person!$B$1:$K$52, 2, FALSE)</f>
        <v>Adwita Nayaprana</v>
      </c>
    </row>
    <row r="8" spans="1:6" x14ac:dyDescent="0.25">
      <c r="A8" s="1">
        <v>16</v>
      </c>
      <c r="B8" s="1">
        <v>16</v>
      </c>
      <c r="C8" s="1" t="s">
        <v>91</v>
      </c>
      <c r="F8" s="1" t="str">
        <f>VLOOKUP(B8, tm_person!$B$1:$K$52, 2, FALSE)</f>
        <v>Agung Januardi</v>
      </c>
    </row>
    <row r="9" spans="1:6" x14ac:dyDescent="0.25">
      <c r="A9" s="1">
        <v>17</v>
      </c>
      <c r="B9" s="1">
        <v>17</v>
      </c>
      <c r="C9" s="1" t="s">
        <v>92</v>
      </c>
      <c r="F9" s="1" t="str">
        <f>VLOOKUP(B9, tm_person!$B$1:$K$52, 2, FALSE)</f>
        <v>Agus Budiyono</v>
      </c>
    </row>
    <row r="10" spans="1:6" x14ac:dyDescent="0.25">
      <c r="A10" s="1">
        <v>18</v>
      </c>
      <c r="B10" s="1">
        <v>18</v>
      </c>
      <c r="C10" s="1" t="s">
        <v>93</v>
      </c>
      <c r="F10" s="1" t="str">
        <f>VLOOKUP(B10, tm_person!$B$1:$K$52, 2, FALSE)</f>
        <v>Aldi Abriyanto</v>
      </c>
    </row>
    <row r="11" spans="1:6" x14ac:dyDescent="0.25">
      <c r="A11" s="1">
        <v>19</v>
      </c>
      <c r="B11" s="1">
        <v>19</v>
      </c>
      <c r="C11" s="1" t="s">
        <v>94</v>
      </c>
      <c r="F11" s="1" t="str">
        <f>VLOOKUP(B11, tm_person!$B$1:$K$52, 2, FALSE)</f>
        <v>Alexander Geraldy Fernandez</v>
      </c>
    </row>
    <row r="12" spans="1:6" x14ac:dyDescent="0.25">
      <c r="A12" s="1">
        <v>20</v>
      </c>
      <c r="B12" s="1">
        <v>20</v>
      </c>
      <c r="C12" s="1" t="s">
        <v>95</v>
      </c>
      <c r="F12" s="1" t="str">
        <f>VLOOKUP(B12, tm_person!$B$1:$K$52, 2, FALSE)</f>
        <v>Alifa Karomina Putri</v>
      </c>
    </row>
    <row r="13" spans="1:6" x14ac:dyDescent="0.25">
      <c r="A13" s="1">
        <v>21</v>
      </c>
      <c r="B13" s="1">
        <v>21</v>
      </c>
      <c r="C13" s="1" t="s">
        <v>96</v>
      </c>
      <c r="F13" s="1" t="str">
        <f>VLOOKUP(B13, tm_person!$B$1:$K$52, 2, FALSE)</f>
        <v>Ardi  Wisnu Murti</v>
      </c>
    </row>
    <row r="14" spans="1:6" x14ac:dyDescent="0.25">
      <c r="A14" s="1">
        <v>22</v>
      </c>
      <c r="B14" s="1">
        <v>22</v>
      </c>
      <c r="C14" s="1" t="s">
        <v>97</v>
      </c>
      <c r="F14" s="1" t="str">
        <f>VLOOKUP(B14, tm_person!$B$1:$K$52, 2, FALSE)</f>
        <v>Bagas Thomas Pamungkas</v>
      </c>
    </row>
    <row r="15" spans="1:6" x14ac:dyDescent="0.25">
      <c r="A15" s="1">
        <v>23</v>
      </c>
      <c r="B15" s="1">
        <v>23</v>
      </c>
      <c r="C15" s="1" t="s">
        <v>98</v>
      </c>
      <c r="F15" s="1" t="str">
        <f>VLOOKUP(B15, tm_person!$B$1:$K$52, 2, FALSE)</f>
        <v>Bellyn Mey Cendy</v>
      </c>
    </row>
    <row r="16" spans="1:6" x14ac:dyDescent="0.25">
      <c r="A16" s="1">
        <v>24</v>
      </c>
      <c r="B16" s="1">
        <v>24</v>
      </c>
      <c r="C16" s="1" t="s">
        <v>99</v>
      </c>
      <c r="F16" s="1" t="str">
        <f>VLOOKUP(B16, tm_person!$B$1:$K$52, 2, FALSE)</f>
        <v>Billy Baktiar Siahaan</v>
      </c>
    </row>
    <row r="17" spans="1:6" x14ac:dyDescent="0.25">
      <c r="A17" s="1">
        <v>25</v>
      </c>
      <c r="B17" s="1">
        <v>25</v>
      </c>
      <c r="C17" s="1" t="s">
        <v>100</v>
      </c>
      <c r="F17" s="1" t="str">
        <f>VLOOKUP(B17, tm_person!$B$1:$K$52, 2, FALSE)</f>
        <v>Cut Magdalena Mahnum</v>
      </c>
    </row>
    <row r="18" spans="1:6" x14ac:dyDescent="0.25">
      <c r="A18" s="1">
        <v>26</v>
      </c>
      <c r="B18" s="1">
        <v>26</v>
      </c>
      <c r="C18" s="1" t="s">
        <v>101</v>
      </c>
      <c r="F18" s="1" t="str">
        <f>VLOOKUP(B18, tm_person!$B$1:$K$52, 2, FALSE)</f>
        <v>Danny Darmawi</v>
      </c>
    </row>
    <row r="19" spans="1:6" x14ac:dyDescent="0.25">
      <c r="A19" s="1">
        <v>27</v>
      </c>
      <c r="B19" s="1">
        <v>27</v>
      </c>
      <c r="C19" s="1" t="s">
        <v>102</v>
      </c>
      <c r="F19" s="1" t="str">
        <f>VLOOKUP(B19, tm_person!$B$1:$K$52, 2, FALSE)</f>
        <v>Devi Zumarudin Syah</v>
      </c>
    </row>
    <row r="20" spans="1:6" x14ac:dyDescent="0.25">
      <c r="A20" s="1">
        <v>28</v>
      </c>
      <c r="B20" s="1">
        <v>28</v>
      </c>
      <c r="C20" s="1" t="s">
        <v>103</v>
      </c>
      <c r="F20" s="1" t="str">
        <f>VLOOKUP(B20, tm_person!$B$1:$K$52, 2, FALSE)</f>
        <v>Devilosa Indra Kamal</v>
      </c>
    </row>
    <row r="21" spans="1:6" x14ac:dyDescent="0.25">
      <c r="A21" s="1">
        <v>29</v>
      </c>
      <c r="B21" s="1">
        <v>29</v>
      </c>
      <c r="C21" s="1" t="s">
        <v>104</v>
      </c>
      <c r="F21" s="1" t="str">
        <f>VLOOKUP(B21, tm_person!$B$1:$K$52, 2, FALSE)</f>
        <v>Diana Pasaribu</v>
      </c>
    </row>
    <row r="22" spans="1:6" x14ac:dyDescent="0.25">
      <c r="A22" s="1">
        <v>30</v>
      </c>
      <c r="B22" s="1">
        <v>30</v>
      </c>
      <c r="C22" s="1" t="s">
        <v>105</v>
      </c>
      <c r="F22" s="1" t="str">
        <f>VLOOKUP(B22, tm_person!$B$1:$K$52, 2, FALSE)</f>
        <v>Dita Damayanti</v>
      </c>
    </row>
    <row r="23" spans="1:6" x14ac:dyDescent="0.25">
      <c r="A23" s="1">
        <v>31</v>
      </c>
      <c r="B23" s="1">
        <v>31</v>
      </c>
      <c r="C23" s="1" t="s">
        <v>106</v>
      </c>
      <c r="F23" s="1" t="str">
        <f>VLOOKUP(B23, tm_person!$B$1:$K$52, 2, FALSE)</f>
        <v>Eddy Rakhman</v>
      </c>
    </row>
    <row r="24" spans="1:6" x14ac:dyDescent="0.25">
      <c r="A24" s="1">
        <v>32</v>
      </c>
      <c r="B24" s="1">
        <v>32</v>
      </c>
      <c r="C24" s="1" t="s">
        <v>107</v>
      </c>
      <c r="F24" s="1" t="str">
        <f>VLOOKUP(B24, tm_person!$B$1:$K$52, 2, FALSE)</f>
        <v>Emanuela Chrystiana Dewi</v>
      </c>
    </row>
    <row r="25" spans="1:6" x14ac:dyDescent="0.25">
      <c r="A25" s="1">
        <v>33</v>
      </c>
      <c r="B25" s="1">
        <v>33</v>
      </c>
      <c r="C25" s="1" t="s">
        <v>108</v>
      </c>
      <c r="F25" s="1" t="str">
        <f>VLOOKUP(B25, tm_person!$B$1:$K$52, 2, FALSE)</f>
        <v>Fajar Solihin Putra</v>
      </c>
    </row>
    <row r="26" spans="1:6" x14ac:dyDescent="0.25">
      <c r="A26" s="1">
        <v>34</v>
      </c>
      <c r="B26" s="1">
        <v>34</v>
      </c>
      <c r="C26" s="1" t="s">
        <v>109</v>
      </c>
      <c r="F26" s="1" t="str">
        <f>VLOOKUP(B26, tm_person!$B$1:$K$52, 2, FALSE)</f>
        <v>Fariz Budi Gumelar</v>
      </c>
    </row>
    <row r="27" spans="1:6" x14ac:dyDescent="0.25">
      <c r="A27" s="1">
        <v>35</v>
      </c>
      <c r="B27" s="1">
        <v>35</v>
      </c>
      <c r="C27" s="1" t="s">
        <v>110</v>
      </c>
      <c r="F27" s="1" t="str">
        <f>VLOOKUP(B27, tm_person!$B$1:$K$52, 2, FALSE)</f>
        <v>Feri Irawan</v>
      </c>
    </row>
    <row r="28" spans="1:6" x14ac:dyDescent="0.25">
      <c r="A28" s="1">
        <v>36</v>
      </c>
      <c r="B28" s="1">
        <v>36</v>
      </c>
      <c r="C28" s="1" t="s">
        <v>111</v>
      </c>
      <c r="F28" s="1" t="str">
        <f>VLOOKUP(B28, tm_person!$B$1:$K$52, 2, FALSE)</f>
        <v>Firmansyah</v>
      </c>
    </row>
    <row r="29" spans="1:6" x14ac:dyDescent="0.25">
      <c r="A29" s="1">
        <v>37</v>
      </c>
      <c r="B29" s="1">
        <v>37</v>
      </c>
      <c r="C29" s="1" t="s">
        <v>112</v>
      </c>
      <c r="F29" s="1" t="str">
        <f>VLOOKUP(B29, tm_person!$B$1:$K$52, 2, FALSE)</f>
        <v>Laras Anggit</v>
      </c>
    </row>
    <row r="30" spans="1:6" x14ac:dyDescent="0.25">
      <c r="A30" s="1">
        <v>38</v>
      </c>
      <c r="B30" s="1">
        <v>38</v>
      </c>
      <c r="C30" s="1" t="s">
        <v>113</v>
      </c>
      <c r="F30" s="1" t="str">
        <f>VLOOKUP(B30, tm_person!$B$1:$K$52, 2, FALSE)</f>
        <v>Mia Angela BR. Bangun</v>
      </c>
    </row>
    <row r="31" spans="1:6" x14ac:dyDescent="0.25">
      <c r="A31" s="1">
        <v>39</v>
      </c>
      <c r="B31" s="1">
        <v>39</v>
      </c>
      <c r="C31" s="1" t="s">
        <v>114</v>
      </c>
      <c r="F31" s="1" t="str">
        <f>VLOOKUP(B31, tm_person!$B$1:$K$52, 2, FALSE)</f>
        <v>Miki Maulana</v>
      </c>
    </row>
    <row r="32" spans="1:6" x14ac:dyDescent="0.25">
      <c r="A32" s="1">
        <v>40</v>
      </c>
      <c r="B32" s="1">
        <v>40</v>
      </c>
      <c r="C32" s="1" t="s">
        <v>115</v>
      </c>
      <c r="F32" s="1" t="str">
        <f>VLOOKUP(B32, tm_person!$B$1:$K$52, 2, FALSE)</f>
        <v>Miswati</v>
      </c>
    </row>
    <row r="33" spans="1:6" x14ac:dyDescent="0.25">
      <c r="A33" s="1">
        <v>41</v>
      </c>
      <c r="B33" s="1">
        <v>41</v>
      </c>
      <c r="C33" s="1" t="s">
        <v>116</v>
      </c>
      <c r="F33" s="1" t="str">
        <f>VLOOKUP(B33, tm_person!$B$1:$K$52, 2, FALSE)</f>
        <v>Mizan Hidayat</v>
      </c>
    </row>
    <row r="34" spans="1:6" x14ac:dyDescent="0.25">
      <c r="A34" s="1">
        <v>42</v>
      </c>
      <c r="B34" s="1">
        <v>42</v>
      </c>
      <c r="C34" s="1" t="s">
        <v>117</v>
      </c>
      <c r="F34" s="1" t="str">
        <f>VLOOKUP(B34, tm_person!$B$1:$K$52, 2, FALSE)</f>
        <v>Muhammad Fadli Ridwan</v>
      </c>
    </row>
    <row r="35" spans="1:6" x14ac:dyDescent="0.25">
      <c r="A35" s="1">
        <v>43</v>
      </c>
      <c r="B35" s="1">
        <v>43</v>
      </c>
      <c r="C35" s="1" t="s">
        <v>118</v>
      </c>
      <c r="F35" s="1" t="str">
        <f>VLOOKUP(B35, tm_person!$B$1:$K$52, 2, FALSE)</f>
        <v>Novrizal Eko Sihbudi</v>
      </c>
    </row>
    <row r="36" spans="1:6" x14ac:dyDescent="0.25">
      <c r="A36" s="1">
        <v>44</v>
      </c>
      <c r="B36" s="1">
        <v>44</v>
      </c>
      <c r="C36" s="1" t="s">
        <v>119</v>
      </c>
      <c r="F36" s="1" t="str">
        <f>VLOOKUP(B36, tm_person!$B$1:$K$52, 2, FALSE)</f>
        <v>Nur Hasbullah Matturungan</v>
      </c>
    </row>
    <row r="37" spans="1:6" x14ac:dyDescent="0.25">
      <c r="A37" s="1">
        <v>45</v>
      </c>
      <c r="B37" s="1">
        <v>45</v>
      </c>
      <c r="C37" s="1" t="s">
        <v>120</v>
      </c>
      <c r="F37" s="1" t="str">
        <f>VLOOKUP(B37, tm_person!$B$1:$K$52, 2, FALSE)</f>
        <v>Pramono Giritiarso</v>
      </c>
    </row>
    <row r="38" spans="1:6" x14ac:dyDescent="0.25">
      <c r="A38" s="1">
        <v>46</v>
      </c>
      <c r="B38" s="1">
        <v>46</v>
      </c>
      <c r="C38" s="1" t="s">
        <v>121</v>
      </c>
      <c r="F38" s="1" t="str">
        <f>VLOOKUP(B38, tm_person!$B$1:$K$52, 2, FALSE)</f>
        <v>Refika Oktaviani</v>
      </c>
    </row>
    <row r="39" spans="1:6" x14ac:dyDescent="0.25">
      <c r="A39" s="1">
        <v>47</v>
      </c>
      <c r="B39" s="1">
        <v>47</v>
      </c>
      <c r="C39" s="1" t="s">
        <v>122</v>
      </c>
      <c r="F39" s="1" t="str">
        <f>VLOOKUP(B39, tm_person!$B$1:$K$52, 2, FALSE)</f>
        <v>Reny Indriyani</v>
      </c>
    </row>
    <row r="40" spans="1:6" x14ac:dyDescent="0.25">
      <c r="A40" s="1">
        <v>48</v>
      </c>
      <c r="B40" s="1">
        <v>48</v>
      </c>
      <c r="C40" s="1" t="s">
        <v>123</v>
      </c>
      <c r="F40" s="1" t="str">
        <f>VLOOKUP(B40, tm_person!$B$1:$K$52, 2, FALSE)</f>
        <v>Rohendi</v>
      </c>
    </row>
    <row r="41" spans="1:6" x14ac:dyDescent="0.25">
      <c r="A41" s="1">
        <v>49</v>
      </c>
      <c r="B41" s="1">
        <v>49</v>
      </c>
      <c r="C41" s="1" t="s">
        <v>124</v>
      </c>
      <c r="F41" s="1" t="str">
        <f>VLOOKUP(B41, tm_person!$B$1:$K$52, 2, FALSE)</f>
        <v>RR Marfia Dwiyulianita Ningrum</v>
      </c>
    </row>
    <row r="42" spans="1:6" x14ac:dyDescent="0.25">
      <c r="A42" s="1">
        <v>50</v>
      </c>
      <c r="B42" s="1">
        <v>50</v>
      </c>
      <c r="C42" s="1" t="s">
        <v>125</v>
      </c>
      <c r="F42" s="1" t="str">
        <f>VLOOKUP(B42, tm_person!$B$1:$K$52, 2, FALSE)</f>
        <v>Sabilla Pravita Larrasati</v>
      </c>
    </row>
    <row r="43" spans="1:6" x14ac:dyDescent="0.25">
      <c r="A43" s="1">
        <v>51</v>
      </c>
      <c r="B43" s="1">
        <v>51</v>
      </c>
      <c r="C43" s="1" t="s">
        <v>126</v>
      </c>
      <c r="F43" s="1" t="str">
        <f>VLOOKUP(B43, tm_person!$B$1:$K$52, 2, FALSE)</f>
        <v>Sri Murwani</v>
      </c>
    </row>
    <row r="44" spans="1:6" x14ac:dyDescent="0.25">
      <c r="A44" s="1">
        <v>52</v>
      </c>
      <c r="B44" s="1">
        <v>52</v>
      </c>
      <c r="C44" s="1" t="s">
        <v>127</v>
      </c>
      <c r="F44" s="1" t="str">
        <f>VLOOKUP(B44, tm_person!$B$1:$K$52, 2, FALSE)</f>
        <v>Wahyu</v>
      </c>
    </row>
    <row r="45" spans="1:6" x14ac:dyDescent="0.25">
      <c r="A45" s="1">
        <v>53</v>
      </c>
      <c r="B45" s="1">
        <v>53</v>
      </c>
      <c r="C45" s="1" t="s">
        <v>128</v>
      </c>
      <c r="F45" s="1" t="str">
        <f>VLOOKUP(B45, tm_person!$B$1:$K$52, 2, FALSE)</f>
        <v>Windy Nurbani</v>
      </c>
    </row>
    <row r="46" spans="1:6" x14ac:dyDescent="0.25">
      <c r="A46" s="1">
        <v>54</v>
      </c>
      <c r="B46" s="1">
        <v>15</v>
      </c>
      <c r="C46" s="1" t="s">
        <v>129</v>
      </c>
      <c r="F46" s="1" t="str">
        <f>VLOOKUP(B46, tm_person!$B$1:$K$52, 2, FALSE)</f>
        <v>Adwita Nayaprana</v>
      </c>
    </row>
    <row r="47" spans="1:6" x14ac:dyDescent="0.25">
      <c r="A47" s="1">
        <v>55</v>
      </c>
      <c r="B47" s="1">
        <v>51</v>
      </c>
      <c r="C47" s="1" t="s">
        <v>130</v>
      </c>
      <c r="F47" s="1" t="str">
        <f>VLOOKUP(B47, tm_person!$B$1:$K$52, 2, FALSE)</f>
        <v>Sri Murwani</v>
      </c>
    </row>
    <row r="48" spans="1:6" x14ac:dyDescent="0.25">
      <c r="A48" s="1">
        <v>56</v>
      </c>
      <c r="B48" s="1">
        <v>55</v>
      </c>
      <c r="C48" s="1" t="s">
        <v>131</v>
      </c>
      <c r="F48" s="1" t="str">
        <f>VLOOKUP(B48, tm_person!$B$1:$K$52, 2, FALSE)</f>
        <v>Gatot Aryo Priyantono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ECA5-E7AB-4C31-9FA4-E56AD336DCF0}">
  <dimension ref="A1:C8"/>
  <sheetViews>
    <sheetView workbookViewId="0">
      <pane ySplit="1" topLeftCell="A2" activePane="bottomLeft" state="frozen"/>
      <selection pane="bottomLeft"/>
    </sheetView>
  </sheetViews>
  <sheetFormatPr defaultColWidth="2.85546875" defaultRowHeight="16.5" x14ac:dyDescent="0.25"/>
  <cols>
    <col min="1" max="1" width="13.140625" style="1" bestFit="1" customWidth="1"/>
    <col min="2" max="2" width="21.42578125" style="1" bestFit="1" customWidth="1"/>
    <col min="3" max="3" width="23.28515625" style="1" bestFit="1" customWidth="1"/>
    <col min="4" max="16384" width="2.85546875" style="1"/>
  </cols>
  <sheetData>
    <row r="1" spans="1:3" x14ac:dyDescent="0.25">
      <c r="A1" s="2" t="s">
        <v>0</v>
      </c>
      <c r="B1" s="2" t="s">
        <v>178</v>
      </c>
      <c r="C1" s="2" t="s">
        <v>240</v>
      </c>
    </row>
    <row r="2" spans="1:3" x14ac:dyDescent="0.25">
      <c r="A2" s="1">
        <v>1</v>
      </c>
      <c r="B2" s="1">
        <v>8</v>
      </c>
    </row>
    <row r="3" spans="1:3" x14ac:dyDescent="0.25">
      <c r="A3" s="1">
        <v>2</v>
      </c>
      <c r="B3" s="1">
        <v>9</v>
      </c>
    </row>
    <row r="4" spans="1:3" x14ac:dyDescent="0.25">
      <c r="A4" s="1">
        <v>3</v>
      </c>
      <c r="B4" s="1">
        <v>10</v>
      </c>
    </row>
    <row r="5" spans="1:3" x14ac:dyDescent="0.25">
      <c r="A5" s="1">
        <v>4</v>
      </c>
      <c r="B5" s="1">
        <v>11</v>
      </c>
    </row>
    <row r="6" spans="1:3" x14ac:dyDescent="0.25">
      <c r="A6" s="1">
        <v>5</v>
      </c>
      <c r="B6" s="1">
        <v>11</v>
      </c>
    </row>
    <row r="7" spans="1:3" x14ac:dyDescent="0.25">
      <c r="A7" s="1">
        <v>6</v>
      </c>
      <c r="B7" s="1">
        <v>6</v>
      </c>
    </row>
    <row r="8" spans="1:3" x14ac:dyDescent="0.25">
      <c r="A8" s="1">
        <v>7</v>
      </c>
      <c r="B8" s="1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2860-CBE5-40EE-A4A0-C71D47E5264F}">
  <dimension ref="A1:C8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2.85546875" style="1" bestFit="1" customWidth="1"/>
    <col min="2" max="2" width="7.85546875" style="1" bestFit="1" customWidth="1"/>
    <col min="3" max="3" width="13.140625" style="1" bestFit="1" customWidth="1"/>
    <col min="4" max="16384" width="2.85546875" style="1"/>
  </cols>
  <sheetData>
    <row r="1" spans="1:3" x14ac:dyDescent="0.25">
      <c r="A1" s="2" t="s">
        <v>6</v>
      </c>
      <c r="B1" s="2" t="s">
        <v>480</v>
      </c>
      <c r="C1" s="2" t="s">
        <v>481</v>
      </c>
    </row>
    <row r="2" spans="1:3" x14ac:dyDescent="0.25">
      <c r="A2" s="1">
        <v>1</v>
      </c>
      <c r="B2" s="1" t="s">
        <v>482</v>
      </c>
    </row>
    <row r="3" spans="1:3" x14ac:dyDescent="0.25">
      <c r="A3" s="1">
        <v>2</v>
      </c>
      <c r="B3" s="1" t="s">
        <v>483</v>
      </c>
    </row>
    <row r="4" spans="1:3" x14ac:dyDescent="0.25">
      <c r="A4" s="1">
        <v>3</v>
      </c>
      <c r="B4" s="1" t="s">
        <v>484</v>
      </c>
    </row>
    <row r="5" spans="1:3" x14ac:dyDescent="0.25">
      <c r="A5" s="1">
        <v>4</v>
      </c>
      <c r="B5" s="1" t="s">
        <v>485</v>
      </c>
    </row>
    <row r="6" spans="1:3" x14ac:dyDescent="0.25">
      <c r="A6" s="1">
        <v>5</v>
      </c>
      <c r="B6" s="1" t="s">
        <v>486</v>
      </c>
    </row>
    <row r="7" spans="1:3" x14ac:dyDescent="0.25">
      <c r="A7" s="1">
        <v>6</v>
      </c>
      <c r="B7" s="1" t="s">
        <v>487</v>
      </c>
    </row>
    <row r="8" spans="1:3" x14ac:dyDescent="0.25">
      <c r="A8" s="1">
        <v>13</v>
      </c>
      <c r="B8" s="1" t="s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7470F-772A-473B-90E2-5F94FD61DEF0}">
  <dimension ref="A1:C7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23.85546875" style="1" bestFit="1" customWidth="1"/>
    <col min="2" max="2" width="18.7109375" style="1" bestFit="1" customWidth="1"/>
    <col min="3" max="3" width="24" style="1" bestFit="1" customWidth="1"/>
    <col min="4" max="16384" width="2.85546875" style="1"/>
  </cols>
  <sheetData>
    <row r="1" spans="1:3" x14ac:dyDescent="0.25">
      <c r="A1" s="2" t="s">
        <v>488</v>
      </c>
      <c r="B1" s="2" t="s">
        <v>489</v>
      </c>
      <c r="C1" s="2" t="s">
        <v>490</v>
      </c>
    </row>
    <row r="2" spans="1:3" x14ac:dyDescent="0.25">
      <c r="A2" s="1">
        <v>1</v>
      </c>
      <c r="B2" s="1" t="s">
        <v>491</v>
      </c>
    </row>
    <row r="3" spans="1:3" x14ac:dyDescent="0.25">
      <c r="A3" s="1">
        <v>2</v>
      </c>
      <c r="B3" s="1" t="s">
        <v>492</v>
      </c>
    </row>
    <row r="4" spans="1:3" x14ac:dyDescent="0.25">
      <c r="A4" s="1">
        <v>3</v>
      </c>
      <c r="B4" s="1" t="s">
        <v>493</v>
      </c>
    </row>
    <row r="5" spans="1:3" x14ac:dyDescent="0.25">
      <c r="A5" s="1">
        <v>4</v>
      </c>
      <c r="B5" s="1" t="s">
        <v>494</v>
      </c>
    </row>
    <row r="6" spans="1:3" x14ac:dyDescent="0.25">
      <c r="A6" s="1">
        <v>5</v>
      </c>
      <c r="B6" s="1" t="s">
        <v>487</v>
      </c>
    </row>
    <row r="7" spans="1:3" x14ac:dyDescent="0.25">
      <c r="A7" s="1">
        <v>13</v>
      </c>
      <c r="B7" s="1" t="s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2152-6765-47EB-A7DE-E6C3433AD132}">
  <dimension ref="A1:S16"/>
  <sheetViews>
    <sheetView workbookViewId="0">
      <pane ySplit="1" topLeftCell="A2" activePane="bottomLeft" state="frozen"/>
      <selection pane="bottomLeft" activeCell="R1" sqref="R1:S1048576"/>
    </sheetView>
  </sheetViews>
  <sheetFormatPr defaultColWidth="2.85546875" defaultRowHeight="16.5" x14ac:dyDescent="0.25"/>
  <cols>
    <col min="1" max="1" width="16" style="1" bestFit="1" customWidth="1"/>
    <col min="2" max="2" width="10.85546875" style="1" bestFit="1" customWidth="1"/>
    <col min="3" max="3" width="16.140625" style="1" bestFit="1" customWidth="1"/>
    <col min="4" max="17" width="2.85546875" style="1"/>
    <col min="20" max="16384" width="2.85546875" style="1"/>
  </cols>
  <sheetData>
    <row r="1" spans="1:19" x14ac:dyDescent="0.25">
      <c r="A1" s="2" t="s">
        <v>5</v>
      </c>
      <c r="B1" s="2" t="s">
        <v>495</v>
      </c>
      <c r="C1" s="2" t="s">
        <v>496</v>
      </c>
    </row>
    <row r="2" spans="1:19" x14ac:dyDescent="0.25">
      <c r="A2" s="1">
        <v>1</v>
      </c>
      <c r="B2" s="1" t="s">
        <v>497</v>
      </c>
    </row>
    <row r="3" spans="1:19" x14ac:dyDescent="0.25">
      <c r="A3" s="1">
        <v>2</v>
      </c>
      <c r="B3" s="1" t="s">
        <v>498</v>
      </c>
    </row>
    <row r="4" spans="1:19" x14ac:dyDescent="0.25">
      <c r="A4" s="1">
        <v>3</v>
      </c>
      <c r="B4" s="1" t="s">
        <v>499</v>
      </c>
    </row>
    <row r="5" spans="1:19" x14ac:dyDescent="0.25">
      <c r="A5" s="1">
        <v>4</v>
      </c>
      <c r="B5" s="1" t="s">
        <v>500</v>
      </c>
    </row>
    <row r="6" spans="1:19" x14ac:dyDescent="0.25">
      <c r="A6" s="1">
        <v>13</v>
      </c>
      <c r="B6" s="1" t="s">
        <v>15</v>
      </c>
    </row>
    <row r="11" spans="1:19" x14ac:dyDescent="0.25">
      <c r="R11" s="1"/>
      <c r="S11" s="1"/>
    </row>
    <row r="12" spans="1:19" x14ac:dyDescent="0.25">
      <c r="R12" s="1"/>
      <c r="S12" s="1"/>
    </row>
    <row r="13" spans="1:19" x14ac:dyDescent="0.25">
      <c r="R13" s="1"/>
      <c r="S13" s="1"/>
    </row>
    <row r="14" spans="1:19" x14ac:dyDescent="0.25">
      <c r="R14" s="1"/>
      <c r="S14" s="1"/>
    </row>
    <row r="15" spans="1:19" x14ac:dyDescent="0.25">
      <c r="R15" s="1"/>
      <c r="S15" s="1"/>
    </row>
    <row r="16" spans="1:19" x14ac:dyDescent="0.25">
      <c r="R16" s="1"/>
      <c r="S16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5E89-4096-452F-B8F6-DE1AA7D1A492}">
  <dimension ref="A1:C6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20" style="1" bestFit="1" customWidth="1"/>
    <col min="2" max="2" width="33.5703125" style="1" bestFit="1" customWidth="1"/>
    <col min="3" max="3" width="20.140625" style="1" bestFit="1" customWidth="1"/>
    <col min="4" max="16384" width="2.85546875" style="1"/>
  </cols>
  <sheetData>
    <row r="1" spans="1:3" x14ac:dyDescent="0.25">
      <c r="A1" s="2" t="s">
        <v>501</v>
      </c>
      <c r="B1" s="2" t="s">
        <v>502</v>
      </c>
      <c r="C1" s="2" t="s">
        <v>503</v>
      </c>
    </row>
    <row r="2" spans="1:3" x14ac:dyDescent="0.25">
      <c r="A2" s="1">
        <v>13</v>
      </c>
      <c r="B2" s="1" t="s">
        <v>15</v>
      </c>
    </row>
    <row r="3" spans="1:3" x14ac:dyDescent="0.25">
      <c r="A3" s="1">
        <v>14</v>
      </c>
      <c r="B3" s="1" t="s">
        <v>504</v>
      </c>
    </row>
    <row r="4" spans="1:3" x14ac:dyDescent="0.25">
      <c r="A4" s="1">
        <v>15</v>
      </c>
      <c r="B4" s="1" t="s">
        <v>505</v>
      </c>
    </row>
    <row r="5" spans="1:3" x14ac:dyDescent="0.25">
      <c r="A5" s="1">
        <v>16</v>
      </c>
      <c r="B5" s="1" t="s">
        <v>506</v>
      </c>
    </row>
    <row r="6" spans="1:3" x14ac:dyDescent="0.25">
      <c r="A6" s="1">
        <v>17</v>
      </c>
      <c r="B6" s="1" t="s">
        <v>507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CC9B-7214-4E1E-9171-D1BE8E2BC110}">
  <dimension ref="A1:J5"/>
  <sheetViews>
    <sheetView workbookViewId="0"/>
  </sheetViews>
  <sheetFormatPr defaultColWidth="2.85546875" defaultRowHeight="16.5" x14ac:dyDescent="0.25"/>
  <cols>
    <col min="1" max="1" width="14" style="1" bestFit="1" customWidth="1"/>
    <col min="2" max="2" width="42.28515625" style="1" bestFit="1" customWidth="1"/>
    <col min="3" max="3" width="43" style="1" bestFit="1" customWidth="1"/>
    <col min="4" max="4" width="13.85546875" style="1" bestFit="1" customWidth="1"/>
    <col min="5" max="5" width="9.28515625" style="1" bestFit="1" customWidth="1"/>
    <col min="6" max="6" width="8.85546875" style="1" bestFit="1" customWidth="1"/>
    <col min="7" max="7" width="13.7109375" style="1" bestFit="1" customWidth="1"/>
    <col min="8" max="8" width="9.5703125" style="1" bestFit="1" customWidth="1"/>
    <col min="9" max="9" width="11" style="1" bestFit="1" customWidth="1"/>
    <col min="10" max="10" width="13.28515625" style="1" bestFit="1" customWidth="1"/>
    <col min="11" max="16384" width="2.85546875" style="1"/>
  </cols>
  <sheetData>
    <row r="1" spans="1:10" x14ac:dyDescent="0.25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76</v>
      </c>
      <c r="I1" s="2" t="s">
        <v>77</v>
      </c>
      <c r="J1" s="2" t="s">
        <v>65</v>
      </c>
    </row>
    <row r="2" spans="1:10" x14ac:dyDescent="0.25">
      <c r="A2" s="1">
        <v>1</v>
      </c>
      <c r="B2" s="1" t="s">
        <v>66</v>
      </c>
      <c r="C2" s="1" t="s">
        <v>67</v>
      </c>
      <c r="E2" s="1" t="s">
        <v>68</v>
      </c>
      <c r="F2" s="1">
        <v>50241</v>
      </c>
      <c r="G2" s="1">
        <v>1</v>
      </c>
    </row>
    <row r="3" spans="1:10" x14ac:dyDescent="0.25">
      <c r="A3" s="1">
        <v>2</v>
      </c>
      <c r="B3" s="1" t="s">
        <v>69</v>
      </c>
      <c r="C3" s="1" t="s">
        <v>70</v>
      </c>
      <c r="D3" s="1" t="s">
        <v>71</v>
      </c>
      <c r="E3" s="1" t="s">
        <v>72</v>
      </c>
      <c r="F3" s="1" t="s">
        <v>73</v>
      </c>
      <c r="G3" s="1">
        <v>1</v>
      </c>
      <c r="H3" s="1">
        <v>-6.3634719999999998</v>
      </c>
      <c r="I3" s="1">
        <v>106.75153899999999</v>
      </c>
    </row>
    <row r="4" spans="1:10" x14ac:dyDescent="0.25">
      <c r="A4" s="1">
        <v>13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73</v>
      </c>
      <c r="G4" s="1">
        <v>1</v>
      </c>
    </row>
    <row r="5" spans="1:10" x14ac:dyDescent="0.25">
      <c r="A5" s="1">
        <v>14</v>
      </c>
      <c r="B5" s="1" t="s">
        <v>74</v>
      </c>
      <c r="E5" s="1" t="s">
        <v>75</v>
      </c>
      <c r="F5" s="1" t="s">
        <v>73</v>
      </c>
      <c r="G5" s="1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E0A87-38E6-4C4C-A12E-ED37D4EDACB7}">
  <sheetPr>
    <tabColor rgb="FFFF0000"/>
  </sheetPr>
  <dimension ref="A1:I6"/>
  <sheetViews>
    <sheetView workbookViewId="0">
      <pane ySplit="2" topLeftCell="A3" activePane="bottomLeft" state="frozen"/>
      <selection activeCell="E33" sqref="E33"/>
      <selection pane="bottomLeft" activeCell="C2" sqref="C2"/>
    </sheetView>
  </sheetViews>
  <sheetFormatPr defaultColWidth="2.85546875" defaultRowHeight="16.5" x14ac:dyDescent="0.25"/>
  <cols>
    <col min="1" max="1" width="19.28515625" style="1" bestFit="1" customWidth="1"/>
    <col min="2" max="2" width="13.140625" style="1" bestFit="1" customWidth="1"/>
    <col min="3" max="3" width="19.28515625" style="1" bestFit="1" customWidth="1"/>
    <col min="4" max="4" width="23.85546875" style="1" bestFit="1" customWidth="1"/>
    <col min="5" max="5" width="18.5703125" style="1" bestFit="1" customWidth="1"/>
    <col min="6" max="6" width="2.85546875" style="1"/>
    <col min="7" max="8" width="23.5703125" style="1" bestFit="1" customWidth="1"/>
    <col min="9" max="9" width="8.140625" style="1" bestFit="1" customWidth="1"/>
    <col min="10" max="16384" width="2.85546875" style="1"/>
  </cols>
  <sheetData>
    <row r="1" spans="1:9" x14ac:dyDescent="0.25">
      <c r="A1" s="7" t="s">
        <v>591</v>
      </c>
    </row>
    <row r="2" spans="1:9" x14ac:dyDescent="0.25">
      <c r="A2" s="2" t="s">
        <v>508</v>
      </c>
      <c r="B2" s="2" t="s">
        <v>0</v>
      </c>
      <c r="C2" s="2" t="s">
        <v>509</v>
      </c>
      <c r="D2" s="2" t="s">
        <v>488</v>
      </c>
      <c r="E2" s="2" t="s">
        <v>510</v>
      </c>
    </row>
    <row r="3" spans="1:9" x14ac:dyDescent="0.25">
      <c r="A3" s="1">
        <v>1</v>
      </c>
      <c r="B3" s="1">
        <v>1</v>
      </c>
      <c r="C3" s="1">
        <v>6</v>
      </c>
      <c r="D3" s="1">
        <v>1</v>
      </c>
      <c r="G3" s="1" t="str">
        <f>VLOOKUP(B3, tm_person!$B$1:$K$52, 2, FALSE)</f>
        <v>Aryo Budi Dwikarso Prasetyo</v>
      </c>
      <c r="H3" s="1" t="str">
        <f>VLOOKUP(C3, tm_person!$B$1:$K$52, 2, FALSE)</f>
        <v>Budioro Brotosaputro</v>
      </c>
      <c r="I3" s="1" t="str">
        <f>VLOOKUP(D3, tr_person_parent_type!$A$1:$C$7, 2, FALSE)</f>
        <v>Kandung</v>
      </c>
    </row>
    <row r="4" spans="1:9" x14ac:dyDescent="0.25">
      <c r="A4" s="1">
        <v>2</v>
      </c>
      <c r="B4" s="1">
        <v>3</v>
      </c>
      <c r="C4" s="1">
        <v>1</v>
      </c>
      <c r="D4" s="1">
        <v>1</v>
      </c>
      <c r="G4" s="1" t="str">
        <f>VLOOKUP(B4, tm_person!$B$1:$K$52, 2, FALSE)</f>
        <v>Adiyani Candrawati</v>
      </c>
      <c r="H4" s="1" t="str">
        <f>VLOOKUP(C4, tm_person!$B$1:$K$52, 2, FALSE)</f>
        <v>Aryo Budi Dwikarso Prasetyo</v>
      </c>
      <c r="I4" s="1" t="str">
        <f>VLOOKUP(D4, tr_person_parent_type!$A$1:$C$7, 2, FALSE)</f>
        <v>Kandung</v>
      </c>
    </row>
    <row r="5" spans="1:9" x14ac:dyDescent="0.25">
      <c r="A5" s="1">
        <v>3</v>
      </c>
      <c r="B5" s="1">
        <v>4</v>
      </c>
      <c r="C5" s="1">
        <v>1</v>
      </c>
      <c r="D5" s="1">
        <v>1</v>
      </c>
      <c r="G5" s="1" t="str">
        <f>VLOOKUP(B5, tm_person!$B$1:$K$52, 2, FALSE)</f>
        <v>Anggara Budi Wahyudi</v>
      </c>
      <c r="H5" s="1" t="str">
        <f>VLOOKUP(C5, tm_person!$B$1:$K$52, 2, FALSE)</f>
        <v>Aryo Budi Dwikarso Prasetyo</v>
      </c>
      <c r="I5" s="1" t="str">
        <f>VLOOKUP(D5, tr_person_parent_type!$A$1:$C$7, 2, FALSE)</f>
        <v>Kandung</v>
      </c>
    </row>
    <row r="6" spans="1:9" x14ac:dyDescent="0.25">
      <c r="A6" s="1">
        <v>4</v>
      </c>
      <c r="B6" s="1">
        <v>5</v>
      </c>
      <c r="C6" s="1">
        <v>1</v>
      </c>
      <c r="D6" s="1">
        <v>1</v>
      </c>
      <c r="G6" s="1" t="str">
        <f>VLOOKUP(B6, tm_person!$B$1:$K$52, 2, FALSE)</f>
        <v>Raditya Widhiatmoko</v>
      </c>
      <c r="H6" s="1" t="str">
        <f>VLOOKUP(C6, tm_person!$B$1:$K$52, 2, FALSE)</f>
        <v>Aryo Budi Dwikarso Prasetyo</v>
      </c>
      <c r="I6" s="1" t="str">
        <f>VLOOKUP(D6, tr_person_parent_type!$A$1:$C$7, 2, FALSE)</f>
        <v>Kandung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147B-FD9E-4452-9F7F-FF26E9490CFE}">
  <sheetPr>
    <tabColor rgb="FFFF0000"/>
  </sheetPr>
  <dimension ref="A1:I6"/>
  <sheetViews>
    <sheetView workbookViewId="0">
      <pane ySplit="2" topLeftCell="A3" activePane="bottomLeft" state="frozen"/>
      <selection activeCell="D31" sqref="D31"/>
      <selection pane="bottomLeft" activeCell="C2" sqref="C2"/>
    </sheetView>
  </sheetViews>
  <sheetFormatPr defaultColWidth="2.85546875" defaultRowHeight="16.5" x14ac:dyDescent="0.25"/>
  <cols>
    <col min="1" max="1" width="20.42578125" style="1" bestFit="1" customWidth="1"/>
    <col min="2" max="2" width="13.140625" style="1" bestFit="1" customWidth="1"/>
    <col min="3" max="3" width="20.42578125" style="1" bestFit="1" customWidth="1"/>
    <col min="4" max="4" width="23.85546875" style="1" bestFit="1" customWidth="1"/>
    <col min="5" max="5" width="19.7109375" style="1" bestFit="1" customWidth="1"/>
    <col min="6" max="6" width="2.85546875" style="1"/>
    <col min="7" max="7" width="23.5703125" style="1" bestFit="1" customWidth="1"/>
    <col min="8" max="8" width="12.28515625" style="1" bestFit="1" customWidth="1"/>
    <col min="9" max="9" width="8.140625" style="1" bestFit="1" customWidth="1"/>
    <col min="10" max="16384" width="2.85546875" style="1"/>
  </cols>
  <sheetData>
    <row r="1" spans="1:9" x14ac:dyDescent="0.25">
      <c r="A1" s="7" t="s">
        <v>591</v>
      </c>
    </row>
    <row r="2" spans="1:9" x14ac:dyDescent="0.25">
      <c r="A2" s="2" t="s">
        <v>511</v>
      </c>
      <c r="B2" s="2" t="s">
        <v>0</v>
      </c>
      <c r="C2" s="2" t="s">
        <v>512</v>
      </c>
      <c r="D2" s="2" t="s">
        <v>488</v>
      </c>
      <c r="E2" s="2" t="s">
        <v>513</v>
      </c>
    </row>
    <row r="3" spans="1:9" x14ac:dyDescent="0.25">
      <c r="A3" s="1">
        <v>1</v>
      </c>
      <c r="B3" s="1">
        <v>1</v>
      </c>
      <c r="C3" s="1">
        <v>7</v>
      </c>
      <c r="D3" s="1">
        <v>1</v>
      </c>
      <c r="G3" s="1" t="str">
        <f>VLOOKUP(B3, tm_person!$B$1:$K$52, 2, FALSE)</f>
        <v>Aryo Budi Dwikarso Prasetyo</v>
      </c>
      <c r="H3" s="1" t="str">
        <f>VLOOKUP(C3, tm_person!$B$1:$K$52, 2, FALSE)</f>
        <v>Arogati</v>
      </c>
      <c r="I3" s="1" t="str">
        <f>VLOOKUP(D3, tr_person_parent_type!$A$1:$C$7, 2, FALSE)</f>
        <v>Kandung</v>
      </c>
    </row>
    <row r="4" spans="1:9" x14ac:dyDescent="0.25">
      <c r="A4" s="1">
        <v>2</v>
      </c>
      <c r="B4" s="1">
        <v>3</v>
      </c>
      <c r="C4" s="1">
        <v>2</v>
      </c>
      <c r="D4" s="1">
        <v>1</v>
      </c>
      <c r="G4" s="1" t="str">
        <f>VLOOKUP(B4, tm_person!$B$1:$K$52, 2, FALSE)</f>
        <v>Adiyani Candrawati</v>
      </c>
      <c r="H4" s="1" t="str">
        <f>VLOOKUP(C4, tm_person!$B$1:$K$52, 2, FALSE)</f>
        <v>Ratri Hadajani</v>
      </c>
      <c r="I4" s="1" t="str">
        <f>VLOOKUP(D4, tr_person_parent_type!$A$1:$C$7, 2, FALSE)</f>
        <v>Kandung</v>
      </c>
    </row>
    <row r="5" spans="1:9" x14ac:dyDescent="0.25">
      <c r="A5" s="1">
        <v>3</v>
      </c>
      <c r="B5" s="1">
        <v>4</v>
      </c>
      <c r="C5" s="1">
        <v>2</v>
      </c>
      <c r="D5" s="1">
        <v>1</v>
      </c>
      <c r="G5" s="1" t="str">
        <f>VLOOKUP(B5, tm_person!$B$1:$K$52, 2, FALSE)</f>
        <v>Anggara Budi Wahyudi</v>
      </c>
      <c r="H5" s="1" t="str">
        <f>VLOOKUP(C5, tm_person!$B$1:$K$52, 2, FALSE)</f>
        <v>Ratri Hadajani</v>
      </c>
      <c r="I5" s="1" t="str">
        <f>VLOOKUP(D5, tr_person_parent_type!$A$1:$C$7, 2, FALSE)</f>
        <v>Kandung</v>
      </c>
    </row>
    <row r="6" spans="1:9" x14ac:dyDescent="0.25">
      <c r="A6" s="1">
        <v>4</v>
      </c>
      <c r="B6" s="1">
        <v>5</v>
      </c>
      <c r="C6" s="1">
        <v>2</v>
      </c>
      <c r="D6" s="1">
        <v>1</v>
      </c>
      <c r="G6" s="1" t="str">
        <f>VLOOKUP(B6, tm_person!$B$1:$K$52, 2, FALSE)</f>
        <v>Raditya Widhiatmoko</v>
      </c>
      <c r="H6" s="1" t="str">
        <f>VLOOKUP(C6, tm_person!$B$1:$K$52, 2, FALSE)</f>
        <v>Ratri Hadajani</v>
      </c>
      <c r="I6" s="1" t="str">
        <f>VLOOKUP(D6, tr_person_parent_type!$A$1:$C$7, 2, FALSE)</f>
        <v>Kandung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E82F-2E3D-4302-8EA7-C4362A3D402B}">
  <dimension ref="A1:O5"/>
  <sheetViews>
    <sheetView workbookViewId="0">
      <pane ySplit="1" topLeftCell="A2" activePane="bottomLeft" state="frozen"/>
      <selection pane="bottomLeft" activeCell="F1" sqref="F1"/>
    </sheetView>
  </sheetViews>
  <sheetFormatPr defaultColWidth="2.85546875" defaultRowHeight="16.5" x14ac:dyDescent="0.25"/>
  <cols>
    <col min="1" max="1" width="19.85546875" style="1" bestFit="1" customWidth="1"/>
    <col min="2" max="2" width="13.140625" style="1" bestFit="1" customWidth="1"/>
    <col min="3" max="3" width="19.28515625" style="1" bestFit="1" customWidth="1"/>
    <col min="4" max="4" width="30.140625" style="1" bestFit="1" customWidth="1"/>
    <col min="5" max="5" width="11.140625" style="1" bestFit="1" customWidth="1"/>
    <col min="6" max="6" width="20.42578125" style="1" bestFit="1" customWidth="1"/>
    <col min="7" max="7" width="31.28515625" style="1" bestFit="1" customWidth="1"/>
    <col min="8" max="8" width="12.28515625" style="1" bestFit="1" customWidth="1"/>
    <col min="9" max="9" width="19.140625" style="1" bestFit="1" customWidth="1"/>
    <col min="10" max="10" width="2.85546875" style="1"/>
    <col min="11" max="12" width="23.5703125" style="1" bestFit="1" customWidth="1"/>
    <col min="13" max="13" width="8.140625" style="1" bestFit="1" customWidth="1"/>
    <col min="14" max="14" width="12.28515625" style="1" bestFit="1" customWidth="1"/>
    <col min="15" max="15" width="8.140625" style="1" bestFit="1" customWidth="1"/>
    <col min="16" max="16384" width="2.85546875" style="1"/>
  </cols>
  <sheetData>
    <row r="1" spans="1:15" x14ac:dyDescent="0.25">
      <c r="A1" s="2" t="s">
        <v>514</v>
      </c>
      <c r="B1" s="2" t="s">
        <v>0</v>
      </c>
      <c r="C1" s="2" t="s">
        <v>509</v>
      </c>
      <c r="D1" s="2" t="s">
        <v>515</v>
      </c>
      <c r="E1" s="2" t="s">
        <v>516</v>
      </c>
      <c r="F1" s="2" t="s">
        <v>512</v>
      </c>
      <c r="G1" s="2" t="s">
        <v>517</v>
      </c>
      <c r="H1" s="2" t="s">
        <v>518</v>
      </c>
      <c r="I1" s="2" t="s">
        <v>519</v>
      </c>
    </row>
    <row r="2" spans="1:15" x14ac:dyDescent="0.25">
      <c r="A2" s="1">
        <v>1</v>
      </c>
      <c r="B2" s="1">
        <v>1</v>
      </c>
      <c r="C2" s="1">
        <v>6</v>
      </c>
      <c r="D2" s="1">
        <v>1</v>
      </c>
      <c r="F2" s="1">
        <v>7</v>
      </c>
      <c r="G2" s="1">
        <v>1</v>
      </c>
      <c r="K2" s="1" t="str">
        <f>VLOOKUP(B2, tm_person!$B$1:$K$52, 2, FALSE)</f>
        <v>Aryo Budi Dwikarso Prasetyo</v>
      </c>
      <c r="L2" s="1" t="str">
        <f>VLOOKUP(C2, tm_person!$B$1:$K$52, 2, FALSE)</f>
        <v>Budioro Brotosaputro</v>
      </c>
      <c r="M2" s="1" t="str">
        <f>VLOOKUP(D2,tr_person_parent_type!$A$1:$C$7, 2, FALSE)</f>
        <v>Kandung</v>
      </c>
      <c r="N2" s="1" t="str">
        <f>VLOOKUP(F2, tm_person!$B$1:$K$52, 2, FALSE)</f>
        <v>Arogati</v>
      </c>
      <c r="O2" s="1" t="str">
        <f>VLOOKUP(G2,tr_person_parent_type!$A$1:$C$7, 2, FALSE)</f>
        <v>Kandung</v>
      </c>
    </row>
    <row r="3" spans="1:15" x14ac:dyDescent="0.25">
      <c r="A3" s="1">
        <v>2</v>
      </c>
      <c r="B3" s="1">
        <v>3</v>
      </c>
      <c r="C3" s="1">
        <v>1</v>
      </c>
      <c r="D3" s="1">
        <v>1</v>
      </c>
      <c r="F3" s="1">
        <v>2</v>
      </c>
      <c r="G3" s="1">
        <v>1</v>
      </c>
      <c r="K3" s="1" t="str">
        <f>VLOOKUP(B3, tm_person!$B$1:$K$52, 2, FALSE)</f>
        <v>Adiyani Candrawati</v>
      </c>
      <c r="L3" s="1" t="str">
        <f>VLOOKUP(C3, tm_person!$B$1:$K$52, 2, FALSE)</f>
        <v>Aryo Budi Dwikarso Prasetyo</v>
      </c>
      <c r="M3" s="1" t="str">
        <f>VLOOKUP(D3,tr_person_parent_type!$A$1:$C$7, 2, FALSE)</f>
        <v>Kandung</v>
      </c>
      <c r="N3" s="1" t="str">
        <f>VLOOKUP(F3, tm_person!$B$1:$K$52, 2, FALSE)</f>
        <v>Ratri Hadajani</v>
      </c>
      <c r="O3" s="1" t="str">
        <f>VLOOKUP(G3,tr_person_parent_type!$A$1:$C$7, 2, FALSE)</f>
        <v>Kandung</v>
      </c>
    </row>
    <row r="4" spans="1:15" x14ac:dyDescent="0.25">
      <c r="A4" s="1">
        <v>3</v>
      </c>
      <c r="B4" s="1">
        <v>4</v>
      </c>
      <c r="C4" s="1">
        <v>1</v>
      </c>
      <c r="D4" s="1">
        <v>1</v>
      </c>
      <c r="F4" s="1">
        <v>2</v>
      </c>
      <c r="G4" s="1">
        <v>1</v>
      </c>
      <c r="K4" s="1" t="str">
        <f>VLOOKUP(B4, tm_person!$B$1:$K$52, 2, FALSE)</f>
        <v>Anggara Budi Wahyudi</v>
      </c>
      <c r="L4" s="1" t="str">
        <f>VLOOKUP(C4, tm_person!$B$1:$K$52, 2, FALSE)</f>
        <v>Aryo Budi Dwikarso Prasetyo</v>
      </c>
      <c r="M4" s="1" t="str">
        <f>VLOOKUP(D4,tr_person_parent_type!$A$1:$C$7, 2, FALSE)</f>
        <v>Kandung</v>
      </c>
      <c r="N4" s="1" t="str">
        <f>VLOOKUP(F4, tm_person!$B$1:$K$52, 2, FALSE)</f>
        <v>Ratri Hadajani</v>
      </c>
      <c r="O4" s="1" t="str">
        <f>VLOOKUP(G4,tr_person_parent_type!$A$1:$C$7, 2, FALSE)</f>
        <v>Kandung</v>
      </c>
    </row>
    <row r="5" spans="1:15" x14ac:dyDescent="0.25">
      <c r="A5" s="1">
        <v>4</v>
      </c>
      <c r="B5" s="1">
        <v>5</v>
      </c>
      <c r="C5" s="1">
        <v>1</v>
      </c>
      <c r="D5" s="1">
        <v>1</v>
      </c>
      <c r="F5" s="1">
        <v>2</v>
      </c>
      <c r="G5" s="1">
        <v>1</v>
      </c>
      <c r="K5" s="1" t="str">
        <f>VLOOKUP(B5, tm_person!$B$1:$K$52, 2, FALSE)</f>
        <v>Raditya Widhiatmoko</v>
      </c>
      <c r="L5" s="1" t="str">
        <f>VLOOKUP(C5, tm_person!$B$1:$K$52, 2, FALSE)</f>
        <v>Aryo Budi Dwikarso Prasetyo</v>
      </c>
      <c r="M5" s="1" t="str">
        <f>VLOOKUP(D5,tr_person_parent_type!$A$1:$C$7, 2, FALSE)</f>
        <v>Kandung</v>
      </c>
      <c r="N5" s="1" t="str">
        <f>VLOOKUP(F5, tm_person!$B$1:$K$52, 2, FALSE)</f>
        <v>Ratri Hadajani</v>
      </c>
      <c r="O5" s="1" t="str">
        <f>VLOOKUP(G5,tr_person_parent_type!$A$1:$C$7, 2, FALSE)</f>
        <v>Kandung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7338-71B5-4D6C-88B3-CE42BC7B1005}">
  <dimension ref="A1:I5"/>
  <sheetViews>
    <sheetView workbookViewId="0">
      <pane ySplit="1" topLeftCell="A2" activePane="bottomLeft" state="frozen"/>
      <selection pane="bottomLeft" activeCell="D1" sqref="D1"/>
    </sheetView>
  </sheetViews>
  <sheetFormatPr defaultColWidth="2.85546875" defaultRowHeight="16.5" x14ac:dyDescent="0.25"/>
  <cols>
    <col min="1" max="1" width="20.7109375" style="1" bestFit="1" customWidth="1"/>
    <col min="2" max="2" width="13.140625" style="1" bestFit="1" customWidth="1"/>
    <col min="3" max="3" width="20.7109375" style="1" bestFit="1" customWidth="1"/>
    <col min="4" max="4" width="19" style="1" bestFit="1" customWidth="1"/>
    <col min="5" max="5" width="20" style="1" bestFit="1" customWidth="1"/>
    <col min="6" max="6" width="2.85546875" style="1"/>
    <col min="7" max="8" width="23.5703125" style="1" bestFit="1" customWidth="1"/>
    <col min="9" max="9" width="12.85546875" style="1" bestFit="1" customWidth="1"/>
    <col min="10" max="16384" width="2.85546875" style="1"/>
  </cols>
  <sheetData>
    <row r="1" spans="1:9" x14ac:dyDescent="0.25">
      <c r="A1" s="2" t="s">
        <v>520</v>
      </c>
      <c r="B1" s="2" t="s">
        <v>0</v>
      </c>
      <c r="C1" s="2" t="s">
        <v>521</v>
      </c>
      <c r="D1" s="2" t="s">
        <v>522</v>
      </c>
      <c r="E1" s="2" t="s">
        <v>587</v>
      </c>
    </row>
    <row r="2" spans="1:9" x14ac:dyDescent="0.25">
      <c r="A2" s="1">
        <v>2</v>
      </c>
      <c r="B2" s="1">
        <v>1</v>
      </c>
      <c r="C2" s="1">
        <v>2</v>
      </c>
      <c r="D2" s="1">
        <v>1</v>
      </c>
      <c r="G2" s="1" t="str">
        <f>VLOOKUP(B2, tm_person!$B$1:$K$52, 2, FALSE)</f>
        <v>Aryo Budi Dwikarso Prasetyo</v>
      </c>
      <c r="H2" s="1" t="str">
        <f>VLOOKUP(C2, tm_person!$B$1:$K$52, 2, FALSE)</f>
        <v>Ratri Hadajani</v>
      </c>
      <c r="I2" s="1" t="str">
        <f>VLOOKUP(D2, tr_spouse_status!$A$1:$C$5, 2, FALSE)</f>
        <v>Tidak Menikah</v>
      </c>
    </row>
    <row r="3" spans="1:9" x14ac:dyDescent="0.25">
      <c r="A3" s="1">
        <v>3</v>
      </c>
      <c r="B3" s="1">
        <v>2</v>
      </c>
      <c r="C3" s="1">
        <v>1</v>
      </c>
      <c r="D3" s="1">
        <v>1</v>
      </c>
      <c r="G3" s="1" t="str">
        <f>VLOOKUP(B3, tm_person!$B$1:$K$52, 2, FALSE)</f>
        <v>Ratri Hadajani</v>
      </c>
      <c r="H3" s="1" t="str">
        <f>VLOOKUP(C3, tm_person!$B$1:$K$52, 2, FALSE)</f>
        <v>Aryo Budi Dwikarso Prasetyo</v>
      </c>
      <c r="I3" s="1" t="str">
        <f>VLOOKUP(D3, tr_spouse_status!$A$1:$C$5, 2, FALSE)</f>
        <v>Tidak Menikah</v>
      </c>
    </row>
    <row r="4" spans="1:9" x14ac:dyDescent="0.25">
      <c r="A4" s="1">
        <v>4</v>
      </c>
      <c r="B4" s="1">
        <v>6</v>
      </c>
      <c r="C4" s="1">
        <v>7</v>
      </c>
      <c r="D4" s="1">
        <v>1</v>
      </c>
      <c r="G4" s="1" t="str">
        <f>VLOOKUP(B4, tm_person!$B$1:$K$52, 2, FALSE)</f>
        <v>Budioro Brotosaputro</v>
      </c>
      <c r="H4" s="1" t="str">
        <f>VLOOKUP(C4, tm_person!$B$1:$K$52, 2, FALSE)</f>
        <v>Arogati</v>
      </c>
      <c r="I4" s="1" t="str">
        <f>VLOOKUP(D4, tr_spouse_status!$A$1:$C$5, 2, FALSE)</f>
        <v>Tidak Menikah</v>
      </c>
    </row>
    <row r="5" spans="1:9" x14ac:dyDescent="0.25">
      <c r="A5" s="1">
        <v>5</v>
      </c>
      <c r="B5" s="1">
        <v>7</v>
      </c>
      <c r="C5" s="1">
        <v>6</v>
      </c>
      <c r="D5" s="1">
        <v>1</v>
      </c>
      <c r="G5" s="1" t="str">
        <f>VLOOKUP(B5, tm_person!$B$1:$K$52, 2, FALSE)</f>
        <v>Arogati</v>
      </c>
      <c r="H5" s="1" t="str">
        <f>VLOOKUP(C5, tm_person!$B$1:$K$52, 2, FALSE)</f>
        <v>Budioro Brotosaputro</v>
      </c>
      <c r="I5" s="1" t="str">
        <f>VLOOKUP(D5, tr_spouse_status!$A$1:$C$5, 2, FALSE)</f>
        <v>Tidak Menikah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6FBC-9C6F-431B-A8B5-35803AA3C17F}">
  <dimension ref="A1:F45"/>
  <sheetViews>
    <sheetView workbookViewId="0">
      <pane ySplit="1" topLeftCell="A2" activePane="bottomLeft" state="frozen"/>
      <selection pane="bottomLeft" activeCell="B1" sqref="B1"/>
    </sheetView>
  </sheetViews>
  <sheetFormatPr defaultColWidth="2.85546875" defaultRowHeight="16.5" x14ac:dyDescent="0.25"/>
  <cols>
    <col min="1" max="1" width="27.140625" style="1" bestFit="1" customWidth="1"/>
    <col min="2" max="2" width="13.140625" style="1" bestFit="1" customWidth="1"/>
    <col min="3" max="3" width="13.7109375" style="1" bestFit="1" customWidth="1"/>
    <col min="4" max="4" width="26.42578125" style="1" bestFit="1" customWidth="1"/>
    <col min="5" max="5" width="2.85546875" style="1"/>
    <col min="6" max="6" width="26.7109375" style="1" bestFit="1" customWidth="1"/>
    <col min="7" max="16384" width="2.85546875" style="1"/>
  </cols>
  <sheetData>
    <row r="1" spans="1:6" x14ac:dyDescent="0.25">
      <c r="A1" s="2" t="s">
        <v>132</v>
      </c>
      <c r="B1" s="2" t="s">
        <v>0</v>
      </c>
      <c r="C1" s="2" t="s">
        <v>133</v>
      </c>
      <c r="D1" s="2" t="s">
        <v>134</v>
      </c>
    </row>
    <row r="2" spans="1:6" x14ac:dyDescent="0.25">
      <c r="A2" s="1">
        <v>1</v>
      </c>
      <c r="B2" s="1">
        <v>1</v>
      </c>
      <c r="C2" s="1" t="s">
        <v>136</v>
      </c>
      <c r="F2" s="1" t="str">
        <f>VLOOKUP(B2, tm_person!$B$1:$K$52, 2, FALSE)</f>
        <v>Aryo Budi Dwikarso Prasetyo</v>
      </c>
    </row>
    <row r="3" spans="1:6" x14ac:dyDescent="0.25">
      <c r="A3" s="1">
        <v>2</v>
      </c>
      <c r="B3" s="1">
        <v>3</v>
      </c>
      <c r="C3" s="1" t="s">
        <v>137</v>
      </c>
      <c r="F3" s="1" t="str">
        <f>VLOOKUP(B3, tm_person!$B$1:$K$52, 2, FALSE)</f>
        <v>Adiyani Candrawati</v>
      </c>
    </row>
    <row r="4" spans="1:6" x14ac:dyDescent="0.25">
      <c r="A4" s="1">
        <v>3</v>
      </c>
      <c r="B4" s="1">
        <v>4</v>
      </c>
      <c r="C4" s="1" t="s">
        <v>138</v>
      </c>
      <c r="F4" s="1" t="str">
        <f>VLOOKUP(B4, tm_person!$B$1:$K$52, 2, FALSE)</f>
        <v>Anggara Budi Wahyudi</v>
      </c>
    </row>
    <row r="5" spans="1:6" x14ac:dyDescent="0.25">
      <c r="A5" s="1">
        <v>4</v>
      </c>
      <c r="B5" s="1">
        <v>5</v>
      </c>
      <c r="C5" s="1" t="s">
        <v>139</v>
      </c>
      <c r="F5" s="1" t="str">
        <f>VLOOKUP(B5, tm_person!$B$1:$K$52, 2, FALSE)</f>
        <v>Raditya Widhiatmoko</v>
      </c>
    </row>
    <row r="6" spans="1:6" x14ac:dyDescent="0.25">
      <c r="A6" s="1">
        <v>15</v>
      </c>
      <c r="B6" s="1">
        <v>15</v>
      </c>
      <c r="C6" s="1" t="s">
        <v>140</v>
      </c>
      <c r="F6" s="1" t="str">
        <f>VLOOKUP(B6, tm_person!$B$1:$K$52, 2, FALSE)</f>
        <v>Adwita Nayaprana</v>
      </c>
    </row>
    <row r="7" spans="1:6" x14ac:dyDescent="0.25">
      <c r="A7" s="1">
        <v>16</v>
      </c>
      <c r="B7" s="1">
        <v>16</v>
      </c>
      <c r="C7" s="1" t="s">
        <v>141</v>
      </c>
      <c r="F7" s="1" t="str">
        <f>VLOOKUP(B7, tm_person!$B$1:$K$52, 2, FALSE)</f>
        <v>Agung Januardi</v>
      </c>
    </row>
    <row r="8" spans="1:6" x14ac:dyDescent="0.25">
      <c r="A8" s="1">
        <v>17</v>
      </c>
      <c r="B8" s="1">
        <v>17</v>
      </c>
      <c r="C8" s="1" t="s">
        <v>142</v>
      </c>
      <c r="F8" s="1" t="str">
        <f>VLOOKUP(B8, tm_person!$B$1:$K$52, 2, FALSE)</f>
        <v>Agus Budiyono</v>
      </c>
    </row>
    <row r="9" spans="1:6" x14ac:dyDescent="0.25">
      <c r="A9" s="1">
        <v>18</v>
      </c>
      <c r="B9" s="1">
        <v>18</v>
      </c>
      <c r="C9" s="1" t="s">
        <v>143</v>
      </c>
      <c r="F9" s="1" t="str">
        <f>VLOOKUP(B9, tm_person!$B$1:$K$52, 2, FALSE)</f>
        <v>Aldi Abriyanto</v>
      </c>
    </row>
    <row r="10" spans="1:6" x14ac:dyDescent="0.25">
      <c r="A10" s="1">
        <v>19</v>
      </c>
      <c r="B10" s="1">
        <v>19</v>
      </c>
      <c r="C10" s="1" t="s">
        <v>144</v>
      </c>
      <c r="F10" s="1" t="str">
        <f>VLOOKUP(B10, tm_person!$B$1:$K$52, 2, FALSE)</f>
        <v>Alexander Geraldy Fernandez</v>
      </c>
    </row>
    <row r="11" spans="1:6" x14ac:dyDescent="0.25">
      <c r="A11" s="1">
        <v>20</v>
      </c>
      <c r="B11" s="1">
        <v>20</v>
      </c>
      <c r="C11" s="1" t="s">
        <v>145</v>
      </c>
      <c r="F11" s="1" t="str">
        <f>VLOOKUP(B11, tm_person!$B$1:$K$52, 2, FALSE)</f>
        <v>Alifa Karomina Putri</v>
      </c>
    </row>
    <row r="12" spans="1:6" x14ac:dyDescent="0.25">
      <c r="A12" s="1">
        <v>21</v>
      </c>
      <c r="B12" s="1">
        <v>21</v>
      </c>
      <c r="C12" s="1" t="s">
        <v>146</v>
      </c>
      <c r="F12" s="1" t="str">
        <f>VLOOKUP(B12, tm_person!$B$1:$K$52, 2, FALSE)</f>
        <v>Ardi  Wisnu Murti</v>
      </c>
    </row>
    <row r="13" spans="1:6" x14ac:dyDescent="0.25">
      <c r="A13" s="1">
        <v>22</v>
      </c>
      <c r="B13" s="1">
        <v>22</v>
      </c>
      <c r="C13" s="1" t="s">
        <v>147</v>
      </c>
      <c r="F13" s="1" t="str">
        <f>VLOOKUP(B13, tm_person!$B$1:$K$52, 2, FALSE)</f>
        <v>Bagas Thomas Pamungkas</v>
      </c>
    </row>
    <row r="14" spans="1:6" x14ac:dyDescent="0.25">
      <c r="A14" s="1">
        <v>23</v>
      </c>
      <c r="B14" s="1">
        <v>23</v>
      </c>
      <c r="C14" s="1" t="s">
        <v>148</v>
      </c>
      <c r="F14" s="1" t="str">
        <f>VLOOKUP(B14, tm_person!$B$1:$K$52, 2, FALSE)</f>
        <v>Bellyn Mey Cendy</v>
      </c>
    </row>
    <row r="15" spans="1:6" x14ac:dyDescent="0.25">
      <c r="A15" s="1">
        <v>24</v>
      </c>
      <c r="B15" s="1">
        <v>24</v>
      </c>
      <c r="C15" s="1" t="s">
        <v>149</v>
      </c>
      <c r="F15" s="1" t="str">
        <f>VLOOKUP(B15, tm_person!$B$1:$K$52, 2, FALSE)</f>
        <v>Billy Baktiar Siahaan</v>
      </c>
    </row>
    <row r="16" spans="1:6" x14ac:dyDescent="0.25">
      <c r="A16" s="1">
        <v>25</v>
      </c>
      <c r="B16" s="1">
        <v>25</v>
      </c>
      <c r="C16" s="1" t="s">
        <v>150</v>
      </c>
      <c r="F16" s="1" t="str">
        <f>VLOOKUP(B16, tm_person!$B$1:$K$52, 2, FALSE)</f>
        <v>Cut Magdalena Mahnum</v>
      </c>
    </row>
    <row r="17" spans="1:6" x14ac:dyDescent="0.25">
      <c r="A17" s="1">
        <v>26</v>
      </c>
      <c r="B17" s="1">
        <v>26</v>
      </c>
      <c r="C17" s="1" t="s">
        <v>151</v>
      </c>
      <c r="F17" s="1" t="str">
        <f>VLOOKUP(B17, tm_person!$B$1:$K$52, 2, FALSE)</f>
        <v>Danny Darmawi</v>
      </c>
    </row>
    <row r="18" spans="1:6" x14ac:dyDescent="0.25">
      <c r="A18" s="1">
        <v>27</v>
      </c>
      <c r="B18" s="1">
        <v>27</v>
      </c>
      <c r="C18" s="1" t="s">
        <v>152</v>
      </c>
      <c r="F18" s="1" t="str">
        <f>VLOOKUP(B18, tm_person!$B$1:$K$52, 2, FALSE)</f>
        <v>Devi Zumarudin Syah</v>
      </c>
    </row>
    <row r="19" spans="1:6" x14ac:dyDescent="0.25">
      <c r="A19" s="1">
        <v>28</v>
      </c>
      <c r="B19" s="1">
        <v>28</v>
      </c>
      <c r="C19" s="1" t="s">
        <v>153</v>
      </c>
      <c r="F19" s="1" t="str">
        <f>VLOOKUP(B19, tm_person!$B$1:$K$52, 2, FALSE)</f>
        <v>Devilosa Indra Kamal</v>
      </c>
    </row>
    <row r="20" spans="1:6" x14ac:dyDescent="0.25">
      <c r="A20" s="1">
        <v>29</v>
      </c>
      <c r="B20" s="1">
        <v>29</v>
      </c>
      <c r="C20" s="1" t="s">
        <v>154</v>
      </c>
      <c r="F20" s="1" t="str">
        <f>VLOOKUP(B20, tm_person!$B$1:$K$52, 2, FALSE)</f>
        <v>Diana Pasaribu</v>
      </c>
    </row>
    <row r="21" spans="1:6" x14ac:dyDescent="0.25">
      <c r="A21" s="1">
        <v>30</v>
      </c>
      <c r="B21" s="1">
        <v>30</v>
      </c>
      <c r="C21" s="4" t="s">
        <v>135</v>
      </c>
      <c r="F21" s="1" t="str">
        <f>VLOOKUP(B21, tm_person!$B$1:$K$52, 2, FALSE)</f>
        <v>Dita Damayanti</v>
      </c>
    </row>
    <row r="22" spans="1:6" x14ac:dyDescent="0.25">
      <c r="A22" s="1">
        <v>31</v>
      </c>
      <c r="B22" s="1">
        <v>31</v>
      </c>
      <c r="C22" s="1" t="s">
        <v>155</v>
      </c>
      <c r="F22" s="1" t="str">
        <f>VLOOKUP(B22, tm_person!$B$1:$K$52, 2, FALSE)</f>
        <v>Eddy Rakhman</v>
      </c>
    </row>
    <row r="23" spans="1:6" x14ac:dyDescent="0.25">
      <c r="A23" s="1">
        <v>32</v>
      </c>
      <c r="B23" s="1">
        <v>32</v>
      </c>
      <c r="C23" s="1" t="s">
        <v>156</v>
      </c>
      <c r="F23" s="1" t="str">
        <f>VLOOKUP(B23, tm_person!$B$1:$K$52, 2, FALSE)</f>
        <v>Emanuela Chrystiana Dewi</v>
      </c>
    </row>
    <row r="24" spans="1:6" x14ac:dyDescent="0.25">
      <c r="A24" s="1">
        <v>33</v>
      </c>
      <c r="B24" s="1">
        <v>33</v>
      </c>
      <c r="C24" s="4" t="s">
        <v>135</v>
      </c>
      <c r="F24" s="1" t="str">
        <f>VLOOKUP(B24, tm_person!$B$1:$K$52, 2, FALSE)</f>
        <v>Fajar Solihin Putra</v>
      </c>
    </row>
    <row r="25" spans="1:6" x14ac:dyDescent="0.25">
      <c r="A25" s="1">
        <v>34</v>
      </c>
      <c r="B25" s="1">
        <v>34</v>
      </c>
      <c r="C25" s="1" t="s">
        <v>157</v>
      </c>
      <c r="F25" s="1" t="str">
        <f>VLOOKUP(B25, tm_person!$B$1:$K$52, 2, FALSE)</f>
        <v>Fariz Budi Gumelar</v>
      </c>
    </row>
    <row r="26" spans="1:6" x14ac:dyDescent="0.25">
      <c r="A26" s="1">
        <v>35</v>
      </c>
      <c r="B26" s="1">
        <v>35</v>
      </c>
      <c r="C26" s="1" t="s">
        <v>158</v>
      </c>
      <c r="F26" s="1" t="str">
        <f>VLOOKUP(B26, tm_person!$B$1:$K$52, 2, FALSE)</f>
        <v>Feri Irawan</v>
      </c>
    </row>
    <row r="27" spans="1:6" x14ac:dyDescent="0.25">
      <c r="A27" s="1">
        <v>36</v>
      </c>
      <c r="B27" s="1">
        <v>36</v>
      </c>
      <c r="C27" s="1" t="s">
        <v>159</v>
      </c>
      <c r="F27" s="1" t="str">
        <f>VLOOKUP(B27, tm_person!$B$1:$K$52, 2, FALSE)</f>
        <v>Firmansyah</v>
      </c>
    </row>
    <row r="28" spans="1:6" x14ac:dyDescent="0.25">
      <c r="A28" s="1">
        <v>37</v>
      </c>
      <c r="B28" s="1">
        <v>37</v>
      </c>
      <c r="C28" s="1" t="s">
        <v>160</v>
      </c>
      <c r="F28" s="1" t="str">
        <f>VLOOKUP(B28, tm_person!$B$1:$K$52, 2, FALSE)</f>
        <v>Laras Anggit</v>
      </c>
    </row>
    <row r="29" spans="1:6" x14ac:dyDescent="0.25">
      <c r="A29" s="1">
        <v>38</v>
      </c>
      <c r="B29" s="1">
        <v>38</v>
      </c>
      <c r="C29" s="4" t="s">
        <v>135</v>
      </c>
      <c r="F29" s="1" t="str">
        <f>VLOOKUP(B29, tm_person!$B$1:$K$52, 2, FALSE)</f>
        <v>Mia Angela BR. Bangun</v>
      </c>
    </row>
    <row r="30" spans="1:6" x14ac:dyDescent="0.25">
      <c r="A30" s="1">
        <v>39</v>
      </c>
      <c r="B30" s="1">
        <v>39</v>
      </c>
      <c r="C30" s="1" t="s">
        <v>161</v>
      </c>
      <c r="F30" s="1" t="str">
        <f>VLOOKUP(B30, tm_person!$B$1:$K$52, 2, FALSE)</f>
        <v>Miki Maulana</v>
      </c>
    </row>
    <row r="31" spans="1:6" x14ac:dyDescent="0.25">
      <c r="A31" s="1">
        <v>40</v>
      </c>
      <c r="B31" s="1">
        <v>40</v>
      </c>
      <c r="C31" s="1" t="s">
        <v>162</v>
      </c>
      <c r="F31" s="1" t="str">
        <f>VLOOKUP(B31, tm_person!$B$1:$K$52, 2, FALSE)</f>
        <v>Miswati</v>
      </c>
    </row>
    <row r="32" spans="1:6" x14ac:dyDescent="0.25">
      <c r="A32" s="1">
        <v>41</v>
      </c>
      <c r="B32" s="1">
        <v>41</v>
      </c>
      <c r="C32" s="1" t="s">
        <v>163</v>
      </c>
      <c r="F32" s="1" t="str">
        <f>VLOOKUP(B32, tm_person!$B$1:$K$52, 2, FALSE)</f>
        <v>Mizan Hidayat</v>
      </c>
    </row>
    <row r="33" spans="1:6" x14ac:dyDescent="0.25">
      <c r="A33" s="1">
        <v>42</v>
      </c>
      <c r="B33" s="1">
        <v>42</v>
      </c>
      <c r="C33" s="1" t="s">
        <v>164</v>
      </c>
      <c r="F33" s="1" t="str">
        <f>VLOOKUP(B33, tm_person!$B$1:$K$52, 2, FALSE)</f>
        <v>Muhammad Fadli Ridwan</v>
      </c>
    </row>
    <row r="34" spans="1:6" x14ac:dyDescent="0.25">
      <c r="A34" s="1">
        <v>43</v>
      </c>
      <c r="B34" s="1">
        <v>43</v>
      </c>
      <c r="C34" s="1" t="s">
        <v>165</v>
      </c>
      <c r="F34" s="1" t="str">
        <f>VLOOKUP(B34, tm_person!$B$1:$K$52, 2, FALSE)</f>
        <v>Novrizal Eko Sihbudi</v>
      </c>
    </row>
    <row r="35" spans="1:6" x14ac:dyDescent="0.25">
      <c r="A35" s="1">
        <v>44</v>
      </c>
      <c r="B35" s="1">
        <v>44</v>
      </c>
      <c r="C35" s="1" t="s">
        <v>166</v>
      </c>
      <c r="F35" s="1" t="str">
        <f>VLOOKUP(B35, tm_person!$B$1:$K$52, 2, FALSE)</f>
        <v>Nur Hasbullah Matturungan</v>
      </c>
    </row>
    <row r="36" spans="1:6" x14ac:dyDescent="0.25">
      <c r="A36" s="1">
        <v>45</v>
      </c>
      <c r="B36" s="1">
        <v>45</v>
      </c>
      <c r="C36" s="1" t="s">
        <v>167</v>
      </c>
      <c r="F36" s="1" t="str">
        <f>VLOOKUP(B36, tm_person!$B$1:$K$52, 2, FALSE)</f>
        <v>Pramono Giritiarso</v>
      </c>
    </row>
    <row r="37" spans="1:6" x14ac:dyDescent="0.25">
      <c r="A37" s="1">
        <v>46</v>
      </c>
      <c r="B37" s="1">
        <v>46</v>
      </c>
      <c r="C37" s="1" t="s">
        <v>168</v>
      </c>
      <c r="F37" s="1" t="str">
        <f>VLOOKUP(B37, tm_person!$B$1:$K$52, 2, FALSE)</f>
        <v>Refika Oktaviani</v>
      </c>
    </row>
    <row r="38" spans="1:6" x14ac:dyDescent="0.25">
      <c r="A38" s="1">
        <v>47</v>
      </c>
      <c r="B38" s="1">
        <v>47</v>
      </c>
      <c r="C38" s="1" t="s">
        <v>169</v>
      </c>
      <c r="F38" s="1" t="str">
        <f>VLOOKUP(B38, tm_person!$B$1:$K$52, 2, FALSE)</f>
        <v>Reny Indriyani</v>
      </c>
    </row>
    <row r="39" spans="1:6" x14ac:dyDescent="0.25">
      <c r="A39" s="1">
        <v>48</v>
      </c>
      <c r="B39" s="1">
        <v>48</v>
      </c>
      <c r="C39" s="1" t="s">
        <v>170</v>
      </c>
      <c r="F39" s="1" t="str">
        <f>VLOOKUP(B39, tm_person!$B$1:$K$52, 2, FALSE)</f>
        <v>Rohendi</v>
      </c>
    </row>
    <row r="40" spans="1:6" x14ac:dyDescent="0.25">
      <c r="A40" s="1">
        <v>49</v>
      </c>
      <c r="B40" s="1">
        <v>49</v>
      </c>
      <c r="C40" s="1" t="s">
        <v>171</v>
      </c>
      <c r="F40" s="1" t="str">
        <f>VLOOKUP(B40, tm_person!$B$1:$K$52, 2, FALSE)</f>
        <v>RR Marfia Dwiyulianita Ningrum</v>
      </c>
    </row>
    <row r="41" spans="1:6" x14ac:dyDescent="0.25">
      <c r="A41" s="1">
        <v>50</v>
      </c>
      <c r="B41" s="1">
        <v>50</v>
      </c>
      <c r="C41" s="1" t="s">
        <v>172</v>
      </c>
      <c r="F41" s="1" t="str">
        <f>VLOOKUP(B41, tm_person!$B$1:$K$52, 2, FALSE)</f>
        <v>Sabilla Pravita Larrasati</v>
      </c>
    </row>
    <row r="42" spans="1:6" x14ac:dyDescent="0.25">
      <c r="A42" s="1">
        <v>51</v>
      </c>
      <c r="B42" s="1">
        <v>51</v>
      </c>
      <c r="C42" s="1" t="s">
        <v>173</v>
      </c>
      <c r="F42" s="1" t="str">
        <f>VLOOKUP(B42, tm_person!$B$1:$K$52, 2, FALSE)</f>
        <v>Sri Murwani</v>
      </c>
    </row>
    <row r="43" spans="1:6" x14ac:dyDescent="0.25">
      <c r="A43" s="1">
        <v>52</v>
      </c>
      <c r="B43" s="1">
        <v>52</v>
      </c>
      <c r="C43" s="1" t="s">
        <v>174</v>
      </c>
      <c r="F43" s="1" t="str">
        <f>VLOOKUP(B43, tm_person!$B$1:$K$52, 2, FALSE)</f>
        <v>Wahyu</v>
      </c>
    </row>
    <row r="44" spans="1:6" x14ac:dyDescent="0.25">
      <c r="A44" s="1">
        <v>53</v>
      </c>
      <c r="B44" s="1">
        <v>53</v>
      </c>
      <c r="C44" s="1" t="s">
        <v>175</v>
      </c>
      <c r="F44" s="1" t="str">
        <f>VLOOKUP(B44, tm_person!$B$1:$K$52, 2, FALSE)</f>
        <v>Windy Nurbani</v>
      </c>
    </row>
    <row r="45" spans="1:6" x14ac:dyDescent="0.25">
      <c r="A45" s="1">
        <v>54</v>
      </c>
      <c r="B45" s="1">
        <v>55</v>
      </c>
      <c r="C45" s="1" t="s">
        <v>176</v>
      </c>
      <c r="F45" s="1" t="str">
        <f>VLOOKUP(B45, tm_person!$B$1:$K$52, 2, FALSE)</f>
        <v>Gatot Aryo Priyantono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4E9E-60DC-483E-9C58-5E7E56643F3F}">
  <dimension ref="A1:G5"/>
  <sheetViews>
    <sheetView workbookViewId="0">
      <pane ySplit="1" topLeftCell="A2" activePane="bottomLeft" state="frozen"/>
      <selection pane="bottomLeft" activeCell="G2" sqref="G2"/>
    </sheetView>
  </sheetViews>
  <sheetFormatPr defaultColWidth="2.85546875" defaultRowHeight="16.5" x14ac:dyDescent="0.25"/>
  <cols>
    <col min="1" max="1" width="13.140625" style="1" bestFit="1" customWidth="1"/>
    <col min="2" max="2" width="20.7109375" style="1" bestFit="1" customWidth="1"/>
    <col min="3" max="3" width="22.7109375" style="1" bestFit="1" customWidth="1"/>
    <col min="4" max="5" width="2.85546875" style="1"/>
    <col min="6" max="7" width="23.5703125" style="1" bestFit="1" customWidth="1"/>
    <col min="8" max="16384" width="2.85546875" style="1"/>
  </cols>
  <sheetData>
    <row r="1" spans="1:7" x14ac:dyDescent="0.25">
      <c r="A1" s="2" t="s">
        <v>0</v>
      </c>
      <c r="B1" s="2" t="s">
        <v>520</v>
      </c>
      <c r="C1" s="6" t="s">
        <v>588</v>
      </c>
    </row>
    <row r="2" spans="1:7" x14ac:dyDescent="0.25">
      <c r="A2" s="1">
        <v>1</v>
      </c>
      <c r="B2" s="1">
        <v>2</v>
      </c>
      <c r="F2" s="1" t="str">
        <f>VLOOKUP(A2, tm_person!$B$1:$K$52, 2, FALSE)</f>
        <v>Aryo Budi Dwikarso Prasetyo</v>
      </c>
      <c r="G2" s="1" t="str">
        <f>VLOOKUP(B2, tm_person_spouse!$A$1:$H$5, 8, FALSE)</f>
        <v>Ratri Hadajani</v>
      </c>
    </row>
    <row r="3" spans="1:7" x14ac:dyDescent="0.25">
      <c r="A3" s="1">
        <v>2</v>
      </c>
      <c r="B3" s="1">
        <v>3</v>
      </c>
      <c r="F3" s="1" t="str">
        <f>VLOOKUP(A3, tm_person!$B$1:$K$52, 2, FALSE)</f>
        <v>Ratri Hadajani</v>
      </c>
      <c r="G3" s="1" t="str">
        <f>VLOOKUP(B3, tm_person_spouse!$A$1:$H$5, 8, FALSE)</f>
        <v>Aryo Budi Dwikarso Prasetyo</v>
      </c>
    </row>
    <row r="4" spans="1:7" x14ac:dyDescent="0.25">
      <c r="A4" s="1">
        <v>6</v>
      </c>
      <c r="B4" s="1">
        <v>4</v>
      </c>
      <c r="F4" s="1" t="str">
        <f>VLOOKUP(A4, tm_person!$B$1:$K$52, 2, FALSE)</f>
        <v>Budioro Brotosaputro</v>
      </c>
      <c r="G4" s="1" t="str">
        <f>VLOOKUP(B4, tm_person_spouse!$A$1:$H$5, 8, FALSE)</f>
        <v>Arogati</v>
      </c>
    </row>
    <row r="5" spans="1:7" x14ac:dyDescent="0.25">
      <c r="A5" s="1">
        <v>7</v>
      </c>
      <c r="B5" s="1">
        <v>5</v>
      </c>
      <c r="F5" s="1" t="str">
        <f>VLOOKUP(A5, tm_person!$B$1:$K$52, 2, FALSE)</f>
        <v>Arogati</v>
      </c>
      <c r="G5" s="1" t="str">
        <f>VLOOKUP(B5, tm_person_spouse!$A$1:$H$5, 8, FALSE)</f>
        <v>Budioro Brotosaputro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6823-BA17-462F-A526-42F1BCF851EA}">
  <dimension ref="A1:D4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20.7109375" style="1" bestFit="1" customWidth="1"/>
    <col min="2" max="2" width="14" style="1" bestFit="1" customWidth="1"/>
    <col min="3" max="3" width="14.7109375" style="1" bestFit="1" customWidth="1"/>
    <col min="4" max="4" width="20" style="1" bestFit="1" customWidth="1"/>
    <col min="5" max="16384" width="2.85546875" style="1"/>
  </cols>
  <sheetData>
    <row r="1" spans="1:4" x14ac:dyDescent="0.25">
      <c r="A1" s="2" t="s">
        <v>523</v>
      </c>
      <c r="B1" s="2" t="s">
        <v>58</v>
      </c>
      <c r="C1" s="2" t="s">
        <v>524</v>
      </c>
      <c r="D1" s="2" t="s">
        <v>525</v>
      </c>
    </row>
    <row r="2" spans="1:4" x14ac:dyDescent="0.25">
      <c r="A2" s="1">
        <v>1</v>
      </c>
      <c r="B2" s="1">
        <v>1</v>
      </c>
      <c r="C2" s="1" t="s">
        <v>526</v>
      </c>
    </row>
    <row r="3" spans="1:4" x14ac:dyDescent="0.25">
      <c r="A3" s="1">
        <v>2</v>
      </c>
      <c r="B3" s="1">
        <v>14</v>
      </c>
      <c r="C3" s="1" t="s">
        <v>527</v>
      </c>
    </row>
    <row r="4" spans="1:4" x14ac:dyDescent="0.25">
      <c r="A4" s="1">
        <v>13</v>
      </c>
      <c r="B4" s="1">
        <v>13</v>
      </c>
      <c r="C4" s="1" t="s"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0F88-E862-404B-96AB-6E377CCA33BC}">
  <dimension ref="A1:M125"/>
  <sheetViews>
    <sheetView workbookViewId="0">
      <pane ySplit="1" topLeftCell="A2" activePane="bottomLeft" state="frozen"/>
      <selection pane="bottomLeft" activeCell="B125" sqref="B125"/>
    </sheetView>
  </sheetViews>
  <sheetFormatPr defaultColWidth="2.85546875" defaultRowHeight="16.5" x14ac:dyDescent="0.25"/>
  <cols>
    <col min="1" max="1" width="13.7109375" style="1" bestFit="1" customWidth="1"/>
    <col min="2" max="2" width="28.85546875" style="1" bestFit="1" customWidth="1"/>
    <col min="3" max="3" width="16.42578125" style="1" bestFit="1" customWidth="1"/>
    <col min="4" max="4" width="16.28515625" style="1" bestFit="1" customWidth="1"/>
    <col min="5" max="5" width="16.140625" style="1" bestFit="1" customWidth="1"/>
    <col min="6" max="6" width="11.85546875" style="1" bestFit="1" customWidth="1"/>
    <col min="7" max="7" width="13.140625" style="1" bestFit="1" customWidth="1"/>
    <col min="8" max="8" width="10.85546875" style="1" bestFit="1" customWidth="1"/>
    <col min="9" max="9" width="12.85546875" style="1" bestFit="1" customWidth="1"/>
    <col min="10" max="10" width="18.42578125" style="1" bestFit="1" customWidth="1"/>
    <col min="11" max="11" width="17.7109375" style="1" bestFit="1" customWidth="1"/>
    <col min="12" max="12" width="19.7109375" style="1" bestFit="1" customWidth="1"/>
    <col min="13" max="13" width="17.42578125" style="1" bestFit="1" customWidth="1"/>
    <col min="14" max="16384" width="2.85546875" style="1"/>
  </cols>
  <sheetData>
    <row r="1" spans="1:13" x14ac:dyDescent="0.25">
      <c r="A1" s="2" t="s">
        <v>64</v>
      </c>
      <c r="B1" s="2" t="s">
        <v>528</v>
      </c>
      <c r="C1" s="2" t="s">
        <v>529</v>
      </c>
      <c r="D1" s="5" t="s">
        <v>1776</v>
      </c>
      <c r="E1" s="2" t="s">
        <v>1775</v>
      </c>
      <c r="F1" s="2" t="s">
        <v>530</v>
      </c>
      <c r="G1" s="2" t="s">
        <v>531</v>
      </c>
      <c r="H1" s="2" t="s">
        <v>532</v>
      </c>
      <c r="I1" s="2" t="s">
        <v>533</v>
      </c>
      <c r="J1" s="5" t="s">
        <v>2318</v>
      </c>
      <c r="K1" s="5" t="s">
        <v>2317</v>
      </c>
      <c r="L1" s="5" t="s">
        <v>2319</v>
      </c>
      <c r="M1" s="5" t="s">
        <v>2320</v>
      </c>
    </row>
    <row r="2" spans="1:13" x14ac:dyDescent="0.25">
      <c r="A2" s="1">
        <v>1</v>
      </c>
      <c r="B2" s="1" t="s">
        <v>534</v>
      </c>
      <c r="C2" s="11" t="s">
        <v>2132</v>
      </c>
      <c r="D2" s="11" t="s">
        <v>2133</v>
      </c>
      <c r="E2" s="1" t="s">
        <v>535</v>
      </c>
      <c r="F2" s="4" t="s">
        <v>1304</v>
      </c>
      <c r="G2" s="1" t="s">
        <v>536</v>
      </c>
      <c r="H2" s="11" t="s">
        <v>1303</v>
      </c>
    </row>
    <row r="3" spans="1:13" x14ac:dyDescent="0.25">
      <c r="A3" s="1">
        <v>2</v>
      </c>
      <c r="B3" s="1" t="s">
        <v>2316</v>
      </c>
      <c r="C3" s="11" t="s">
        <v>1879</v>
      </c>
      <c r="D3" s="11" t="s">
        <v>1880</v>
      </c>
      <c r="E3" s="1" t="s">
        <v>538</v>
      </c>
      <c r="F3" s="4" t="s">
        <v>663</v>
      </c>
      <c r="G3" s="1" t="s">
        <v>539</v>
      </c>
      <c r="H3" s="1" t="s">
        <v>540</v>
      </c>
    </row>
    <row r="4" spans="1:13" x14ac:dyDescent="0.25">
      <c r="A4" s="11">
        <v>3</v>
      </c>
      <c r="B4" s="11" t="s">
        <v>839</v>
      </c>
      <c r="C4" s="11" t="s">
        <v>1944</v>
      </c>
      <c r="D4" s="11" t="s">
        <v>1945</v>
      </c>
      <c r="E4" s="11" t="s">
        <v>1946</v>
      </c>
      <c r="F4" s="11" t="s">
        <v>838</v>
      </c>
      <c r="G4" s="11" t="s">
        <v>837</v>
      </c>
      <c r="H4" s="11" t="s">
        <v>836</v>
      </c>
      <c r="I4" s="11"/>
    </row>
    <row r="5" spans="1:13" x14ac:dyDescent="0.25">
      <c r="A5" s="1">
        <v>13</v>
      </c>
      <c r="B5" s="1" t="s">
        <v>15</v>
      </c>
      <c r="C5" s="1" t="s">
        <v>15</v>
      </c>
      <c r="E5" s="1" t="s">
        <v>15</v>
      </c>
      <c r="F5" s="1" t="s">
        <v>15</v>
      </c>
      <c r="G5" s="1" t="s">
        <v>15</v>
      </c>
      <c r="H5" s="1" t="s">
        <v>15</v>
      </c>
    </row>
    <row r="7" spans="1:13" x14ac:dyDescent="0.25">
      <c r="A7" s="1">
        <v>1</v>
      </c>
      <c r="B7" s="1" t="s">
        <v>534</v>
      </c>
      <c r="C7" s="1" t="s">
        <v>2132</v>
      </c>
      <c r="D7" s="1">
        <v>360</v>
      </c>
      <c r="E7" s="1" t="s">
        <v>535</v>
      </c>
      <c r="F7" s="1">
        <v>62</v>
      </c>
      <c r="G7" s="1" t="s">
        <v>536</v>
      </c>
      <c r="H7" s="1" t="s">
        <v>537</v>
      </c>
      <c r="I7" s="1" t="s">
        <v>2348</v>
      </c>
      <c r="J7" s="1">
        <v>0</v>
      </c>
      <c r="K7" s="21">
        <v>45373.668198113424</v>
      </c>
      <c r="L7" s="1">
        <v>0</v>
      </c>
      <c r="M7" s="21">
        <v>45373.668198113424</v>
      </c>
    </row>
    <row r="8" spans="1:13" x14ac:dyDescent="0.25">
      <c r="A8" s="1">
        <v>2</v>
      </c>
      <c r="B8" s="1" t="s">
        <v>2316</v>
      </c>
      <c r="C8" s="1" t="s">
        <v>1879</v>
      </c>
      <c r="D8" s="1">
        <v>840</v>
      </c>
      <c r="E8" s="1" t="s">
        <v>538</v>
      </c>
      <c r="F8" s="1">
        <v>1</v>
      </c>
      <c r="G8" s="1" t="s">
        <v>539</v>
      </c>
      <c r="H8" s="1" t="s">
        <v>540</v>
      </c>
      <c r="I8" s="1" t="s">
        <v>2348</v>
      </c>
      <c r="J8" s="1">
        <v>0</v>
      </c>
      <c r="K8" s="21">
        <v>45373.668198113424</v>
      </c>
      <c r="L8" s="1">
        <v>0</v>
      </c>
      <c r="M8" s="21">
        <v>45373.668198113424</v>
      </c>
    </row>
    <row r="9" spans="1:13" x14ac:dyDescent="0.25">
      <c r="A9" s="1">
        <v>13</v>
      </c>
      <c r="B9" s="1" t="s">
        <v>15</v>
      </c>
      <c r="C9" s="1" t="s">
        <v>15</v>
      </c>
      <c r="D9" s="1" t="s">
        <v>2348</v>
      </c>
      <c r="E9" s="1" t="s">
        <v>15</v>
      </c>
      <c r="F9" s="1" t="s">
        <v>15</v>
      </c>
      <c r="G9" s="1" t="s">
        <v>15</v>
      </c>
      <c r="H9" s="1" t="s">
        <v>15</v>
      </c>
      <c r="I9" s="1" t="s">
        <v>2348</v>
      </c>
      <c r="J9" s="1">
        <v>0</v>
      </c>
      <c r="K9" s="21">
        <v>45373.668198113424</v>
      </c>
      <c r="L9" s="1">
        <v>0</v>
      </c>
      <c r="M9" s="21">
        <v>45373.668198113424</v>
      </c>
    </row>
    <row r="10" spans="1:13" x14ac:dyDescent="0.25">
      <c r="A10" s="1">
        <v>65</v>
      </c>
      <c r="B10" s="1" t="s">
        <v>1767</v>
      </c>
      <c r="C10" s="1" t="s">
        <v>2305</v>
      </c>
      <c r="D10" s="1">
        <v>971</v>
      </c>
      <c r="E10" s="1" t="s">
        <v>2306</v>
      </c>
      <c r="F10" s="1">
        <v>93</v>
      </c>
      <c r="G10" s="1" t="s">
        <v>1765</v>
      </c>
      <c r="H10" s="1" t="s">
        <v>1764</v>
      </c>
      <c r="I10" s="1" t="s">
        <v>2348</v>
      </c>
      <c r="J10" s="1">
        <v>0</v>
      </c>
      <c r="K10" s="21">
        <v>45413.903603321756</v>
      </c>
      <c r="L10" s="1">
        <v>0</v>
      </c>
      <c r="M10" s="21">
        <v>45413.903603321756</v>
      </c>
    </row>
    <row r="11" spans="1:13" x14ac:dyDescent="0.25">
      <c r="A11" s="1">
        <v>66</v>
      </c>
      <c r="B11" s="1" t="s">
        <v>1762</v>
      </c>
      <c r="C11" s="1" t="s">
        <v>2302</v>
      </c>
      <c r="D11" s="1">
        <v>8</v>
      </c>
      <c r="E11" s="1" t="s">
        <v>2304</v>
      </c>
      <c r="F11" s="1">
        <v>355</v>
      </c>
      <c r="G11" s="1" t="s">
        <v>1760</v>
      </c>
      <c r="H11" s="1" t="s">
        <v>1759</v>
      </c>
      <c r="I11" s="1" t="s">
        <v>2348</v>
      </c>
      <c r="J11" s="1">
        <v>0</v>
      </c>
      <c r="K11" s="21">
        <v>45413.903655902781</v>
      </c>
      <c r="L11" s="1">
        <v>0</v>
      </c>
      <c r="M11" s="21">
        <v>45413.903655902781</v>
      </c>
    </row>
    <row r="12" spans="1:13" x14ac:dyDescent="0.25">
      <c r="A12" s="1">
        <v>67</v>
      </c>
      <c r="B12" s="1" t="s">
        <v>1757</v>
      </c>
      <c r="C12" s="1" t="s">
        <v>2188</v>
      </c>
      <c r="D12" s="1">
        <v>12</v>
      </c>
      <c r="E12" s="1" t="s">
        <v>2190</v>
      </c>
      <c r="F12" s="1">
        <v>213</v>
      </c>
      <c r="G12" s="1" t="s">
        <v>1755</v>
      </c>
      <c r="H12" s="1" t="s">
        <v>1754</v>
      </c>
      <c r="I12" s="1" t="s">
        <v>2348</v>
      </c>
      <c r="J12" s="1">
        <v>0</v>
      </c>
      <c r="K12" s="21">
        <v>45413.90365601852</v>
      </c>
      <c r="L12" s="1">
        <v>0</v>
      </c>
      <c r="M12" s="21">
        <v>45413.90365601852</v>
      </c>
    </row>
    <row r="13" spans="1:13" x14ac:dyDescent="0.25">
      <c r="A13" s="1">
        <v>68</v>
      </c>
      <c r="B13" s="1" t="s">
        <v>1742</v>
      </c>
      <c r="C13" s="1" t="s">
        <v>2297</v>
      </c>
      <c r="D13" s="1">
        <v>973</v>
      </c>
      <c r="E13" s="1" t="s">
        <v>2298</v>
      </c>
      <c r="F13" s="1">
        <v>244</v>
      </c>
      <c r="G13" s="1" t="s">
        <v>1740</v>
      </c>
      <c r="H13" s="1" t="s">
        <v>1739</v>
      </c>
      <c r="I13" s="1" t="s">
        <v>2348</v>
      </c>
      <c r="J13" s="1">
        <v>0</v>
      </c>
      <c r="K13" s="21">
        <v>45413.90365605324</v>
      </c>
      <c r="L13" s="1">
        <v>0</v>
      </c>
      <c r="M13" s="21">
        <v>45413.90365605324</v>
      </c>
    </row>
    <row r="14" spans="1:13" x14ac:dyDescent="0.25">
      <c r="A14" s="1">
        <v>69</v>
      </c>
      <c r="B14" s="1" t="s">
        <v>1725</v>
      </c>
      <c r="C14" s="1" t="s">
        <v>2294</v>
      </c>
      <c r="D14" s="1">
        <v>32</v>
      </c>
      <c r="E14" s="1" t="s">
        <v>2296</v>
      </c>
      <c r="F14" s="1">
        <v>54</v>
      </c>
      <c r="G14" s="1" t="s">
        <v>1723</v>
      </c>
      <c r="H14" s="1" t="s">
        <v>1722</v>
      </c>
      <c r="I14" s="1" t="s">
        <v>2348</v>
      </c>
      <c r="J14" s="1">
        <v>0</v>
      </c>
      <c r="K14" s="21">
        <v>45413.90365605324</v>
      </c>
      <c r="L14" s="1">
        <v>0</v>
      </c>
      <c r="M14" s="21">
        <v>45413.90365605324</v>
      </c>
    </row>
    <row r="15" spans="1:13" x14ac:dyDescent="0.25">
      <c r="A15" s="1">
        <v>70</v>
      </c>
      <c r="B15" s="1" t="s">
        <v>1720</v>
      </c>
      <c r="C15" s="1" t="s">
        <v>2299</v>
      </c>
      <c r="D15" s="1">
        <v>51</v>
      </c>
      <c r="E15" s="1" t="s">
        <v>2301</v>
      </c>
      <c r="F15" s="1">
        <v>374</v>
      </c>
      <c r="G15" s="1" t="s">
        <v>1718</v>
      </c>
      <c r="H15" s="1" t="s">
        <v>1717</v>
      </c>
      <c r="I15" s="1" t="s">
        <v>2348</v>
      </c>
      <c r="J15" s="1">
        <v>0</v>
      </c>
      <c r="K15" s="21">
        <v>45413.903656099537</v>
      </c>
      <c r="L15" s="1">
        <v>0</v>
      </c>
      <c r="M15" s="21">
        <v>45413.903656099537</v>
      </c>
    </row>
    <row r="16" spans="1:13" x14ac:dyDescent="0.25">
      <c r="A16" s="1">
        <v>71</v>
      </c>
      <c r="B16" s="1" t="s">
        <v>1715</v>
      </c>
      <c r="C16" s="1" t="s">
        <v>2291</v>
      </c>
      <c r="D16" s="1">
        <v>533</v>
      </c>
      <c r="E16" s="1" t="s">
        <v>2293</v>
      </c>
      <c r="F16" s="1">
        <v>297</v>
      </c>
      <c r="G16" s="1" t="s">
        <v>1713</v>
      </c>
      <c r="H16" s="1" t="s">
        <v>1712</v>
      </c>
      <c r="I16" s="1" t="s">
        <v>2348</v>
      </c>
      <c r="J16" s="1">
        <v>0</v>
      </c>
      <c r="K16" s="21">
        <v>45413.903656099537</v>
      </c>
      <c r="L16" s="1">
        <v>0</v>
      </c>
      <c r="M16" s="21">
        <v>45413.903656099537</v>
      </c>
    </row>
    <row r="17" spans="1:13" x14ac:dyDescent="0.25">
      <c r="A17" s="1">
        <v>72</v>
      </c>
      <c r="B17" s="1" t="s">
        <v>1701</v>
      </c>
      <c r="C17" s="1" t="s">
        <v>2288</v>
      </c>
      <c r="D17" s="1">
        <v>944</v>
      </c>
      <c r="E17" s="1" t="s">
        <v>2290</v>
      </c>
      <c r="F17" s="1">
        <v>994</v>
      </c>
      <c r="G17" s="1" t="s">
        <v>1699</v>
      </c>
      <c r="H17" s="1" t="s">
        <v>1698</v>
      </c>
      <c r="I17" s="1" t="s">
        <v>2348</v>
      </c>
      <c r="J17" s="1">
        <v>0</v>
      </c>
      <c r="K17" s="21">
        <v>45413.903656134258</v>
      </c>
      <c r="L17" s="1">
        <v>0</v>
      </c>
      <c r="M17" s="21">
        <v>45413.903656134258</v>
      </c>
    </row>
    <row r="18" spans="1:13" x14ac:dyDescent="0.25">
      <c r="A18" s="1">
        <v>73</v>
      </c>
      <c r="B18" s="1" t="s">
        <v>1696</v>
      </c>
      <c r="C18" s="1" t="s">
        <v>2254</v>
      </c>
      <c r="D18" s="1">
        <v>44</v>
      </c>
      <c r="E18" s="1" t="s">
        <v>2256</v>
      </c>
      <c r="F18" s="1" t="s">
        <v>1695</v>
      </c>
      <c r="G18" s="1" t="s">
        <v>1694</v>
      </c>
      <c r="H18" s="1" t="s">
        <v>1693</v>
      </c>
      <c r="I18" s="1" t="s">
        <v>2348</v>
      </c>
      <c r="J18" s="1">
        <v>0</v>
      </c>
      <c r="K18" s="21">
        <v>45413.903656134258</v>
      </c>
      <c r="L18" s="1">
        <v>0</v>
      </c>
      <c r="M18" s="21">
        <v>45413.903656134258</v>
      </c>
    </row>
    <row r="19" spans="1:13" x14ac:dyDescent="0.25">
      <c r="A19" s="1">
        <v>74</v>
      </c>
      <c r="B19" s="1" t="s">
        <v>1691</v>
      </c>
      <c r="C19" s="1" t="s">
        <v>2275</v>
      </c>
      <c r="D19" s="1">
        <v>48</v>
      </c>
      <c r="E19" s="1" t="s">
        <v>2277</v>
      </c>
      <c r="F19" s="1">
        <v>973</v>
      </c>
      <c r="G19" s="1" t="s">
        <v>1689</v>
      </c>
      <c r="H19" s="1" t="s">
        <v>1688</v>
      </c>
      <c r="I19" s="1" t="s">
        <v>2348</v>
      </c>
      <c r="J19" s="1">
        <v>0</v>
      </c>
      <c r="K19" s="21">
        <v>45413.903656168979</v>
      </c>
      <c r="L19" s="1">
        <v>0</v>
      </c>
      <c r="M19" s="21">
        <v>45413.903656168979</v>
      </c>
    </row>
    <row r="20" spans="1:13" x14ac:dyDescent="0.25">
      <c r="A20" s="1">
        <v>75</v>
      </c>
      <c r="B20" s="1" t="s">
        <v>1686</v>
      </c>
      <c r="C20" s="1" t="s">
        <v>2280</v>
      </c>
      <c r="D20" s="1">
        <v>50</v>
      </c>
      <c r="E20" s="1" t="s">
        <v>2282</v>
      </c>
      <c r="F20" s="1">
        <v>880</v>
      </c>
      <c r="G20" s="1" t="s">
        <v>1684</v>
      </c>
      <c r="H20" s="1" t="s">
        <v>1683</v>
      </c>
      <c r="I20" s="1" t="s">
        <v>2348</v>
      </c>
      <c r="J20" s="1">
        <v>0</v>
      </c>
      <c r="K20" s="21">
        <v>45413.903656168979</v>
      </c>
      <c r="L20" s="1">
        <v>0</v>
      </c>
      <c r="M20" s="21">
        <v>45413.903656168979</v>
      </c>
    </row>
    <row r="21" spans="1:13" x14ac:dyDescent="0.25">
      <c r="A21" s="1">
        <v>76</v>
      </c>
      <c r="B21" s="1" t="s">
        <v>1681</v>
      </c>
      <c r="C21" s="1" t="s">
        <v>2283</v>
      </c>
      <c r="D21" s="1">
        <v>52</v>
      </c>
      <c r="E21" s="1" t="s">
        <v>2285</v>
      </c>
      <c r="F21" s="1" t="s">
        <v>1680</v>
      </c>
      <c r="G21" s="1" t="s">
        <v>1679</v>
      </c>
      <c r="H21" s="1" t="s">
        <v>1678</v>
      </c>
      <c r="I21" s="1" t="s">
        <v>2348</v>
      </c>
      <c r="J21" s="1">
        <v>0</v>
      </c>
      <c r="K21" s="21">
        <v>45413.903656168979</v>
      </c>
      <c r="L21" s="1">
        <v>0</v>
      </c>
      <c r="M21" s="21">
        <v>45413.903656168979</v>
      </c>
    </row>
    <row r="22" spans="1:13" x14ac:dyDescent="0.25">
      <c r="A22" s="1">
        <v>77</v>
      </c>
      <c r="B22" s="1" t="s">
        <v>1676</v>
      </c>
      <c r="C22" s="1" t="s">
        <v>2246</v>
      </c>
      <c r="D22" s="1">
        <v>933</v>
      </c>
      <c r="E22" s="1" t="s">
        <v>2248</v>
      </c>
      <c r="F22" s="1">
        <v>375</v>
      </c>
      <c r="G22" s="1" t="s">
        <v>1674</v>
      </c>
      <c r="H22" s="1" t="s">
        <v>1673</v>
      </c>
      <c r="I22" s="1" t="s">
        <v>2348</v>
      </c>
      <c r="J22" s="1">
        <v>0</v>
      </c>
      <c r="K22" s="21">
        <v>45413.903656215276</v>
      </c>
      <c r="L22" s="1">
        <v>0</v>
      </c>
      <c r="M22" s="21">
        <v>45413.903656215276</v>
      </c>
    </row>
    <row r="23" spans="1:13" x14ac:dyDescent="0.25">
      <c r="A23" s="1">
        <v>78</v>
      </c>
      <c r="B23" s="1" t="s">
        <v>1666</v>
      </c>
      <c r="C23" s="1" t="s">
        <v>2243</v>
      </c>
      <c r="D23" s="1">
        <v>84</v>
      </c>
      <c r="E23" s="1" t="s">
        <v>2245</v>
      </c>
      <c r="F23" s="1">
        <v>501</v>
      </c>
      <c r="G23" s="1" t="s">
        <v>1664</v>
      </c>
      <c r="H23" s="1" t="s">
        <v>1663</v>
      </c>
      <c r="I23" s="1" t="s">
        <v>2348</v>
      </c>
      <c r="J23" s="1">
        <v>0</v>
      </c>
      <c r="K23" s="21">
        <v>45413.903656215276</v>
      </c>
      <c r="L23" s="1">
        <v>0</v>
      </c>
      <c r="M23" s="21">
        <v>45413.903656215276</v>
      </c>
    </row>
    <row r="24" spans="1:13" x14ac:dyDescent="0.25">
      <c r="A24" s="1">
        <v>79</v>
      </c>
      <c r="B24" s="1" t="s">
        <v>1656</v>
      </c>
      <c r="C24" s="1" t="s">
        <v>2269</v>
      </c>
      <c r="D24" s="1">
        <v>60</v>
      </c>
      <c r="E24" s="1" t="s">
        <v>2271</v>
      </c>
      <c r="F24" s="1" t="s">
        <v>1655</v>
      </c>
      <c r="G24" s="1" t="s">
        <v>1654</v>
      </c>
      <c r="H24" s="1" t="s">
        <v>1653</v>
      </c>
      <c r="I24" s="1" t="s">
        <v>2348</v>
      </c>
      <c r="J24" s="1">
        <v>0</v>
      </c>
      <c r="K24" s="21">
        <v>45413.903656249997</v>
      </c>
      <c r="L24" s="1">
        <v>0</v>
      </c>
      <c r="M24" s="21">
        <v>45413.903656249997</v>
      </c>
    </row>
    <row r="25" spans="1:13" x14ac:dyDescent="0.25">
      <c r="A25" s="1">
        <v>80</v>
      </c>
      <c r="B25" s="1" t="s">
        <v>1652</v>
      </c>
      <c r="C25" s="1" t="s">
        <v>2252</v>
      </c>
      <c r="D25" s="1">
        <v>64</v>
      </c>
      <c r="E25" s="1" t="s">
        <v>1649</v>
      </c>
      <c r="F25" s="1">
        <v>975</v>
      </c>
      <c r="G25" s="1" t="s">
        <v>1650</v>
      </c>
      <c r="H25" s="1" t="s">
        <v>1649</v>
      </c>
      <c r="I25" s="1" t="s">
        <v>2348</v>
      </c>
      <c r="J25" s="1">
        <v>0</v>
      </c>
      <c r="K25" s="21">
        <v>45413.903656249997</v>
      </c>
      <c r="L25" s="1">
        <v>0</v>
      </c>
      <c r="M25" s="21">
        <v>45413.903656249997</v>
      </c>
    </row>
    <row r="26" spans="1:13" x14ac:dyDescent="0.25">
      <c r="A26" s="1">
        <v>81</v>
      </c>
      <c r="B26" s="1" t="s">
        <v>1647</v>
      </c>
      <c r="C26" s="1" t="s">
        <v>2263</v>
      </c>
      <c r="D26" s="1">
        <v>68</v>
      </c>
      <c r="E26" s="1" t="s">
        <v>2265</v>
      </c>
      <c r="F26" s="1">
        <v>591</v>
      </c>
      <c r="G26" s="1" t="s">
        <v>1645</v>
      </c>
      <c r="H26" s="1" t="s">
        <v>1644</v>
      </c>
      <c r="I26" s="1" t="s">
        <v>2348</v>
      </c>
      <c r="J26" s="1">
        <v>0</v>
      </c>
      <c r="K26" s="21">
        <v>45413.903656284725</v>
      </c>
      <c r="L26" s="1">
        <v>0</v>
      </c>
      <c r="M26" s="21">
        <v>45413.903656284725</v>
      </c>
    </row>
    <row r="27" spans="1:13" x14ac:dyDescent="0.25">
      <c r="A27" s="1">
        <v>83</v>
      </c>
      <c r="B27" s="1" t="s">
        <v>1637</v>
      </c>
      <c r="C27" s="1" t="s">
        <v>2249</v>
      </c>
      <c r="D27" s="1">
        <v>72</v>
      </c>
      <c r="E27" s="1" t="s">
        <v>2251</v>
      </c>
      <c r="F27" s="1">
        <v>267</v>
      </c>
      <c r="G27" s="1" t="s">
        <v>1635</v>
      </c>
      <c r="H27" s="1" t="s">
        <v>1634</v>
      </c>
      <c r="I27" s="1" t="s">
        <v>2348</v>
      </c>
      <c r="J27" s="1">
        <v>0</v>
      </c>
      <c r="K27" s="21">
        <v>45413.903656365743</v>
      </c>
      <c r="L27" s="1">
        <v>0</v>
      </c>
      <c r="M27" s="21">
        <v>45413.903656365743</v>
      </c>
    </row>
    <row r="28" spans="1:13" x14ac:dyDescent="0.25">
      <c r="A28" s="1">
        <v>84</v>
      </c>
      <c r="B28" s="1" t="s">
        <v>1632</v>
      </c>
      <c r="C28" s="1" t="s">
        <v>2257</v>
      </c>
      <c r="D28" s="1">
        <v>986</v>
      </c>
      <c r="E28" s="1" t="s">
        <v>2259</v>
      </c>
      <c r="F28" s="1">
        <v>55</v>
      </c>
      <c r="G28" s="1" t="s">
        <v>1630</v>
      </c>
      <c r="H28" s="1" t="s">
        <v>1629</v>
      </c>
      <c r="I28" s="1" t="s">
        <v>2348</v>
      </c>
      <c r="J28" s="1">
        <v>0</v>
      </c>
      <c r="K28" s="21">
        <v>45413.903656365743</v>
      </c>
      <c r="L28" s="1">
        <v>0</v>
      </c>
      <c r="M28" s="21">
        <v>45413.903656365743</v>
      </c>
    </row>
    <row r="29" spans="1:13" x14ac:dyDescent="0.25">
      <c r="A29" s="1">
        <v>85</v>
      </c>
      <c r="B29" s="1" t="s">
        <v>1618</v>
      </c>
      <c r="C29" s="1" t="s">
        <v>2266</v>
      </c>
      <c r="D29" s="1">
        <v>96</v>
      </c>
      <c r="E29" s="1" t="s">
        <v>2268</v>
      </c>
      <c r="F29" s="1">
        <v>673</v>
      </c>
      <c r="G29" s="1" t="s">
        <v>1616</v>
      </c>
      <c r="H29" s="1" t="s">
        <v>1615</v>
      </c>
      <c r="I29" s="1" t="s">
        <v>2348</v>
      </c>
      <c r="J29" s="1">
        <v>0</v>
      </c>
      <c r="K29" s="21">
        <v>45413.903656365743</v>
      </c>
      <c r="L29" s="1">
        <v>0</v>
      </c>
      <c r="M29" s="21">
        <v>45413.903656365743</v>
      </c>
    </row>
    <row r="30" spans="1:13" x14ac:dyDescent="0.25">
      <c r="A30" s="1">
        <v>86</v>
      </c>
      <c r="B30" s="1" t="s">
        <v>1613</v>
      </c>
      <c r="C30" s="1" t="s">
        <v>2278</v>
      </c>
      <c r="D30" s="1">
        <v>975</v>
      </c>
      <c r="E30" s="1" t="s">
        <v>2279</v>
      </c>
      <c r="F30" s="1">
        <v>359</v>
      </c>
      <c r="G30" s="1" t="s">
        <v>1611</v>
      </c>
      <c r="H30" s="1" t="s">
        <v>1610</v>
      </c>
      <c r="I30" s="1" t="s">
        <v>2348</v>
      </c>
      <c r="J30" s="1">
        <v>0</v>
      </c>
      <c r="K30" s="21">
        <v>45413.903656400464</v>
      </c>
      <c r="L30" s="1">
        <v>0</v>
      </c>
      <c r="M30" s="21">
        <v>45413.903656400464</v>
      </c>
    </row>
    <row r="31" spans="1:13" x14ac:dyDescent="0.25">
      <c r="A31" s="1">
        <v>87</v>
      </c>
      <c r="B31" s="1" t="s">
        <v>1603</v>
      </c>
      <c r="C31" s="1" t="s">
        <v>2272</v>
      </c>
      <c r="D31" s="1">
        <v>108</v>
      </c>
      <c r="E31" s="1" t="s">
        <v>2274</v>
      </c>
      <c r="F31" s="1">
        <v>257</v>
      </c>
      <c r="G31" s="1" t="s">
        <v>1601</v>
      </c>
      <c r="H31" s="1" t="s">
        <v>1600</v>
      </c>
      <c r="I31" s="1" t="s">
        <v>2348</v>
      </c>
      <c r="J31" s="1">
        <v>0</v>
      </c>
      <c r="K31" s="21">
        <v>45413.903656400464</v>
      </c>
      <c r="L31" s="1">
        <v>0</v>
      </c>
      <c r="M31" s="21">
        <v>45413.903656400464</v>
      </c>
    </row>
    <row r="32" spans="1:13" x14ac:dyDescent="0.25">
      <c r="A32" s="1">
        <v>88</v>
      </c>
      <c r="B32" s="1" t="s">
        <v>1598</v>
      </c>
      <c r="C32" s="1" t="s">
        <v>2102</v>
      </c>
      <c r="D32" s="1">
        <v>116</v>
      </c>
      <c r="E32" s="1" t="s">
        <v>2104</v>
      </c>
      <c r="F32" s="1">
        <v>855</v>
      </c>
      <c r="G32" s="1" t="s">
        <v>1596</v>
      </c>
      <c r="H32" s="1" t="s">
        <v>1595</v>
      </c>
      <c r="I32" s="1" t="s">
        <v>2348</v>
      </c>
      <c r="J32" s="1">
        <v>0</v>
      </c>
      <c r="K32" s="21">
        <v>45413.903656446761</v>
      </c>
      <c r="L32" s="1">
        <v>0</v>
      </c>
      <c r="M32" s="21">
        <v>45413.903656446761</v>
      </c>
    </row>
    <row r="33" spans="1:13" x14ac:dyDescent="0.25">
      <c r="A33" s="1">
        <v>89</v>
      </c>
      <c r="B33" s="1" t="s">
        <v>1588</v>
      </c>
      <c r="C33" s="1" t="s">
        <v>2240</v>
      </c>
      <c r="D33" s="1">
        <v>124</v>
      </c>
      <c r="E33" s="1" t="s">
        <v>2242</v>
      </c>
      <c r="F33" s="1">
        <v>1</v>
      </c>
      <c r="G33" s="1" t="s">
        <v>1587</v>
      </c>
      <c r="H33" s="1" t="s">
        <v>1586</v>
      </c>
      <c r="I33" s="1" t="s">
        <v>2348</v>
      </c>
      <c r="J33" s="1">
        <v>0</v>
      </c>
      <c r="K33" s="21">
        <v>45413.903656446761</v>
      </c>
      <c r="L33" s="1">
        <v>0</v>
      </c>
      <c r="M33" s="21">
        <v>45413.903656446761</v>
      </c>
    </row>
    <row r="34" spans="1:13" x14ac:dyDescent="0.25">
      <c r="A34" s="1">
        <v>92</v>
      </c>
      <c r="B34" s="1" t="s">
        <v>1559</v>
      </c>
      <c r="C34" s="1" t="s">
        <v>2220</v>
      </c>
      <c r="D34" s="1">
        <v>156</v>
      </c>
      <c r="E34" s="1" t="s">
        <v>2222</v>
      </c>
      <c r="F34" s="1">
        <v>86</v>
      </c>
      <c r="G34" s="1" t="s">
        <v>1557</v>
      </c>
      <c r="H34" s="1" t="s">
        <v>1556</v>
      </c>
      <c r="I34" s="1" t="s">
        <v>2348</v>
      </c>
      <c r="J34" s="1">
        <v>0</v>
      </c>
      <c r="K34" s="21">
        <v>45413.903656481481</v>
      </c>
      <c r="L34" s="1">
        <v>0</v>
      </c>
      <c r="M34" s="21">
        <v>45413.903656481481</v>
      </c>
    </row>
    <row r="35" spans="1:13" x14ac:dyDescent="0.25">
      <c r="A35" s="1">
        <v>93</v>
      </c>
      <c r="B35" s="1" t="s">
        <v>1547</v>
      </c>
      <c r="C35" s="1" t="s">
        <v>2217</v>
      </c>
      <c r="D35" s="1">
        <v>170</v>
      </c>
      <c r="E35" s="1" t="s">
        <v>2219</v>
      </c>
      <c r="F35" s="1">
        <v>57</v>
      </c>
      <c r="G35" s="1" t="s">
        <v>1545</v>
      </c>
      <c r="H35" s="1" t="s">
        <v>1544</v>
      </c>
      <c r="I35" s="1" t="s">
        <v>2348</v>
      </c>
      <c r="J35" s="1">
        <v>0</v>
      </c>
      <c r="K35" s="21">
        <v>45413.903656516202</v>
      </c>
      <c r="L35" s="1">
        <v>0</v>
      </c>
      <c r="M35" s="21">
        <v>45413.903656516202</v>
      </c>
    </row>
    <row r="36" spans="1:13" x14ac:dyDescent="0.25">
      <c r="A36" s="1">
        <v>94</v>
      </c>
      <c r="B36" s="1" t="s">
        <v>1542</v>
      </c>
      <c r="C36" s="1" t="s">
        <v>2099</v>
      </c>
      <c r="D36" s="1">
        <v>174</v>
      </c>
      <c r="E36" s="1" t="s">
        <v>2101</v>
      </c>
      <c r="F36" s="1">
        <v>269</v>
      </c>
      <c r="G36" s="1" t="s">
        <v>1540</v>
      </c>
      <c r="H36" s="1" t="s">
        <v>1539</v>
      </c>
      <c r="I36" s="1" t="s">
        <v>2348</v>
      </c>
      <c r="J36" s="1">
        <v>0</v>
      </c>
      <c r="K36" s="21">
        <v>45413.903656516202</v>
      </c>
      <c r="L36" s="1">
        <v>0</v>
      </c>
      <c r="M36" s="21">
        <v>45413.903656516202</v>
      </c>
    </row>
    <row r="37" spans="1:13" x14ac:dyDescent="0.25">
      <c r="A37" s="1">
        <v>95</v>
      </c>
      <c r="B37" s="1" t="s">
        <v>1532</v>
      </c>
      <c r="C37" s="1" t="s">
        <v>2211</v>
      </c>
      <c r="D37" s="1">
        <v>188</v>
      </c>
      <c r="E37" s="1" t="s">
        <v>2213</v>
      </c>
      <c r="F37" s="1">
        <v>506</v>
      </c>
      <c r="G37" s="1" t="s">
        <v>1530</v>
      </c>
      <c r="H37" s="1" t="s">
        <v>1529</v>
      </c>
      <c r="I37" s="1" t="s">
        <v>2348</v>
      </c>
      <c r="J37" s="1">
        <v>0</v>
      </c>
      <c r="K37" s="21">
        <v>45413.903656516202</v>
      </c>
      <c r="L37" s="1">
        <v>0</v>
      </c>
      <c r="M37" s="21">
        <v>45413.903656516202</v>
      </c>
    </row>
    <row r="38" spans="1:13" x14ac:dyDescent="0.25">
      <c r="A38" s="1">
        <v>96</v>
      </c>
      <c r="B38" s="1" t="s">
        <v>1522</v>
      </c>
      <c r="C38" s="1" t="s">
        <v>2208</v>
      </c>
      <c r="D38" s="1">
        <v>192</v>
      </c>
      <c r="E38" s="1" t="s">
        <v>2210</v>
      </c>
      <c r="F38" s="1">
        <v>53</v>
      </c>
      <c r="G38" s="1" t="s">
        <v>1520</v>
      </c>
      <c r="H38" s="1" t="s">
        <v>1519</v>
      </c>
      <c r="I38" s="1" t="s">
        <v>2348</v>
      </c>
      <c r="J38" s="1">
        <v>0</v>
      </c>
      <c r="K38" s="21">
        <v>45413.903656562499</v>
      </c>
      <c r="L38" s="1">
        <v>0</v>
      </c>
      <c r="M38" s="21">
        <v>45413.903656562499</v>
      </c>
    </row>
    <row r="39" spans="1:13" x14ac:dyDescent="0.25">
      <c r="A39" s="1">
        <v>97</v>
      </c>
      <c r="B39" s="1" t="s">
        <v>1503</v>
      </c>
      <c r="C39" s="1" t="s">
        <v>2238</v>
      </c>
      <c r="D39" s="1">
        <v>976</v>
      </c>
      <c r="E39" s="1" t="s">
        <v>2239</v>
      </c>
      <c r="F39" s="1">
        <v>243</v>
      </c>
      <c r="G39" s="1" t="s">
        <v>1501</v>
      </c>
      <c r="H39" s="1" t="s">
        <v>1500</v>
      </c>
      <c r="I39" s="1" t="s">
        <v>2348</v>
      </c>
      <c r="J39" s="1">
        <v>0</v>
      </c>
      <c r="K39" s="21">
        <v>45413.903656562499</v>
      </c>
      <c r="L39" s="1">
        <v>0</v>
      </c>
      <c r="M39" s="21">
        <v>45413.903656562499</v>
      </c>
    </row>
    <row r="40" spans="1:13" x14ac:dyDescent="0.25">
      <c r="A40" s="1">
        <v>98</v>
      </c>
      <c r="B40" s="1" t="s">
        <v>1493</v>
      </c>
      <c r="C40" s="1" t="s">
        <v>2198</v>
      </c>
      <c r="D40" s="1">
        <v>262</v>
      </c>
      <c r="E40" s="1" t="s">
        <v>2199</v>
      </c>
      <c r="F40" s="1">
        <v>253</v>
      </c>
      <c r="G40" s="1" t="s">
        <v>1491</v>
      </c>
      <c r="H40" s="1" t="s">
        <v>1490</v>
      </c>
      <c r="I40" s="1" t="s">
        <v>2348</v>
      </c>
      <c r="J40" s="1">
        <v>0</v>
      </c>
      <c r="K40" s="21">
        <v>45413.903656562499</v>
      </c>
      <c r="L40" s="1">
        <v>0</v>
      </c>
      <c r="M40" s="21">
        <v>45413.903656562499</v>
      </c>
    </row>
    <row r="41" spans="1:13" x14ac:dyDescent="0.25">
      <c r="A41" s="1">
        <v>100</v>
      </c>
      <c r="B41" s="1" t="s">
        <v>1468</v>
      </c>
      <c r="C41" s="1" t="s">
        <v>2185</v>
      </c>
      <c r="D41" s="1">
        <v>818</v>
      </c>
      <c r="E41" s="1" t="s">
        <v>2187</v>
      </c>
      <c r="F41" s="1">
        <v>20</v>
      </c>
      <c r="G41" s="1" t="s">
        <v>1466</v>
      </c>
      <c r="H41" s="1" t="s">
        <v>1465</v>
      </c>
      <c r="I41" s="1" t="s">
        <v>2348</v>
      </c>
      <c r="J41" s="1">
        <v>0</v>
      </c>
      <c r="K41" s="21">
        <v>45413.90365659722</v>
      </c>
      <c r="L41" s="1">
        <v>0</v>
      </c>
      <c r="M41" s="21">
        <v>45413.90365659722</v>
      </c>
    </row>
    <row r="42" spans="1:13" x14ac:dyDescent="0.25">
      <c r="A42" s="1">
        <v>101</v>
      </c>
      <c r="B42" s="1" t="s">
        <v>1463</v>
      </c>
      <c r="C42" s="1" t="s">
        <v>1920</v>
      </c>
      <c r="D42" s="1">
        <v>222</v>
      </c>
      <c r="E42" s="1" t="s">
        <v>1921</v>
      </c>
      <c r="F42" s="1">
        <v>503</v>
      </c>
      <c r="G42" s="1" t="s">
        <v>1461</v>
      </c>
      <c r="H42" s="1" t="s">
        <v>1460</v>
      </c>
      <c r="I42" s="1" t="s">
        <v>2348</v>
      </c>
      <c r="J42" s="1">
        <v>0</v>
      </c>
      <c r="K42" s="21">
        <v>45413.90365659722</v>
      </c>
      <c r="L42" s="1">
        <v>0</v>
      </c>
      <c r="M42" s="21">
        <v>45413.90365659722</v>
      </c>
    </row>
    <row r="43" spans="1:13" x14ac:dyDescent="0.25">
      <c r="A43" s="1">
        <v>102</v>
      </c>
      <c r="B43" s="1" t="s">
        <v>1453</v>
      </c>
      <c r="C43" s="1" t="s">
        <v>2183</v>
      </c>
      <c r="D43" s="1">
        <v>232</v>
      </c>
      <c r="E43" s="1" t="s">
        <v>2184</v>
      </c>
      <c r="F43" s="1">
        <v>291</v>
      </c>
      <c r="G43" s="1" t="s">
        <v>1451</v>
      </c>
      <c r="H43" s="1" t="s">
        <v>604</v>
      </c>
      <c r="I43" s="1" t="s">
        <v>2348</v>
      </c>
      <c r="J43" s="1">
        <v>0</v>
      </c>
      <c r="K43" s="21">
        <v>45413.903656631941</v>
      </c>
      <c r="L43" s="1">
        <v>0</v>
      </c>
      <c r="M43" s="21">
        <v>45413.903656631941</v>
      </c>
    </row>
    <row r="44" spans="1:13" x14ac:dyDescent="0.25">
      <c r="A44" s="1">
        <v>103</v>
      </c>
      <c r="B44" s="1" t="s">
        <v>1444</v>
      </c>
      <c r="C44" s="1" t="s">
        <v>2181</v>
      </c>
      <c r="D44" s="1">
        <v>230</v>
      </c>
      <c r="E44" s="1" t="s">
        <v>2182</v>
      </c>
      <c r="F44" s="1">
        <v>251</v>
      </c>
      <c r="G44" s="1" t="s">
        <v>1442</v>
      </c>
      <c r="H44" s="1" t="s">
        <v>1441</v>
      </c>
      <c r="I44" s="1" t="s">
        <v>2348</v>
      </c>
      <c r="J44" s="1">
        <v>0</v>
      </c>
      <c r="K44" s="21">
        <v>45413.903656631941</v>
      </c>
      <c r="L44" s="1">
        <v>0</v>
      </c>
      <c r="M44" s="21">
        <v>45413.903656631941</v>
      </c>
    </row>
    <row r="45" spans="1:13" x14ac:dyDescent="0.25">
      <c r="A45" s="1">
        <v>104</v>
      </c>
      <c r="B45" s="1" t="s">
        <v>1429</v>
      </c>
      <c r="C45" s="1" t="s">
        <v>2175</v>
      </c>
      <c r="D45" s="1">
        <v>242</v>
      </c>
      <c r="E45" s="1" t="s">
        <v>2176</v>
      </c>
      <c r="F45" s="1">
        <v>679</v>
      </c>
      <c r="G45" s="1" t="s">
        <v>1427</v>
      </c>
      <c r="H45" s="1" t="s">
        <v>1426</v>
      </c>
      <c r="I45" s="1" t="s">
        <v>2348</v>
      </c>
      <c r="J45" s="1">
        <v>0</v>
      </c>
      <c r="K45" s="21">
        <v>45413.903656631941</v>
      </c>
      <c r="L45" s="1">
        <v>0</v>
      </c>
      <c r="M45" s="21">
        <v>45413.903656631941</v>
      </c>
    </row>
    <row r="46" spans="1:13" x14ac:dyDescent="0.25">
      <c r="A46" s="1">
        <v>105</v>
      </c>
      <c r="B46" s="1" t="s">
        <v>1404</v>
      </c>
      <c r="C46" s="1" t="s">
        <v>2155</v>
      </c>
      <c r="D46" s="1">
        <v>270</v>
      </c>
      <c r="E46" s="1" t="s">
        <v>2157</v>
      </c>
      <c r="F46" s="1">
        <v>220</v>
      </c>
      <c r="G46" s="1" t="s">
        <v>1402</v>
      </c>
      <c r="H46" s="1" t="s">
        <v>1401</v>
      </c>
      <c r="I46" s="1" t="s">
        <v>2348</v>
      </c>
      <c r="J46" s="1">
        <v>0</v>
      </c>
      <c r="K46" s="21">
        <v>45413.903656678238</v>
      </c>
      <c r="L46" s="1">
        <v>0</v>
      </c>
      <c r="M46" s="21">
        <v>45413.903656678238</v>
      </c>
    </row>
    <row r="47" spans="1:13" x14ac:dyDescent="0.25">
      <c r="A47" s="1">
        <v>106</v>
      </c>
      <c r="B47" s="1" t="s">
        <v>1399</v>
      </c>
      <c r="C47" s="1" t="s">
        <v>2165</v>
      </c>
      <c r="D47" s="1">
        <v>981</v>
      </c>
      <c r="E47" s="1" t="s">
        <v>2167</v>
      </c>
      <c r="F47" s="1">
        <v>995</v>
      </c>
      <c r="G47" s="1" t="s">
        <v>1397</v>
      </c>
      <c r="H47" s="1" t="s">
        <v>1396</v>
      </c>
      <c r="I47" s="1" t="s">
        <v>2348</v>
      </c>
      <c r="J47" s="1">
        <v>0</v>
      </c>
      <c r="K47" s="21">
        <v>45413.903656678238</v>
      </c>
      <c r="L47" s="1">
        <v>0</v>
      </c>
      <c r="M47" s="21">
        <v>45413.903656678238</v>
      </c>
    </row>
    <row r="48" spans="1:13" x14ac:dyDescent="0.25">
      <c r="A48" s="1">
        <v>107</v>
      </c>
      <c r="B48" s="1" t="s">
        <v>1389</v>
      </c>
      <c r="C48" s="1" t="s">
        <v>2162</v>
      </c>
      <c r="D48" s="1">
        <v>936</v>
      </c>
      <c r="E48" s="1" t="s">
        <v>2164</v>
      </c>
      <c r="F48" s="1">
        <v>233</v>
      </c>
      <c r="G48" s="1" t="s">
        <v>1387</v>
      </c>
      <c r="H48" s="1" t="s">
        <v>1386</v>
      </c>
      <c r="I48" s="1" t="s">
        <v>2348</v>
      </c>
      <c r="J48" s="1">
        <v>0</v>
      </c>
      <c r="K48" s="21">
        <v>45413.903656712966</v>
      </c>
      <c r="L48" s="1">
        <v>0</v>
      </c>
      <c r="M48" s="21">
        <v>45413.903656712966</v>
      </c>
    </row>
    <row r="49" spans="1:13" x14ac:dyDescent="0.25">
      <c r="A49" s="1">
        <v>108</v>
      </c>
      <c r="B49" s="1" t="s">
        <v>1359</v>
      </c>
      <c r="C49" s="1" t="s">
        <v>2149</v>
      </c>
      <c r="D49" s="1">
        <v>320</v>
      </c>
      <c r="E49" s="1" t="s">
        <v>2151</v>
      </c>
      <c r="F49" s="1">
        <v>502</v>
      </c>
      <c r="G49" s="1" t="s">
        <v>1357</v>
      </c>
      <c r="H49" s="1" t="s">
        <v>1356</v>
      </c>
      <c r="I49" s="1" t="s">
        <v>2348</v>
      </c>
      <c r="J49" s="1">
        <v>0</v>
      </c>
      <c r="K49" s="21">
        <v>45413.903656712966</v>
      </c>
      <c r="L49" s="1">
        <v>0</v>
      </c>
      <c r="M49" s="21">
        <v>45413.903656712966</v>
      </c>
    </row>
    <row r="50" spans="1:13" x14ac:dyDescent="0.25">
      <c r="A50" s="1">
        <v>109</v>
      </c>
      <c r="B50" s="1" t="s">
        <v>1349</v>
      </c>
      <c r="C50" s="1" t="s">
        <v>2152</v>
      </c>
      <c r="D50" s="1">
        <v>324</v>
      </c>
      <c r="E50" s="1" t="s">
        <v>2154</v>
      </c>
      <c r="F50" s="1">
        <v>224</v>
      </c>
      <c r="G50" s="1" t="s">
        <v>1347</v>
      </c>
      <c r="H50" s="1" t="s">
        <v>1346</v>
      </c>
      <c r="I50" s="1" t="s">
        <v>2348</v>
      </c>
      <c r="J50" s="1">
        <v>0</v>
      </c>
      <c r="K50" s="21">
        <v>45413.903656712966</v>
      </c>
      <c r="L50" s="1">
        <v>0</v>
      </c>
      <c r="M50" s="21">
        <v>45413.903656712966</v>
      </c>
    </row>
    <row r="51" spans="1:13" x14ac:dyDescent="0.25">
      <c r="A51" s="1">
        <v>110</v>
      </c>
      <c r="B51" s="1" t="s">
        <v>1339</v>
      </c>
      <c r="C51" s="1" t="s">
        <v>2146</v>
      </c>
      <c r="D51" s="1">
        <v>328</v>
      </c>
      <c r="E51" s="1" t="s">
        <v>2148</v>
      </c>
      <c r="F51" s="1">
        <v>592</v>
      </c>
      <c r="G51" s="1" t="s">
        <v>1337</v>
      </c>
      <c r="H51" s="1" t="s">
        <v>1336</v>
      </c>
      <c r="I51" s="1" t="s">
        <v>2348</v>
      </c>
      <c r="J51" s="1">
        <v>0</v>
      </c>
      <c r="K51" s="21">
        <v>45413.903656747687</v>
      </c>
      <c r="L51" s="1">
        <v>0</v>
      </c>
      <c r="M51" s="21">
        <v>45413.903656747687</v>
      </c>
    </row>
    <row r="52" spans="1:13" x14ac:dyDescent="0.25">
      <c r="A52" s="1">
        <v>111</v>
      </c>
      <c r="B52" s="1" t="s">
        <v>1334</v>
      </c>
      <c r="C52" s="1" t="s">
        <v>2137</v>
      </c>
      <c r="D52" s="1">
        <v>332</v>
      </c>
      <c r="E52" s="1" t="s">
        <v>2139</v>
      </c>
      <c r="F52" s="1">
        <v>509</v>
      </c>
      <c r="G52" s="1" t="s">
        <v>1332</v>
      </c>
      <c r="H52" s="1" t="s">
        <v>1331</v>
      </c>
      <c r="I52" s="1" t="s">
        <v>2348</v>
      </c>
      <c r="J52" s="1">
        <v>0</v>
      </c>
      <c r="K52" s="21">
        <v>45413.903656747687</v>
      </c>
      <c r="L52" s="1">
        <v>0</v>
      </c>
      <c r="M52" s="21">
        <v>45413.903656747687</v>
      </c>
    </row>
    <row r="53" spans="1:13" x14ac:dyDescent="0.25">
      <c r="A53" s="1">
        <v>112</v>
      </c>
      <c r="B53" s="1" t="s">
        <v>1329</v>
      </c>
      <c r="C53" s="1" t="s">
        <v>2140</v>
      </c>
      <c r="D53" s="1">
        <v>340</v>
      </c>
      <c r="E53" s="1" t="s">
        <v>2142</v>
      </c>
      <c r="F53" s="1">
        <v>504</v>
      </c>
      <c r="G53" s="1" t="s">
        <v>1327</v>
      </c>
      <c r="H53" s="1" t="s">
        <v>1326</v>
      </c>
      <c r="I53" s="1" t="s">
        <v>2348</v>
      </c>
      <c r="J53" s="1">
        <v>0</v>
      </c>
      <c r="K53" s="21">
        <v>45413.903656793984</v>
      </c>
      <c r="L53" s="1">
        <v>0</v>
      </c>
      <c r="M53" s="21">
        <v>45413.903656793984</v>
      </c>
    </row>
    <row r="54" spans="1:13" x14ac:dyDescent="0.25">
      <c r="A54" s="1">
        <v>113</v>
      </c>
      <c r="B54" s="1" t="s">
        <v>1324</v>
      </c>
      <c r="C54" s="1" t="s">
        <v>2143</v>
      </c>
      <c r="D54" s="1">
        <v>344</v>
      </c>
      <c r="E54" s="1" t="s">
        <v>2145</v>
      </c>
      <c r="F54" s="1">
        <v>852</v>
      </c>
      <c r="G54" s="1" t="s">
        <v>1322</v>
      </c>
      <c r="H54" s="1" t="s">
        <v>1321</v>
      </c>
      <c r="I54" s="1" t="s">
        <v>2348</v>
      </c>
      <c r="J54" s="1">
        <v>0</v>
      </c>
      <c r="K54" s="21">
        <v>45413.903656793984</v>
      </c>
      <c r="L54" s="1">
        <v>0</v>
      </c>
      <c r="M54" s="21">
        <v>45413.903656793984</v>
      </c>
    </row>
    <row r="55" spans="1:13" x14ac:dyDescent="0.25">
      <c r="A55" s="1">
        <v>114</v>
      </c>
      <c r="B55" s="1" t="s">
        <v>1319</v>
      </c>
      <c r="C55" s="1" t="s">
        <v>2134</v>
      </c>
      <c r="D55" s="1">
        <v>348</v>
      </c>
      <c r="E55" s="1" t="s">
        <v>2136</v>
      </c>
      <c r="F55" s="1">
        <v>36</v>
      </c>
      <c r="G55" s="1" t="s">
        <v>1317</v>
      </c>
      <c r="H55" s="1" t="s">
        <v>1316</v>
      </c>
      <c r="I55" s="1" t="s">
        <v>2348</v>
      </c>
      <c r="J55" s="1">
        <v>0</v>
      </c>
      <c r="K55" s="21">
        <v>45413.903656793984</v>
      </c>
      <c r="L55" s="1">
        <v>0</v>
      </c>
      <c r="M55" s="21">
        <v>45413.903656793984</v>
      </c>
    </row>
    <row r="56" spans="1:13" x14ac:dyDescent="0.25">
      <c r="A56" s="1">
        <v>117</v>
      </c>
      <c r="B56" s="1" t="s">
        <v>1301</v>
      </c>
      <c r="C56" s="1" t="s">
        <v>2122</v>
      </c>
      <c r="D56" s="1">
        <v>364</v>
      </c>
      <c r="E56" s="1" t="s">
        <v>2124</v>
      </c>
      <c r="F56" s="1">
        <v>98</v>
      </c>
      <c r="G56" s="1" t="s">
        <v>1299</v>
      </c>
      <c r="H56" s="1" t="s">
        <v>1298</v>
      </c>
      <c r="I56" s="1" t="s">
        <v>2348</v>
      </c>
      <c r="J56" s="1">
        <v>0</v>
      </c>
      <c r="K56" s="21">
        <v>45413.903656863426</v>
      </c>
      <c r="L56" s="1">
        <v>0</v>
      </c>
      <c r="M56" s="21">
        <v>45413.903656863426</v>
      </c>
    </row>
    <row r="57" spans="1:13" x14ac:dyDescent="0.25">
      <c r="A57" s="1">
        <v>118</v>
      </c>
      <c r="B57" s="1" t="s">
        <v>1296</v>
      </c>
      <c r="C57" s="1" t="s">
        <v>2125</v>
      </c>
      <c r="D57" s="1">
        <v>368</v>
      </c>
      <c r="E57" s="1" t="s">
        <v>2127</v>
      </c>
      <c r="F57" s="1">
        <v>964</v>
      </c>
      <c r="G57" s="1" t="s">
        <v>1294</v>
      </c>
      <c r="H57" s="1" t="s">
        <v>1293</v>
      </c>
      <c r="I57" s="1" t="s">
        <v>2348</v>
      </c>
      <c r="J57" s="1">
        <v>0</v>
      </c>
      <c r="K57" s="21">
        <v>45413.903656909722</v>
      </c>
      <c r="L57" s="1">
        <v>0</v>
      </c>
      <c r="M57" s="21">
        <v>45413.903656909722</v>
      </c>
    </row>
    <row r="58" spans="1:13" x14ac:dyDescent="0.25">
      <c r="A58" s="1">
        <v>119</v>
      </c>
      <c r="B58" s="1" t="s">
        <v>1281</v>
      </c>
      <c r="C58" s="1" t="s">
        <v>2130</v>
      </c>
      <c r="D58" s="1">
        <v>376</v>
      </c>
      <c r="E58" s="1" t="s">
        <v>2131</v>
      </c>
      <c r="F58" s="1">
        <v>972</v>
      </c>
      <c r="G58" s="1" t="s">
        <v>1279</v>
      </c>
      <c r="H58" s="1" t="s">
        <v>1278</v>
      </c>
      <c r="I58" s="1" t="s">
        <v>2348</v>
      </c>
      <c r="J58" s="1">
        <v>0</v>
      </c>
      <c r="K58" s="21">
        <v>45413.903656909722</v>
      </c>
      <c r="L58" s="1">
        <v>0</v>
      </c>
      <c r="M58" s="21">
        <v>45413.903656909722</v>
      </c>
    </row>
    <row r="59" spans="1:13" x14ac:dyDescent="0.25">
      <c r="A59" s="1">
        <v>120</v>
      </c>
      <c r="B59" s="1" t="s">
        <v>1267</v>
      </c>
      <c r="C59" s="1" t="s">
        <v>2117</v>
      </c>
      <c r="D59" s="1">
        <v>388</v>
      </c>
      <c r="E59" s="1" t="s">
        <v>2119</v>
      </c>
      <c r="F59" s="1" t="s">
        <v>1266</v>
      </c>
      <c r="G59" s="1" t="s">
        <v>1265</v>
      </c>
      <c r="H59" s="1" t="s">
        <v>1264</v>
      </c>
      <c r="I59" s="1" t="s">
        <v>2348</v>
      </c>
      <c r="J59" s="1">
        <v>0</v>
      </c>
      <c r="K59" s="21">
        <v>45413.903656944443</v>
      </c>
      <c r="L59" s="1">
        <v>0</v>
      </c>
      <c r="M59" s="21">
        <v>45413.903656944443</v>
      </c>
    </row>
    <row r="60" spans="1:13" x14ac:dyDescent="0.25">
      <c r="A60" s="1">
        <v>121</v>
      </c>
      <c r="B60" s="1" t="s">
        <v>1262</v>
      </c>
      <c r="C60" s="1" t="s">
        <v>2111</v>
      </c>
      <c r="D60" s="1">
        <v>392</v>
      </c>
      <c r="E60" s="1" t="s">
        <v>2113</v>
      </c>
      <c r="F60" s="1">
        <v>81</v>
      </c>
      <c r="G60" s="1" t="s">
        <v>1260</v>
      </c>
      <c r="H60" s="1" t="s">
        <v>1259</v>
      </c>
      <c r="I60" s="1" t="s">
        <v>2348</v>
      </c>
      <c r="J60" s="1">
        <v>0</v>
      </c>
      <c r="K60" s="21">
        <v>45413.903656944443</v>
      </c>
      <c r="L60" s="1">
        <v>0</v>
      </c>
      <c r="M60" s="21">
        <v>45413.903656944443</v>
      </c>
    </row>
    <row r="61" spans="1:13" x14ac:dyDescent="0.25">
      <c r="A61" s="1">
        <v>122</v>
      </c>
      <c r="B61" s="1" t="s">
        <v>1252</v>
      </c>
      <c r="C61" s="1" t="s">
        <v>2114</v>
      </c>
      <c r="D61" s="1">
        <v>400</v>
      </c>
      <c r="E61" s="1" t="s">
        <v>2116</v>
      </c>
      <c r="F61" s="1">
        <v>962</v>
      </c>
      <c r="G61" s="1" t="s">
        <v>1250</v>
      </c>
      <c r="H61" s="1" t="s">
        <v>1249</v>
      </c>
      <c r="I61" s="1" t="s">
        <v>2348</v>
      </c>
      <c r="J61" s="1">
        <v>0</v>
      </c>
      <c r="K61" s="21">
        <v>45413.903656944443</v>
      </c>
      <c r="L61" s="1">
        <v>0</v>
      </c>
      <c r="M61" s="21">
        <v>45413.903656944443</v>
      </c>
    </row>
    <row r="62" spans="1:13" x14ac:dyDescent="0.25">
      <c r="A62" s="1">
        <v>123</v>
      </c>
      <c r="B62" s="1" t="s">
        <v>1247</v>
      </c>
      <c r="C62" s="1" t="s">
        <v>2083</v>
      </c>
      <c r="D62" s="1">
        <v>398</v>
      </c>
      <c r="E62" s="1" t="s">
        <v>2085</v>
      </c>
      <c r="F62" s="1">
        <v>7</v>
      </c>
      <c r="G62" s="1" t="s">
        <v>1246</v>
      </c>
      <c r="H62" s="1" t="s">
        <v>1245</v>
      </c>
      <c r="I62" s="1" t="s">
        <v>2348</v>
      </c>
      <c r="J62" s="1">
        <v>0</v>
      </c>
      <c r="K62" s="21">
        <v>45413.903656979164</v>
      </c>
      <c r="L62" s="1">
        <v>0</v>
      </c>
      <c r="M62" s="21">
        <v>45413.903656979164</v>
      </c>
    </row>
    <row r="63" spans="1:13" x14ac:dyDescent="0.25">
      <c r="A63" s="1">
        <v>124</v>
      </c>
      <c r="B63" s="1" t="s">
        <v>1243</v>
      </c>
      <c r="C63" s="1" t="s">
        <v>2108</v>
      </c>
      <c r="D63" s="1">
        <v>404</v>
      </c>
      <c r="E63" s="1" t="s">
        <v>2110</v>
      </c>
      <c r="F63" s="1">
        <v>254</v>
      </c>
      <c r="G63" s="1" t="s">
        <v>1241</v>
      </c>
      <c r="H63" s="1" t="s">
        <v>1240</v>
      </c>
      <c r="I63" s="1" t="s">
        <v>2348</v>
      </c>
      <c r="J63" s="1">
        <v>0</v>
      </c>
      <c r="K63" s="21">
        <v>45413.903656979164</v>
      </c>
      <c r="L63" s="1">
        <v>0</v>
      </c>
      <c r="M63" s="21">
        <v>45413.903656979164</v>
      </c>
    </row>
    <row r="64" spans="1:13" x14ac:dyDescent="0.25">
      <c r="A64" s="1">
        <v>125</v>
      </c>
      <c r="B64" s="1" t="s">
        <v>1228</v>
      </c>
      <c r="C64" s="1" t="s">
        <v>2089</v>
      </c>
      <c r="D64" s="1">
        <v>414</v>
      </c>
      <c r="E64" s="1" t="s">
        <v>2091</v>
      </c>
      <c r="F64" s="1">
        <v>965</v>
      </c>
      <c r="G64" s="1" t="s">
        <v>1226</v>
      </c>
      <c r="H64" s="1" t="s">
        <v>1225</v>
      </c>
      <c r="I64" s="1" t="s">
        <v>2348</v>
      </c>
      <c r="J64" s="1">
        <v>0</v>
      </c>
      <c r="K64" s="21">
        <v>45413.903657025461</v>
      </c>
      <c r="L64" s="1">
        <v>0</v>
      </c>
      <c r="M64" s="21">
        <v>45413.903657025461</v>
      </c>
    </row>
    <row r="65" spans="1:13" x14ac:dyDescent="0.25">
      <c r="A65" s="1">
        <v>126</v>
      </c>
      <c r="B65" s="1" t="s">
        <v>1223</v>
      </c>
      <c r="C65" s="1" t="s">
        <v>2105</v>
      </c>
      <c r="D65" s="1">
        <v>417</v>
      </c>
      <c r="E65" s="1" t="s">
        <v>2107</v>
      </c>
      <c r="F65" s="1">
        <v>996</v>
      </c>
      <c r="G65" s="1" t="s">
        <v>1221</v>
      </c>
      <c r="H65" s="1" t="s">
        <v>1220</v>
      </c>
      <c r="I65" s="1" t="s">
        <v>2348</v>
      </c>
      <c r="J65" s="1">
        <v>0</v>
      </c>
      <c r="K65" s="21">
        <v>45413.903657025461</v>
      </c>
      <c r="L65" s="1">
        <v>0</v>
      </c>
      <c r="M65" s="21">
        <v>45413.903657025461</v>
      </c>
    </row>
    <row r="66" spans="1:13" x14ac:dyDescent="0.25">
      <c r="A66" s="1">
        <v>127</v>
      </c>
      <c r="B66" s="1" t="s">
        <v>1218</v>
      </c>
      <c r="C66" s="1" t="s">
        <v>2080</v>
      </c>
      <c r="D66" s="1">
        <v>418</v>
      </c>
      <c r="E66" s="1" t="s">
        <v>2082</v>
      </c>
      <c r="F66" s="1">
        <v>856</v>
      </c>
      <c r="G66" s="1" t="s">
        <v>1216</v>
      </c>
      <c r="H66" s="1" t="s">
        <v>1215</v>
      </c>
      <c r="I66" s="1" t="s">
        <v>2348</v>
      </c>
      <c r="J66" s="1">
        <v>0</v>
      </c>
      <c r="K66" s="21">
        <v>45413.903657060182</v>
      </c>
      <c r="L66" s="1">
        <v>0</v>
      </c>
      <c r="M66" s="21">
        <v>45413.903657060182</v>
      </c>
    </row>
    <row r="67" spans="1:13" x14ac:dyDescent="0.25">
      <c r="A67" s="1">
        <v>128</v>
      </c>
      <c r="B67" s="1" t="s">
        <v>1208</v>
      </c>
      <c r="C67" s="1" t="s">
        <v>2077</v>
      </c>
      <c r="D67" s="1">
        <v>422</v>
      </c>
      <c r="E67" s="1" t="s">
        <v>2079</v>
      </c>
      <c r="F67" s="1">
        <v>961</v>
      </c>
      <c r="G67" s="1" t="s">
        <v>1206</v>
      </c>
      <c r="H67" s="1" t="s">
        <v>1205</v>
      </c>
      <c r="I67" s="1" t="s">
        <v>2348</v>
      </c>
      <c r="J67" s="1">
        <v>0</v>
      </c>
      <c r="K67" s="21">
        <v>45413.903657060182</v>
      </c>
      <c r="L67" s="1">
        <v>0</v>
      </c>
      <c r="M67" s="21">
        <v>45413.903657060182</v>
      </c>
    </row>
    <row r="68" spans="1:13" x14ac:dyDescent="0.25">
      <c r="A68" s="1">
        <v>129</v>
      </c>
      <c r="B68" s="1" t="s">
        <v>1203</v>
      </c>
      <c r="C68" s="1" t="s">
        <v>2068</v>
      </c>
      <c r="D68" s="1">
        <v>426</v>
      </c>
      <c r="E68" s="1" t="s">
        <v>2070</v>
      </c>
      <c r="F68" s="1">
        <v>266</v>
      </c>
      <c r="G68" s="1" t="s">
        <v>1201</v>
      </c>
      <c r="H68" s="1" t="s">
        <v>1200</v>
      </c>
      <c r="I68" s="1" t="s">
        <v>2348</v>
      </c>
      <c r="J68" s="1">
        <v>0</v>
      </c>
      <c r="K68" s="21">
        <v>45413.903657060182</v>
      </c>
      <c r="L68" s="1">
        <v>0</v>
      </c>
      <c r="M68" s="21">
        <v>45413.903657060182</v>
      </c>
    </row>
    <row r="69" spans="1:13" x14ac:dyDescent="0.25">
      <c r="A69" s="1">
        <v>130</v>
      </c>
      <c r="B69" s="1" t="s">
        <v>1198</v>
      </c>
      <c r="C69" s="1" t="s">
        <v>2071</v>
      </c>
      <c r="D69" s="1">
        <v>430</v>
      </c>
      <c r="E69" s="1" t="s">
        <v>2073</v>
      </c>
      <c r="F69" s="1">
        <v>231</v>
      </c>
      <c r="G69" s="1" t="s">
        <v>1196</v>
      </c>
      <c r="H69" s="1" t="s">
        <v>1195</v>
      </c>
      <c r="I69" s="1" t="s">
        <v>2348</v>
      </c>
      <c r="J69" s="1">
        <v>0</v>
      </c>
      <c r="K69" s="21">
        <v>45413.90365709491</v>
      </c>
      <c r="L69" s="1">
        <v>0</v>
      </c>
      <c r="M69" s="21">
        <v>45413.90365709491</v>
      </c>
    </row>
    <row r="70" spans="1:13" x14ac:dyDescent="0.25">
      <c r="A70" s="1">
        <v>131</v>
      </c>
      <c r="B70" s="1" t="s">
        <v>1193</v>
      </c>
      <c r="C70" s="1" t="s">
        <v>2065</v>
      </c>
      <c r="D70" s="1">
        <v>434</v>
      </c>
      <c r="E70" s="1" t="s">
        <v>2067</v>
      </c>
      <c r="F70" s="1">
        <v>218</v>
      </c>
      <c r="G70" s="1" t="s">
        <v>1191</v>
      </c>
      <c r="H70" s="1" t="s">
        <v>1190</v>
      </c>
      <c r="I70" s="1" t="s">
        <v>2348</v>
      </c>
      <c r="J70" s="1">
        <v>0</v>
      </c>
      <c r="K70" s="21">
        <v>45413.90365709491</v>
      </c>
      <c r="L70" s="1">
        <v>0</v>
      </c>
      <c r="M70" s="21">
        <v>45413.90365709491</v>
      </c>
    </row>
    <row r="71" spans="1:13" x14ac:dyDescent="0.25">
      <c r="A71" s="1">
        <v>132</v>
      </c>
      <c r="B71" s="1" t="s">
        <v>1173</v>
      </c>
      <c r="C71" s="1" t="s">
        <v>2043</v>
      </c>
      <c r="D71" s="1">
        <v>446</v>
      </c>
      <c r="E71" s="1" t="s">
        <v>2045</v>
      </c>
      <c r="F71" s="1">
        <v>853</v>
      </c>
      <c r="G71" s="1" t="s">
        <v>1171</v>
      </c>
      <c r="H71" s="1" t="s">
        <v>1170</v>
      </c>
      <c r="I71" s="1" t="s">
        <v>2348</v>
      </c>
      <c r="J71" s="1">
        <v>0</v>
      </c>
      <c r="K71" s="21">
        <v>45413.903657141207</v>
      </c>
      <c r="L71" s="1">
        <v>0</v>
      </c>
      <c r="M71" s="21">
        <v>45413.903657141207</v>
      </c>
    </row>
    <row r="72" spans="1:13" x14ac:dyDescent="0.25">
      <c r="A72" s="1">
        <v>133</v>
      </c>
      <c r="B72" s="1" t="s">
        <v>1163</v>
      </c>
      <c r="C72" s="1" t="s">
        <v>2055</v>
      </c>
      <c r="D72" s="1">
        <v>969</v>
      </c>
      <c r="E72" s="1" t="s">
        <v>2058</v>
      </c>
      <c r="F72" s="1">
        <v>261</v>
      </c>
      <c r="G72" s="1" t="s">
        <v>1161</v>
      </c>
      <c r="H72" s="1" t="s">
        <v>1160</v>
      </c>
      <c r="I72" s="1" t="s">
        <v>2348</v>
      </c>
      <c r="J72" s="1">
        <v>0</v>
      </c>
      <c r="K72" s="21">
        <v>45413.903657141207</v>
      </c>
      <c r="L72" s="1">
        <v>0</v>
      </c>
      <c r="M72" s="21">
        <v>45413.903657141207</v>
      </c>
    </row>
    <row r="73" spans="1:13" x14ac:dyDescent="0.25">
      <c r="A73" s="1">
        <v>134</v>
      </c>
      <c r="B73" s="1" t="s">
        <v>1158</v>
      </c>
      <c r="C73" s="1" t="s">
        <v>2030</v>
      </c>
      <c r="D73" s="1">
        <v>454</v>
      </c>
      <c r="E73" s="1" t="s">
        <v>2032</v>
      </c>
      <c r="F73" s="1">
        <v>265</v>
      </c>
      <c r="G73" s="1" t="s">
        <v>1156</v>
      </c>
      <c r="H73" s="1" t="s">
        <v>1155</v>
      </c>
      <c r="I73" s="1" t="s">
        <v>2348</v>
      </c>
      <c r="J73" s="1">
        <v>0</v>
      </c>
      <c r="K73" s="21">
        <v>45413.903657175928</v>
      </c>
      <c r="L73" s="1">
        <v>0</v>
      </c>
      <c r="M73" s="21">
        <v>45413.903657175928</v>
      </c>
    </row>
    <row r="74" spans="1:13" x14ac:dyDescent="0.25">
      <c r="A74" s="1">
        <v>135</v>
      </c>
      <c r="B74" s="1" t="s">
        <v>1153</v>
      </c>
      <c r="C74" s="1" t="s">
        <v>2021</v>
      </c>
      <c r="D74" s="1">
        <v>458</v>
      </c>
      <c r="E74" s="1" t="s">
        <v>2023</v>
      </c>
      <c r="F74" s="1">
        <v>60</v>
      </c>
      <c r="G74" s="1" t="s">
        <v>1151</v>
      </c>
      <c r="H74" s="1" t="s">
        <v>1150</v>
      </c>
      <c r="I74" s="1" t="s">
        <v>2348</v>
      </c>
      <c r="J74" s="1">
        <v>0</v>
      </c>
      <c r="K74" s="21">
        <v>45413.903657175928</v>
      </c>
      <c r="L74" s="1">
        <v>0</v>
      </c>
      <c r="M74" s="21">
        <v>45413.903657175928</v>
      </c>
    </row>
    <row r="75" spans="1:13" x14ac:dyDescent="0.25">
      <c r="A75" s="1">
        <v>136</v>
      </c>
      <c r="B75" s="1" t="s">
        <v>1148</v>
      </c>
      <c r="C75" s="1" t="s">
        <v>2033</v>
      </c>
      <c r="D75" s="1">
        <v>462</v>
      </c>
      <c r="E75" s="1" t="s">
        <v>2035</v>
      </c>
      <c r="F75" s="1">
        <v>960</v>
      </c>
      <c r="G75" s="1" t="s">
        <v>1146</v>
      </c>
      <c r="H75" s="1" t="s">
        <v>1145</v>
      </c>
      <c r="I75" s="1" t="s">
        <v>2348</v>
      </c>
      <c r="J75" s="1">
        <v>0</v>
      </c>
      <c r="K75" s="21">
        <v>45413.903657175928</v>
      </c>
      <c r="L75" s="1">
        <v>0</v>
      </c>
      <c r="M75" s="21">
        <v>45413.903657175928</v>
      </c>
    </row>
    <row r="76" spans="1:13" x14ac:dyDescent="0.25">
      <c r="A76" s="1">
        <v>137</v>
      </c>
      <c r="B76" s="1" t="s">
        <v>1128</v>
      </c>
      <c r="C76" s="1" t="s">
        <v>2039</v>
      </c>
      <c r="D76" s="1">
        <v>929</v>
      </c>
      <c r="E76" s="1" t="s">
        <v>2042</v>
      </c>
      <c r="F76" s="1">
        <v>222</v>
      </c>
      <c r="G76" s="1" t="s">
        <v>1126</v>
      </c>
      <c r="H76" s="1" t="s">
        <v>1125</v>
      </c>
      <c r="I76" s="1" t="s">
        <v>2348</v>
      </c>
      <c r="J76" s="1">
        <v>0</v>
      </c>
      <c r="K76" s="21">
        <v>45413.903657210649</v>
      </c>
      <c r="L76" s="1">
        <v>0</v>
      </c>
      <c r="M76" s="21">
        <v>45413.903657210649</v>
      </c>
    </row>
    <row r="77" spans="1:13" x14ac:dyDescent="0.25">
      <c r="A77" s="1">
        <v>138</v>
      </c>
      <c r="B77" s="1" t="s">
        <v>1123</v>
      </c>
      <c r="C77" s="1" t="s">
        <v>2036</v>
      </c>
      <c r="D77" s="1">
        <v>480</v>
      </c>
      <c r="E77" s="1" t="s">
        <v>2038</v>
      </c>
      <c r="F77" s="1">
        <v>230</v>
      </c>
      <c r="G77" s="1" t="s">
        <v>1121</v>
      </c>
      <c r="H77" s="1" t="s">
        <v>1120</v>
      </c>
      <c r="I77" s="1" t="s">
        <v>2348</v>
      </c>
      <c r="J77" s="1">
        <v>0</v>
      </c>
      <c r="K77" s="21">
        <v>45413.903657256946</v>
      </c>
      <c r="L77" s="1">
        <v>0</v>
      </c>
      <c r="M77" s="21">
        <v>45413.903657256946</v>
      </c>
    </row>
    <row r="78" spans="1:13" x14ac:dyDescent="0.25">
      <c r="A78" s="1">
        <v>139</v>
      </c>
      <c r="B78" s="1" t="s">
        <v>1115</v>
      </c>
      <c r="C78" s="1" t="s">
        <v>2027</v>
      </c>
      <c r="D78" s="1">
        <v>484</v>
      </c>
      <c r="E78" s="1" t="s">
        <v>2029</v>
      </c>
      <c r="F78" s="1">
        <v>52</v>
      </c>
      <c r="G78" s="1" t="s">
        <v>1113</v>
      </c>
      <c r="H78" s="1" t="s">
        <v>1112</v>
      </c>
      <c r="I78" s="1" t="s">
        <v>2348</v>
      </c>
      <c r="J78" s="1">
        <v>0</v>
      </c>
      <c r="K78" s="21">
        <v>45413.903657256946</v>
      </c>
      <c r="L78" s="1">
        <v>0</v>
      </c>
      <c r="M78" s="21">
        <v>45413.903657256946</v>
      </c>
    </row>
    <row r="79" spans="1:13" x14ac:dyDescent="0.25">
      <c r="A79" s="1">
        <v>140</v>
      </c>
      <c r="B79" s="1" t="s">
        <v>1105</v>
      </c>
      <c r="C79" s="1" t="s">
        <v>2059</v>
      </c>
      <c r="D79" s="1">
        <v>498</v>
      </c>
      <c r="E79" s="1" t="s">
        <v>2061</v>
      </c>
      <c r="F79" s="1">
        <v>373</v>
      </c>
      <c r="G79" s="1" t="s">
        <v>1103</v>
      </c>
      <c r="H79" s="1" t="s">
        <v>1102</v>
      </c>
      <c r="I79" s="1" t="s">
        <v>2348</v>
      </c>
      <c r="J79" s="1">
        <v>0</v>
      </c>
      <c r="K79" s="21">
        <v>45413.903657291667</v>
      </c>
      <c r="L79" s="1">
        <v>0</v>
      </c>
      <c r="M79" s="21">
        <v>45413.903657291667</v>
      </c>
    </row>
    <row r="80" spans="1:13" x14ac:dyDescent="0.25">
      <c r="A80" s="1">
        <v>141</v>
      </c>
      <c r="B80" s="1" t="s">
        <v>1095</v>
      </c>
      <c r="C80" s="1" t="s">
        <v>2046</v>
      </c>
      <c r="D80" s="1">
        <v>496</v>
      </c>
      <c r="E80" s="1" t="s">
        <v>2048</v>
      </c>
      <c r="F80" s="1">
        <v>976</v>
      </c>
      <c r="G80" s="1" t="s">
        <v>1093</v>
      </c>
      <c r="H80" s="1" t="s">
        <v>1092</v>
      </c>
      <c r="I80" s="1" t="s">
        <v>2348</v>
      </c>
      <c r="J80" s="1">
        <v>0</v>
      </c>
      <c r="K80" s="21">
        <v>45413.903657291667</v>
      </c>
      <c r="L80" s="1">
        <v>0</v>
      </c>
      <c r="M80" s="21">
        <v>45413.903657291667</v>
      </c>
    </row>
    <row r="81" spans="1:13" x14ac:dyDescent="0.25">
      <c r="A81" s="1">
        <v>142</v>
      </c>
      <c r="B81" s="1" t="s">
        <v>1077</v>
      </c>
      <c r="C81" s="1" t="s">
        <v>2018</v>
      </c>
      <c r="D81" s="1">
        <v>943</v>
      </c>
      <c r="E81" s="1" t="s">
        <v>2020</v>
      </c>
      <c r="F81" s="1">
        <v>258</v>
      </c>
      <c r="G81" s="1" t="s">
        <v>1075</v>
      </c>
      <c r="H81" s="1" t="s">
        <v>1074</v>
      </c>
      <c r="I81" s="1" t="s">
        <v>2348</v>
      </c>
      <c r="J81" s="1">
        <v>0</v>
      </c>
      <c r="K81" s="21">
        <v>45413.903657291667</v>
      </c>
      <c r="L81" s="1">
        <v>0</v>
      </c>
      <c r="M81" s="21">
        <v>45413.903657291667</v>
      </c>
    </row>
    <row r="82" spans="1:13" x14ac:dyDescent="0.25">
      <c r="A82" s="1">
        <v>143</v>
      </c>
      <c r="B82" s="1" t="s">
        <v>1072</v>
      </c>
      <c r="C82" s="1" t="s">
        <v>2049</v>
      </c>
      <c r="D82" s="1">
        <v>104</v>
      </c>
      <c r="E82" s="1" t="s">
        <v>2051</v>
      </c>
      <c r="F82" s="1">
        <v>95</v>
      </c>
      <c r="G82" s="1" t="s">
        <v>1070</v>
      </c>
      <c r="H82" s="1" t="s">
        <v>1069</v>
      </c>
      <c r="I82" s="1" t="s">
        <v>2348</v>
      </c>
      <c r="J82" s="1">
        <v>0</v>
      </c>
      <c r="K82" s="21">
        <v>45413.903657291667</v>
      </c>
      <c r="L82" s="1">
        <v>0</v>
      </c>
      <c r="M82" s="21">
        <v>45413.903657291667</v>
      </c>
    </row>
    <row r="83" spans="1:13" x14ac:dyDescent="0.25">
      <c r="A83" s="1">
        <v>144</v>
      </c>
      <c r="B83" s="1" t="s">
        <v>1059</v>
      </c>
      <c r="C83" s="1" t="s">
        <v>2001</v>
      </c>
      <c r="D83" s="1">
        <v>524</v>
      </c>
      <c r="E83" s="1" t="s">
        <v>2003</v>
      </c>
      <c r="F83" s="1">
        <v>977</v>
      </c>
      <c r="G83" s="1" t="s">
        <v>1057</v>
      </c>
      <c r="H83" s="1" t="s">
        <v>1056</v>
      </c>
      <c r="I83" s="1" t="s">
        <v>2348</v>
      </c>
      <c r="J83" s="1">
        <v>0</v>
      </c>
      <c r="K83" s="21">
        <v>45413.903657326387</v>
      </c>
      <c r="L83" s="1">
        <v>0</v>
      </c>
      <c r="M83" s="21">
        <v>45413.903657326387</v>
      </c>
    </row>
    <row r="84" spans="1:13" x14ac:dyDescent="0.25">
      <c r="A84" s="1">
        <v>145</v>
      </c>
      <c r="B84" s="1" t="s">
        <v>1036</v>
      </c>
      <c r="C84" s="1" t="s">
        <v>2008</v>
      </c>
      <c r="D84" s="1">
        <v>558</v>
      </c>
      <c r="E84" s="1" t="s">
        <v>2010</v>
      </c>
      <c r="F84" s="1">
        <v>505</v>
      </c>
      <c r="G84" s="1" t="s">
        <v>1034</v>
      </c>
      <c r="H84" s="1" t="s">
        <v>1033</v>
      </c>
      <c r="I84" s="1" t="s">
        <v>2348</v>
      </c>
      <c r="J84" s="1">
        <v>0</v>
      </c>
      <c r="K84" s="21">
        <v>45413.903657326387</v>
      </c>
      <c r="L84" s="1">
        <v>0</v>
      </c>
      <c r="M84" s="21">
        <v>45413.903657326387</v>
      </c>
    </row>
    <row r="85" spans="1:13" x14ac:dyDescent="0.25">
      <c r="A85" s="1">
        <v>146</v>
      </c>
      <c r="B85" s="1" t="s">
        <v>1026</v>
      </c>
      <c r="C85" s="1" t="s">
        <v>2011</v>
      </c>
      <c r="D85" s="1">
        <v>566</v>
      </c>
      <c r="E85" s="1" t="s">
        <v>2013</v>
      </c>
      <c r="F85" s="1">
        <v>234</v>
      </c>
      <c r="G85" s="1" t="s">
        <v>1024</v>
      </c>
      <c r="H85" s="1" t="s">
        <v>1023</v>
      </c>
      <c r="I85" s="1" t="s">
        <v>2348</v>
      </c>
      <c r="J85" s="1">
        <v>0</v>
      </c>
      <c r="K85" s="21">
        <v>45413.903657326387</v>
      </c>
      <c r="L85" s="1">
        <v>0</v>
      </c>
      <c r="M85" s="21">
        <v>45413.903657326387</v>
      </c>
    </row>
    <row r="86" spans="1:13" x14ac:dyDescent="0.25">
      <c r="A86" s="1">
        <v>147</v>
      </c>
      <c r="B86" s="1" t="s">
        <v>1016</v>
      </c>
      <c r="C86" s="1" t="s">
        <v>2096</v>
      </c>
      <c r="D86" s="1">
        <v>408</v>
      </c>
      <c r="E86" s="1" t="s">
        <v>2098</v>
      </c>
      <c r="F86" s="1">
        <v>850</v>
      </c>
      <c r="G86" s="1" t="s">
        <v>1014</v>
      </c>
      <c r="H86" s="1" t="s">
        <v>1013</v>
      </c>
      <c r="I86" s="1" t="s">
        <v>2348</v>
      </c>
      <c r="J86" s="1">
        <v>0</v>
      </c>
      <c r="K86" s="21">
        <v>45413.903657372684</v>
      </c>
      <c r="L86" s="1">
        <v>0</v>
      </c>
      <c r="M86" s="21">
        <v>45413.903657372684</v>
      </c>
    </row>
    <row r="87" spans="1:13" x14ac:dyDescent="0.25">
      <c r="A87" s="1">
        <v>148</v>
      </c>
      <c r="B87" s="1" t="s">
        <v>1002</v>
      </c>
      <c r="C87" s="1" t="s">
        <v>1994</v>
      </c>
      <c r="D87" s="1">
        <v>512</v>
      </c>
      <c r="E87" s="1" t="s">
        <v>1996</v>
      </c>
      <c r="F87" s="1">
        <v>968</v>
      </c>
      <c r="G87" s="1" t="s">
        <v>1000</v>
      </c>
      <c r="H87" s="1" t="s">
        <v>999</v>
      </c>
      <c r="I87" s="1" t="s">
        <v>2348</v>
      </c>
      <c r="J87" s="1">
        <v>0</v>
      </c>
      <c r="K87" s="21">
        <v>45413.903657372684</v>
      </c>
      <c r="L87" s="1">
        <v>0</v>
      </c>
      <c r="M87" s="21">
        <v>45413.903657372684</v>
      </c>
    </row>
    <row r="88" spans="1:13" x14ac:dyDescent="0.25">
      <c r="A88" s="1">
        <v>149</v>
      </c>
      <c r="B88" s="1" t="s">
        <v>997</v>
      </c>
      <c r="C88" s="1" t="s">
        <v>1981</v>
      </c>
      <c r="D88" s="1">
        <v>586</v>
      </c>
      <c r="E88" s="1" t="s">
        <v>1983</v>
      </c>
      <c r="F88" s="1">
        <v>92</v>
      </c>
      <c r="G88" s="1" t="s">
        <v>995</v>
      </c>
      <c r="H88" s="1" t="s">
        <v>994</v>
      </c>
      <c r="I88" s="1" t="s">
        <v>2348</v>
      </c>
      <c r="J88" s="1">
        <v>0</v>
      </c>
      <c r="K88" s="21">
        <v>45413.903657407405</v>
      </c>
      <c r="L88" s="1">
        <v>0</v>
      </c>
      <c r="M88" s="21">
        <v>45413.903657407405</v>
      </c>
    </row>
    <row r="89" spans="1:13" x14ac:dyDescent="0.25">
      <c r="A89" s="1">
        <v>150</v>
      </c>
      <c r="B89" s="1" t="s">
        <v>982</v>
      </c>
      <c r="C89" s="1" t="s">
        <v>1992</v>
      </c>
      <c r="D89" s="1">
        <v>590</v>
      </c>
      <c r="E89" s="1" t="s">
        <v>1993</v>
      </c>
      <c r="F89" s="1">
        <v>507</v>
      </c>
      <c r="G89" s="1" t="s">
        <v>980</v>
      </c>
      <c r="H89" s="1" t="s">
        <v>979</v>
      </c>
      <c r="I89" s="1" t="s">
        <v>2348</v>
      </c>
      <c r="J89" s="1">
        <v>0</v>
      </c>
      <c r="K89" s="21">
        <v>45413.903657407405</v>
      </c>
      <c r="L89" s="1">
        <v>0</v>
      </c>
      <c r="M89" s="21">
        <v>45413.903657407405</v>
      </c>
    </row>
    <row r="90" spans="1:13" x14ac:dyDescent="0.25">
      <c r="A90" s="1">
        <v>152</v>
      </c>
      <c r="B90" s="1" t="s">
        <v>972</v>
      </c>
      <c r="C90" s="1" t="s">
        <v>1975</v>
      </c>
      <c r="D90" s="1">
        <v>600</v>
      </c>
      <c r="E90" s="1" t="s">
        <v>1977</v>
      </c>
      <c r="F90" s="1">
        <v>595</v>
      </c>
      <c r="G90" s="1" t="s">
        <v>970</v>
      </c>
      <c r="H90" s="1" t="s">
        <v>969</v>
      </c>
      <c r="I90" s="1" t="s">
        <v>2348</v>
      </c>
      <c r="J90" s="1">
        <v>0</v>
      </c>
      <c r="K90" s="21">
        <v>45413.903657407405</v>
      </c>
      <c r="L90" s="1">
        <v>0</v>
      </c>
      <c r="M90" s="21">
        <v>45413.903657407405</v>
      </c>
    </row>
    <row r="91" spans="1:13" x14ac:dyDescent="0.25">
      <c r="A91" s="1">
        <v>153</v>
      </c>
      <c r="B91" s="1" t="s">
        <v>967</v>
      </c>
      <c r="C91" s="1" t="s">
        <v>1989</v>
      </c>
      <c r="D91" s="1">
        <v>604</v>
      </c>
      <c r="E91" s="1" t="s">
        <v>1991</v>
      </c>
      <c r="F91" s="1">
        <v>51</v>
      </c>
      <c r="G91" s="1" t="s">
        <v>965</v>
      </c>
      <c r="H91" s="1" t="s">
        <v>964</v>
      </c>
      <c r="I91" s="1" t="s">
        <v>2348</v>
      </c>
      <c r="J91" s="1">
        <v>0</v>
      </c>
      <c r="K91" s="21">
        <v>45413.903657442126</v>
      </c>
      <c r="L91" s="1">
        <v>0</v>
      </c>
      <c r="M91" s="21">
        <v>45413.903657442126</v>
      </c>
    </row>
    <row r="92" spans="1:13" x14ac:dyDescent="0.25">
      <c r="A92" s="1">
        <v>154</v>
      </c>
      <c r="B92" s="1" t="s">
        <v>962</v>
      </c>
      <c r="C92" s="1" t="s">
        <v>1984</v>
      </c>
      <c r="D92" s="1">
        <v>608</v>
      </c>
      <c r="E92" s="1" t="s">
        <v>1986</v>
      </c>
      <c r="F92" s="1">
        <v>63</v>
      </c>
      <c r="G92" s="1" t="s">
        <v>960</v>
      </c>
      <c r="H92" s="1" t="s">
        <v>959</v>
      </c>
      <c r="I92" s="1" t="s">
        <v>2348</v>
      </c>
      <c r="J92" s="1">
        <v>0</v>
      </c>
      <c r="K92" s="21">
        <v>45413.903657442126</v>
      </c>
      <c r="L92" s="1">
        <v>0</v>
      </c>
      <c r="M92" s="21">
        <v>45413.903657442126</v>
      </c>
    </row>
    <row r="93" spans="1:13" x14ac:dyDescent="0.25">
      <c r="A93" s="1">
        <v>155</v>
      </c>
      <c r="B93" s="1" t="s">
        <v>953</v>
      </c>
      <c r="C93" s="1" t="s">
        <v>2349</v>
      </c>
      <c r="D93" s="1">
        <v>985</v>
      </c>
      <c r="E93" s="1" t="s">
        <v>1980</v>
      </c>
      <c r="F93" s="1">
        <v>48</v>
      </c>
      <c r="G93" s="1" t="s">
        <v>951</v>
      </c>
      <c r="H93" s="1" t="s">
        <v>950</v>
      </c>
      <c r="I93" s="1" t="s">
        <v>2348</v>
      </c>
      <c r="J93" s="1">
        <v>0</v>
      </c>
      <c r="K93" s="21">
        <v>45413.903657488423</v>
      </c>
      <c r="L93" s="1">
        <v>0</v>
      </c>
      <c r="M93" s="21">
        <v>45413.903657488423</v>
      </c>
    </row>
    <row r="94" spans="1:13" x14ac:dyDescent="0.25">
      <c r="A94" s="1">
        <v>156</v>
      </c>
      <c r="B94" s="1" t="s">
        <v>938</v>
      </c>
      <c r="C94" s="1" t="s">
        <v>1972</v>
      </c>
      <c r="D94" s="1">
        <v>634</v>
      </c>
      <c r="E94" s="1" t="s">
        <v>1974</v>
      </c>
      <c r="F94" s="1">
        <v>974</v>
      </c>
      <c r="G94" s="1" t="s">
        <v>936</v>
      </c>
      <c r="H94" s="1" t="s">
        <v>935</v>
      </c>
      <c r="I94" s="1" t="s">
        <v>2348</v>
      </c>
      <c r="J94" s="1">
        <v>0</v>
      </c>
      <c r="K94" s="21">
        <v>45413.903657523151</v>
      </c>
      <c r="L94" s="1">
        <v>0</v>
      </c>
      <c r="M94" s="21">
        <v>45413.903657523151</v>
      </c>
    </row>
    <row r="95" spans="1:13" x14ac:dyDescent="0.25">
      <c r="A95" s="1">
        <v>157</v>
      </c>
      <c r="B95" s="1" t="s">
        <v>924</v>
      </c>
      <c r="C95" s="1" t="s">
        <v>1969</v>
      </c>
      <c r="D95" s="1">
        <v>946</v>
      </c>
      <c r="E95" s="1" t="s">
        <v>1971</v>
      </c>
      <c r="F95" s="1">
        <v>40</v>
      </c>
      <c r="G95" s="1" t="s">
        <v>922</v>
      </c>
      <c r="H95" s="1" t="s">
        <v>921</v>
      </c>
      <c r="I95" s="1" t="s">
        <v>2348</v>
      </c>
      <c r="J95" s="1">
        <v>0</v>
      </c>
      <c r="K95" s="21">
        <v>45413.903657523151</v>
      </c>
      <c r="L95" s="1">
        <v>0</v>
      </c>
      <c r="M95" s="21">
        <v>45413.903657523151</v>
      </c>
    </row>
    <row r="96" spans="1:13" x14ac:dyDescent="0.25">
      <c r="A96" s="1">
        <v>158</v>
      </c>
      <c r="B96" s="1" t="s">
        <v>919</v>
      </c>
      <c r="C96" s="1" t="s">
        <v>1963</v>
      </c>
      <c r="D96" s="1">
        <v>643</v>
      </c>
      <c r="E96" s="1" t="s">
        <v>1965</v>
      </c>
      <c r="F96" s="1">
        <v>7</v>
      </c>
      <c r="G96" s="1" t="s">
        <v>917</v>
      </c>
      <c r="H96" s="1" t="s">
        <v>916</v>
      </c>
      <c r="I96" s="1" t="s">
        <v>2348</v>
      </c>
      <c r="J96" s="1">
        <v>0</v>
      </c>
      <c r="K96" s="21">
        <v>45413.903657523151</v>
      </c>
      <c r="L96" s="1">
        <v>0</v>
      </c>
      <c r="M96" s="21">
        <v>45413.903657523151</v>
      </c>
    </row>
    <row r="97" spans="1:13" x14ac:dyDescent="0.25">
      <c r="A97" s="1">
        <v>159</v>
      </c>
      <c r="B97" s="1" t="s">
        <v>914</v>
      </c>
      <c r="C97" s="1" t="s">
        <v>1960</v>
      </c>
      <c r="D97" s="1">
        <v>646</v>
      </c>
      <c r="E97" s="1" t="s">
        <v>1962</v>
      </c>
      <c r="F97" s="1">
        <v>250</v>
      </c>
      <c r="G97" s="1" t="s">
        <v>912</v>
      </c>
      <c r="H97" s="1" t="s">
        <v>911</v>
      </c>
      <c r="I97" s="1" t="s">
        <v>2348</v>
      </c>
      <c r="J97" s="1">
        <v>0</v>
      </c>
      <c r="K97" s="21">
        <v>45413.903657557872</v>
      </c>
      <c r="L97" s="1">
        <v>0</v>
      </c>
      <c r="M97" s="21">
        <v>45413.903657557872</v>
      </c>
    </row>
    <row r="98" spans="1:13" x14ac:dyDescent="0.25">
      <c r="A98" s="1">
        <v>160</v>
      </c>
      <c r="B98" s="1" t="s">
        <v>878</v>
      </c>
      <c r="C98" s="1" t="s">
        <v>1848</v>
      </c>
      <c r="D98" s="1">
        <v>882</v>
      </c>
      <c r="E98" s="1" t="s">
        <v>1850</v>
      </c>
      <c r="F98" s="1">
        <v>685</v>
      </c>
      <c r="G98" s="1" t="s">
        <v>876</v>
      </c>
      <c r="H98" s="1" t="s">
        <v>875</v>
      </c>
      <c r="I98" s="1" t="s">
        <v>2348</v>
      </c>
      <c r="J98" s="1">
        <v>0</v>
      </c>
      <c r="K98" s="21">
        <v>45413.903657604169</v>
      </c>
      <c r="L98" s="1">
        <v>0</v>
      </c>
      <c r="M98" s="21">
        <v>45413.903657604169</v>
      </c>
    </row>
    <row r="99" spans="1:13" x14ac:dyDescent="0.25">
      <c r="A99" s="1">
        <v>161</v>
      </c>
      <c r="B99" s="1" t="s">
        <v>864</v>
      </c>
      <c r="C99" s="1" t="s">
        <v>1958</v>
      </c>
      <c r="D99" s="1">
        <v>682</v>
      </c>
      <c r="E99" s="1" t="s">
        <v>1959</v>
      </c>
      <c r="F99" s="1">
        <v>966</v>
      </c>
      <c r="G99" s="1" t="s">
        <v>862</v>
      </c>
      <c r="H99" s="1" t="s">
        <v>861</v>
      </c>
      <c r="I99" s="1" t="s">
        <v>2348</v>
      </c>
      <c r="J99" s="1">
        <v>0</v>
      </c>
      <c r="K99" s="21">
        <v>45413.903657604169</v>
      </c>
      <c r="L99" s="1">
        <v>0</v>
      </c>
      <c r="M99" s="21">
        <v>45413.903657604169</v>
      </c>
    </row>
    <row r="100" spans="1:13" x14ac:dyDescent="0.25">
      <c r="A100" s="1">
        <v>162</v>
      </c>
      <c r="B100" s="1" t="s">
        <v>854</v>
      </c>
      <c r="C100" s="1" t="s">
        <v>1966</v>
      </c>
      <c r="D100" s="1">
        <v>941</v>
      </c>
      <c r="E100" s="1" t="s">
        <v>1968</v>
      </c>
      <c r="F100" s="1">
        <v>381</v>
      </c>
      <c r="G100" s="1" t="s">
        <v>852</v>
      </c>
      <c r="H100" s="1" t="s">
        <v>851</v>
      </c>
      <c r="I100" s="1" t="s">
        <v>2348</v>
      </c>
      <c r="J100" s="1">
        <v>0</v>
      </c>
      <c r="K100" s="21">
        <v>45413.90365763889</v>
      </c>
      <c r="L100" s="1">
        <v>0</v>
      </c>
      <c r="M100" s="21">
        <v>45413.90365763889</v>
      </c>
    </row>
    <row r="101" spans="1:13" x14ac:dyDescent="0.25">
      <c r="A101" s="1">
        <v>163</v>
      </c>
      <c r="B101" s="1" t="s">
        <v>849</v>
      </c>
      <c r="C101" s="1" t="s">
        <v>1953</v>
      </c>
      <c r="D101" s="1">
        <v>690</v>
      </c>
      <c r="E101" s="1" t="s">
        <v>1954</v>
      </c>
      <c r="F101" s="1">
        <v>248</v>
      </c>
      <c r="G101" s="1" t="s">
        <v>847</v>
      </c>
      <c r="H101" s="1" t="s">
        <v>846</v>
      </c>
      <c r="I101" s="1" t="s">
        <v>2348</v>
      </c>
      <c r="J101" s="1">
        <v>0</v>
      </c>
      <c r="K101" s="21">
        <v>45413.90365763889</v>
      </c>
      <c r="L101" s="1">
        <v>0</v>
      </c>
      <c r="M101" s="21">
        <v>45413.90365763889</v>
      </c>
    </row>
    <row r="102" spans="1:13" x14ac:dyDescent="0.25">
      <c r="A102" s="1">
        <v>165</v>
      </c>
      <c r="B102" s="1" t="s">
        <v>839</v>
      </c>
      <c r="C102" s="1" t="s">
        <v>1944</v>
      </c>
      <c r="D102" s="1">
        <v>702</v>
      </c>
      <c r="E102" s="1" t="s">
        <v>1946</v>
      </c>
      <c r="F102" s="1">
        <v>65</v>
      </c>
      <c r="G102" s="1" t="s">
        <v>837</v>
      </c>
      <c r="H102" s="1" t="s">
        <v>836</v>
      </c>
      <c r="I102" s="1" t="s">
        <v>2348</v>
      </c>
      <c r="J102" s="1">
        <v>0</v>
      </c>
      <c r="K102" s="21">
        <v>45413.903657673611</v>
      </c>
      <c r="L102" s="1">
        <v>0</v>
      </c>
      <c r="M102" s="21">
        <v>45413.903657673611</v>
      </c>
    </row>
    <row r="103" spans="1:13" x14ac:dyDescent="0.25">
      <c r="A103" s="1">
        <v>167</v>
      </c>
      <c r="B103" s="1" t="s">
        <v>814</v>
      </c>
      <c r="C103" s="1" t="s">
        <v>1932</v>
      </c>
      <c r="D103" s="1">
        <v>706</v>
      </c>
      <c r="E103" s="1" t="s">
        <v>1934</v>
      </c>
      <c r="F103" s="1">
        <v>252</v>
      </c>
      <c r="G103" s="1" t="s">
        <v>812</v>
      </c>
      <c r="H103" s="1" t="s">
        <v>811</v>
      </c>
      <c r="I103" s="1" t="s">
        <v>2348</v>
      </c>
      <c r="J103" s="1">
        <v>0</v>
      </c>
      <c r="K103" s="21">
        <v>45413.903657673611</v>
      </c>
      <c r="L103" s="1">
        <v>0</v>
      </c>
      <c r="M103" s="21">
        <v>45413.903657673611</v>
      </c>
    </row>
    <row r="104" spans="1:13" x14ac:dyDescent="0.25">
      <c r="A104" s="1">
        <v>168</v>
      </c>
      <c r="B104" s="1" t="s">
        <v>804</v>
      </c>
      <c r="C104" s="1" t="s">
        <v>2092</v>
      </c>
      <c r="D104" s="1">
        <v>410</v>
      </c>
      <c r="E104" s="1" t="s">
        <v>2095</v>
      </c>
      <c r="F104" s="1">
        <v>82</v>
      </c>
      <c r="G104" s="1" t="s">
        <v>802</v>
      </c>
      <c r="H104" s="1" t="s">
        <v>801</v>
      </c>
      <c r="I104" s="1" t="s">
        <v>2348</v>
      </c>
      <c r="J104" s="1">
        <v>0</v>
      </c>
      <c r="K104" s="21">
        <v>45413.903657719908</v>
      </c>
      <c r="L104" s="1">
        <v>0</v>
      </c>
      <c r="M104" s="21">
        <v>45413.903657719908</v>
      </c>
    </row>
    <row r="105" spans="1:13" x14ac:dyDescent="0.25">
      <c r="A105" s="1">
        <v>169</v>
      </c>
      <c r="B105" s="1" t="s">
        <v>799</v>
      </c>
      <c r="C105" s="1" t="s">
        <v>1927</v>
      </c>
      <c r="D105" s="1">
        <v>728</v>
      </c>
      <c r="E105" s="1" t="s">
        <v>1929</v>
      </c>
      <c r="F105" s="1">
        <v>211</v>
      </c>
      <c r="G105" s="1" t="s">
        <v>797</v>
      </c>
      <c r="H105" s="1" t="s">
        <v>796</v>
      </c>
      <c r="I105" s="1" t="s">
        <v>2348</v>
      </c>
      <c r="J105" s="1">
        <v>0</v>
      </c>
      <c r="K105" s="21">
        <v>45413.903657719908</v>
      </c>
      <c r="L105" s="1">
        <v>0</v>
      </c>
      <c r="M105" s="21">
        <v>45413.903657719908</v>
      </c>
    </row>
    <row r="106" spans="1:13" x14ac:dyDescent="0.25">
      <c r="A106" s="1">
        <v>170</v>
      </c>
      <c r="B106" s="1" t="s">
        <v>789</v>
      </c>
      <c r="C106" s="1" t="s">
        <v>2074</v>
      </c>
      <c r="D106" s="1">
        <v>144</v>
      </c>
      <c r="E106" s="1" t="s">
        <v>2076</v>
      </c>
      <c r="F106" s="1">
        <v>94</v>
      </c>
      <c r="G106" s="1" t="s">
        <v>787</v>
      </c>
      <c r="H106" s="1" t="s">
        <v>786</v>
      </c>
      <c r="I106" s="1" t="s">
        <v>2348</v>
      </c>
      <c r="J106" s="1">
        <v>0</v>
      </c>
      <c r="K106" s="21">
        <v>45413.903657754629</v>
      </c>
      <c r="L106" s="1">
        <v>0</v>
      </c>
      <c r="M106" s="21">
        <v>45413.903657754629</v>
      </c>
    </row>
    <row r="107" spans="1:13" x14ac:dyDescent="0.25">
      <c r="A107" s="1">
        <v>171</v>
      </c>
      <c r="B107" s="1" t="s">
        <v>784</v>
      </c>
      <c r="C107" s="1" t="s">
        <v>1950</v>
      </c>
      <c r="D107" s="1">
        <v>938</v>
      </c>
      <c r="E107" s="1" t="s">
        <v>1952</v>
      </c>
      <c r="F107" s="1">
        <v>249</v>
      </c>
      <c r="G107" s="1" t="s">
        <v>225</v>
      </c>
      <c r="H107" s="1" t="s">
        <v>782</v>
      </c>
      <c r="I107" s="1" t="s">
        <v>2348</v>
      </c>
      <c r="J107" s="1">
        <v>0</v>
      </c>
      <c r="K107" s="21">
        <v>45413.903657754629</v>
      </c>
      <c r="L107" s="1">
        <v>0</v>
      </c>
      <c r="M107" s="21">
        <v>45413.903657754629</v>
      </c>
    </row>
    <row r="108" spans="1:13" x14ac:dyDescent="0.25">
      <c r="A108" s="1">
        <v>172</v>
      </c>
      <c r="B108" s="1" t="s">
        <v>780</v>
      </c>
      <c r="C108" s="1" t="s">
        <v>1930</v>
      </c>
      <c r="D108" s="1">
        <v>968</v>
      </c>
      <c r="E108" s="1" t="s">
        <v>1931</v>
      </c>
      <c r="F108" s="1">
        <v>597</v>
      </c>
      <c r="G108" s="1" t="s">
        <v>778</v>
      </c>
      <c r="H108" s="1" t="s">
        <v>777</v>
      </c>
      <c r="I108" s="1" t="s">
        <v>2348</v>
      </c>
      <c r="J108" s="1">
        <v>0</v>
      </c>
      <c r="K108" s="21">
        <v>45413.903657754629</v>
      </c>
      <c r="L108" s="1">
        <v>0</v>
      </c>
      <c r="M108" s="21">
        <v>45413.903657754629</v>
      </c>
    </row>
    <row r="109" spans="1:13" x14ac:dyDescent="0.25">
      <c r="A109" s="1">
        <v>175</v>
      </c>
      <c r="B109" s="1" t="s">
        <v>756</v>
      </c>
      <c r="C109" s="1" t="s">
        <v>1917</v>
      </c>
      <c r="D109" s="1">
        <v>760</v>
      </c>
      <c r="E109" s="1" t="s">
        <v>1919</v>
      </c>
      <c r="F109" s="1">
        <v>963</v>
      </c>
      <c r="G109" s="1" t="s">
        <v>754</v>
      </c>
      <c r="H109" s="1" t="s">
        <v>753</v>
      </c>
      <c r="I109" s="1" t="s">
        <v>2348</v>
      </c>
      <c r="J109" s="1">
        <v>0</v>
      </c>
      <c r="K109" s="21">
        <v>45413.903657789349</v>
      </c>
      <c r="L109" s="1">
        <v>0</v>
      </c>
      <c r="M109" s="21">
        <v>45413.903657789349</v>
      </c>
    </row>
    <row r="110" spans="1:13" x14ac:dyDescent="0.25">
      <c r="A110" s="1">
        <v>176</v>
      </c>
      <c r="B110" s="1" t="s">
        <v>751</v>
      </c>
      <c r="C110" s="1" t="s">
        <v>1890</v>
      </c>
      <c r="D110" s="1">
        <v>901</v>
      </c>
      <c r="E110" s="1" t="s">
        <v>1892</v>
      </c>
      <c r="F110" s="1">
        <v>886</v>
      </c>
      <c r="G110" s="1" t="s">
        <v>749</v>
      </c>
      <c r="H110" s="1" t="s">
        <v>748</v>
      </c>
      <c r="I110" s="1" t="s">
        <v>2348</v>
      </c>
      <c r="J110" s="1">
        <v>0</v>
      </c>
      <c r="K110" s="21">
        <v>45413.903657835646</v>
      </c>
      <c r="L110" s="1">
        <v>0</v>
      </c>
      <c r="M110" s="21">
        <v>45413.903657835646</v>
      </c>
    </row>
    <row r="111" spans="1:13" x14ac:dyDescent="0.25">
      <c r="A111" s="1">
        <v>177</v>
      </c>
      <c r="B111" s="1" t="s">
        <v>746</v>
      </c>
      <c r="C111" s="1" t="s">
        <v>1908</v>
      </c>
      <c r="D111" s="1">
        <v>972</v>
      </c>
      <c r="E111" s="1" t="s">
        <v>1909</v>
      </c>
      <c r="F111" s="1">
        <v>992</v>
      </c>
      <c r="G111" s="1" t="s">
        <v>744</v>
      </c>
      <c r="H111" s="1" t="s">
        <v>743</v>
      </c>
      <c r="I111" s="1" t="s">
        <v>2348</v>
      </c>
      <c r="J111" s="1">
        <v>0</v>
      </c>
      <c r="K111" s="21">
        <v>45413.903657835646</v>
      </c>
      <c r="L111" s="1">
        <v>0</v>
      </c>
      <c r="M111" s="21">
        <v>45413.903657835646</v>
      </c>
    </row>
    <row r="112" spans="1:13" x14ac:dyDescent="0.25">
      <c r="A112" s="1">
        <v>178</v>
      </c>
      <c r="B112" s="1" t="s">
        <v>741</v>
      </c>
      <c r="C112" s="1" t="s">
        <v>1887</v>
      </c>
      <c r="D112" s="1">
        <v>834</v>
      </c>
      <c r="E112" s="1" t="s">
        <v>1889</v>
      </c>
      <c r="F112" s="1">
        <v>255</v>
      </c>
      <c r="G112" s="1" t="s">
        <v>739</v>
      </c>
      <c r="H112" s="1" t="s">
        <v>738</v>
      </c>
      <c r="I112" s="1" t="s">
        <v>2348</v>
      </c>
      <c r="J112" s="1">
        <v>0</v>
      </c>
      <c r="K112" s="21">
        <v>45413.903657870367</v>
      </c>
      <c r="L112" s="1">
        <v>0</v>
      </c>
      <c r="M112" s="21">
        <v>45413.903657870367</v>
      </c>
    </row>
    <row r="113" spans="1:13" x14ac:dyDescent="0.25">
      <c r="A113" s="1">
        <v>179</v>
      </c>
      <c r="B113" s="1" t="s">
        <v>736</v>
      </c>
      <c r="C113" s="1" t="s">
        <v>1910</v>
      </c>
      <c r="D113" s="1">
        <v>764</v>
      </c>
      <c r="E113" s="1" t="s">
        <v>1912</v>
      </c>
      <c r="F113" s="1">
        <v>66</v>
      </c>
      <c r="G113" s="1" t="s">
        <v>734</v>
      </c>
      <c r="H113" s="1" t="s">
        <v>733</v>
      </c>
      <c r="I113" s="1" t="s">
        <v>2348</v>
      </c>
      <c r="J113" s="1">
        <v>0</v>
      </c>
      <c r="K113" s="21">
        <v>45413.903657870367</v>
      </c>
      <c r="L113" s="1">
        <v>0</v>
      </c>
      <c r="M113" s="21">
        <v>45413.903657870367</v>
      </c>
    </row>
    <row r="114" spans="1:13" x14ac:dyDescent="0.25">
      <c r="A114" s="1">
        <v>180</v>
      </c>
      <c r="B114" s="1" t="s">
        <v>722</v>
      </c>
      <c r="C114" s="1" t="s">
        <v>2350</v>
      </c>
      <c r="D114" s="1">
        <v>776</v>
      </c>
      <c r="E114" s="1" t="s">
        <v>1901</v>
      </c>
      <c r="F114" s="1">
        <v>676</v>
      </c>
      <c r="G114" s="1" t="s">
        <v>720</v>
      </c>
      <c r="H114" s="1" t="s">
        <v>719</v>
      </c>
      <c r="I114" s="1" t="s">
        <v>2348</v>
      </c>
      <c r="J114" s="1">
        <v>0</v>
      </c>
      <c r="K114" s="21">
        <v>45413.903657870367</v>
      </c>
      <c r="L114" s="1">
        <v>0</v>
      </c>
      <c r="M114" s="21">
        <v>45413.903657870367</v>
      </c>
    </row>
    <row r="115" spans="1:13" x14ac:dyDescent="0.25">
      <c r="A115" s="1">
        <v>182</v>
      </c>
      <c r="B115" s="1" t="s">
        <v>712</v>
      </c>
      <c r="C115" s="1" t="s">
        <v>1902</v>
      </c>
      <c r="D115" s="1">
        <v>788</v>
      </c>
      <c r="E115" s="1" t="s">
        <v>1904</v>
      </c>
      <c r="F115" s="1">
        <v>216</v>
      </c>
      <c r="G115" s="1" t="s">
        <v>710</v>
      </c>
      <c r="H115" s="1" t="s">
        <v>709</v>
      </c>
      <c r="I115" s="1" t="s">
        <v>2348</v>
      </c>
      <c r="J115" s="1">
        <v>0</v>
      </c>
      <c r="K115" s="21">
        <v>45413.903657905095</v>
      </c>
      <c r="L115" s="1">
        <v>0</v>
      </c>
      <c r="M115" s="21">
        <v>45413.903657905095</v>
      </c>
    </row>
    <row r="116" spans="1:13" x14ac:dyDescent="0.25">
      <c r="A116" s="1">
        <v>183</v>
      </c>
      <c r="B116" s="1" t="s">
        <v>707</v>
      </c>
      <c r="C116" s="1" t="s">
        <v>1896</v>
      </c>
      <c r="D116" s="1">
        <v>949</v>
      </c>
      <c r="E116" s="1" t="s">
        <v>1898</v>
      </c>
      <c r="F116" s="1">
        <v>90</v>
      </c>
      <c r="G116" s="1" t="s">
        <v>705</v>
      </c>
      <c r="H116" s="1" t="s">
        <v>704</v>
      </c>
      <c r="I116" s="1" t="s">
        <v>2348</v>
      </c>
      <c r="J116" s="1">
        <v>0</v>
      </c>
      <c r="K116" s="21">
        <v>45413.903657951392</v>
      </c>
      <c r="L116" s="1">
        <v>0</v>
      </c>
      <c r="M116" s="21">
        <v>45413.903657951392</v>
      </c>
    </row>
    <row r="117" spans="1:13" x14ac:dyDescent="0.25">
      <c r="A117" s="1">
        <v>184</v>
      </c>
      <c r="B117" s="1" t="s">
        <v>702</v>
      </c>
      <c r="C117" s="1" t="s">
        <v>1905</v>
      </c>
      <c r="D117" s="1">
        <v>934</v>
      </c>
      <c r="E117" s="1" t="s">
        <v>1907</v>
      </c>
      <c r="F117" s="1">
        <v>993</v>
      </c>
      <c r="G117" s="1" t="s">
        <v>700</v>
      </c>
      <c r="H117" s="1" t="s">
        <v>699</v>
      </c>
      <c r="I117" s="1" t="s">
        <v>2348</v>
      </c>
      <c r="J117" s="1">
        <v>0</v>
      </c>
      <c r="K117" s="21">
        <v>45413.903657951392</v>
      </c>
      <c r="L117" s="1">
        <v>0</v>
      </c>
      <c r="M117" s="21">
        <v>45413.903657951392</v>
      </c>
    </row>
    <row r="118" spans="1:13" x14ac:dyDescent="0.25">
      <c r="A118" s="1">
        <v>185</v>
      </c>
      <c r="B118" s="1" t="s">
        <v>684</v>
      </c>
      <c r="C118" s="1" t="s">
        <v>1881</v>
      </c>
      <c r="D118" s="1">
        <v>800</v>
      </c>
      <c r="E118" s="1" t="s">
        <v>1883</v>
      </c>
      <c r="F118" s="1">
        <v>256</v>
      </c>
      <c r="G118" s="1" t="s">
        <v>682</v>
      </c>
      <c r="H118" s="1" t="s">
        <v>681</v>
      </c>
      <c r="I118" s="1" t="s">
        <v>2348</v>
      </c>
      <c r="J118" s="1">
        <v>0</v>
      </c>
      <c r="K118" s="21">
        <v>45413.903657986113</v>
      </c>
      <c r="L118" s="1">
        <v>0</v>
      </c>
      <c r="M118" s="21">
        <v>45413.903657986113</v>
      </c>
    </row>
    <row r="119" spans="1:13" x14ac:dyDescent="0.25">
      <c r="A119" s="1">
        <v>186</v>
      </c>
      <c r="B119" s="1" t="s">
        <v>679</v>
      </c>
      <c r="C119" s="1" t="s">
        <v>1884</v>
      </c>
      <c r="D119" s="1">
        <v>980</v>
      </c>
      <c r="E119" s="1" t="s">
        <v>1886</v>
      </c>
      <c r="F119" s="1">
        <v>380</v>
      </c>
      <c r="G119" s="1" t="s">
        <v>677</v>
      </c>
      <c r="H119" s="1" t="s">
        <v>676</v>
      </c>
      <c r="I119" s="1" t="s">
        <v>2348</v>
      </c>
      <c r="J119" s="1">
        <v>0</v>
      </c>
      <c r="K119" s="21">
        <v>45413.903657986113</v>
      </c>
      <c r="L119" s="1">
        <v>0</v>
      </c>
      <c r="M119" s="21">
        <v>45413.903657986113</v>
      </c>
    </row>
    <row r="120" spans="1:13" x14ac:dyDescent="0.25">
      <c r="A120" s="1">
        <v>190</v>
      </c>
      <c r="B120" s="1" t="s">
        <v>656</v>
      </c>
      <c r="C120" s="1" t="s">
        <v>1863</v>
      </c>
      <c r="D120" s="1">
        <v>860</v>
      </c>
      <c r="E120" s="1" t="s">
        <v>1865</v>
      </c>
      <c r="F120" s="1">
        <v>998</v>
      </c>
      <c r="G120" s="1" t="s">
        <v>654</v>
      </c>
      <c r="H120" s="1" t="s">
        <v>653</v>
      </c>
      <c r="I120" s="1" t="s">
        <v>2348</v>
      </c>
      <c r="J120" s="1">
        <v>0</v>
      </c>
      <c r="K120" s="21">
        <v>45413.903658020834</v>
      </c>
      <c r="L120" s="1">
        <v>0</v>
      </c>
      <c r="M120" s="21">
        <v>45413.903658020834</v>
      </c>
    </row>
    <row r="121" spans="1:13" x14ac:dyDescent="0.25">
      <c r="A121" s="1">
        <v>191</v>
      </c>
      <c r="B121" s="1" t="s">
        <v>651</v>
      </c>
      <c r="C121" s="1" t="s">
        <v>1851</v>
      </c>
      <c r="D121" s="1">
        <v>548</v>
      </c>
      <c r="E121" s="1" t="s">
        <v>1853</v>
      </c>
      <c r="F121" s="1">
        <v>678</v>
      </c>
      <c r="G121" s="1" t="s">
        <v>649</v>
      </c>
      <c r="H121" s="1" t="s">
        <v>648</v>
      </c>
      <c r="I121" s="1" t="s">
        <v>2348</v>
      </c>
      <c r="J121" s="1">
        <v>0</v>
      </c>
      <c r="K121" s="21">
        <v>45413.903658067131</v>
      </c>
      <c r="L121" s="1">
        <v>0</v>
      </c>
      <c r="M121" s="21">
        <v>45413.903658067131</v>
      </c>
    </row>
    <row r="122" spans="1:13" x14ac:dyDescent="0.25">
      <c r="A122" s="1">
        <v>193</v>
      </c>
      <c r="B122" s="1" t="s">
        <v>637</v>
      </c>
      <c r="C122" s="1" t="s">
        <v>2351</v>
      </c>
      <c r="D122" s="1">
        <v>704</v>
      </c>
      <c r="E122" s="1" t="s">
        <v>1856</v>
      </c>
      <c r="F122" s="1">
        <v>84</v>
      </c>
      <c r="G122" s="1" t="s">
        <v>635</v>
      </c>
      <c r="H122" s="1" t="s">
        <v>634</v>
      </c>
      <c r="I122" s="1" t="s">
        <v>2348</v>
      </c>
      <c r="J122" s="1">
        <v>0</v>
      </c>
      <c r="K122" s="21">
        <v>45413.903658067131</v>
      </c>
      <c r="L122" s="1">
        <v>0</v>
      </c>
      <c r="M122" s="21">
        <v>45413.903658067131</v>
      </c>
    </row>
    <row r="123" spans="1:13" x14ac:dyDescent="0.25">
      <c r="A123" s="1">
        <v>194</v>
      </c>
      <c r="B123" s="1" t="s">
        <v>624</v>
      </c>
      <c r="C123" s="1" t="s">
        <v>1794</v>
      </c>
      <c r="D123" s="1">
        <v>886</v>
      </c>
      <c r="E123" s="1" t="s">
        <v>1795</v>
      </c>
      <c r="F123" s="1">
        <v>967</v>
      </c>
      <c r="G123" s="1" t="s">
        <v>622</v>
      </c>
      <c r="H123" s="1" t="s">
        <v>621</v>
      </c>
      <c r="I123" s="1" t="s">
        <v>2348</v>
      </c>
      <c r="J123" s="1">
        <v>0</v>
      </c>
      <c r="K123" s="21">
        <v>45413.903658101852</v>
      </c>
      <c r="L123" s="1">
        <v>0</v>
      </c>
      <c r="M123" s="21">
        <v>45413.903658101852</v>
      </c>
    </row>
    <row r="124" spans="1:13" x14ac:dyDescent="0.25">
      <c r="A124" s="1">
        <v>195</v>
      </c>
      <c r="B124" s="1" t="s">
        <v>619</v>
      </c>
      <c r="C124" s="1" t="s">
        <v>1788</v>
      </c>
      <c r="D124" s="1">
        <v>967</v>
      </c>
      <c r="E124" s="1" t="s">
        <v>1789</v>
      </c>
      <c r="F124" s="1">
        <v>260</v>
      </c>
      <c r="G124" s="1" t="s">
        <v>617</v>
      </c>
      <c r="H124" s="1" t="s">
        <v>616</v>
      </c>
      <c r="I124" s="1" t="s">
        <v>2348</v>
      </c>
      <c r="J124" s="1">
        <v>0</v>
      </c>
      <c r="K124" s="21">
        <v>45413.903658101852</v>
      </c>
      <c r="L124" s="1">
        <v>0</v>
      </c>
      <c r="M124" s="21">
        <v>45413.903658101852</v>
      </c>
    </row>
    <row r="125" spans="1:13" x14ac:dyDescent="0.25">
      <c r="A125" s="1">
        <v>197</v>
      </c>
      <c r="B125" s="1" t="s">
        <v>1309</v>
      </c>
      <c r="C125" s="1" t="s">
        <v>2128</v>
      </c>
      <c r="D125" s="1">
        <v>356</v>
      </c>
      <c r="E125" s="1" t="s">
        <v>2129</v>
      </c>
      <c r="F125" s="1">
        <v>91</v>
      </c>
      <c r="G125" s="1" t="s">
        <v>1307</v>
      </c>
      <c r="H125" s="1" t="s">
        <v>1306</v>
      </c>
      <c r="I125" s="1" t="s">
        <v>2348</v>
      </c>
      <c r="J125" s="1">
        <v>0</v>
      </c>
      <c r="K125" s="21">
        <v>45413.904954363425</v>
      </c>
      <c r="L125" s="1">
        <v>0</v>
      </c>
      <c r="M125" s="21">
        <v>45413.904954363425</v>
      </c>
    </row>
  </sheetData>
  <sortState xmlns:xlrd2="http://schemas.microsoft.com/office/spreadsheetml/2017/richdata2" ref="A7:M125">
    <sortCondition ref="A7:A125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3681-ACA7-49E4-9E77-635ACF3451A6}">
  <dimension ref="A1:F192"/>
  <sheetViews>
    <sheetView workbookViewId="0">
      <pane ySplit="1" topLeftCell="A43" activePane="bottomLeft" state="frozen"/>
      <selection pane="bottomLeft" activeCell="A49" sqref="A49"/>
    </sheetView>
  </sheetViews>
  <sheetFormatPr defaultColWidth="2.85546875" defaultRowHeight="15" x14ac:dyDescent="0.25"/>
  <cols>
    <col min="1" max="1" width="77.7109375" style="8" customWidth="1"/>
    <col min="2" max="2" width="5.7109375" style="8" bestFit="1" customWidth="1"/>
    <col min="3" max="3" width="5.28515625" style="8" bestFit="1" customWidth="1"/>
    <col min="4" max="4" width="7.5703125" style="8" bestFit="1" customWidth="1"/>
    <col min="5" max="5" width="57.42578125" style="8" bestFit="1" customWidth="1"/>
    <col min="6" max="16384" width="2.85546875" style="8"/>
  </cols>
  <sheetData>
    <row r="1" spans="1:6" x14ac:dyDescent="0.25">
      <c r="A1" s="9" t="s">
        <v>2310</v>
      </c>
      <c r="B1" s="9" t="s">
        <v>2314</v>
      </c>
      <c r="C1" s="9" t="s">
        <v>2313</v>
      </c>
      <c r="D1" s="9" t="s">
        <v>2312</v>
      </c>
      <c r="E1" s="9" t="s">
        <v>2311</v>
      </c>
    </row>
    <row r="2" spans="1:6" x14ac:dyDescent="0.25">
      <c r="A2" s="8" t="s">
        <v>674</v>
      </c>
      <c r="B2" s="8" t="s">
        <v>2309</v>
      </c>
      <c r="C2" s="8" t="s">
        <v>2308</v>
      </c>
      <c r="D2" s="8">
        <v>2</v>
      </c>
      <c r="E2" s="8" t="s">
        <v>2307</v>
      </c>
      <c r="F2" s="8">
        <v>1</v>
      </c>
    </row>
    <row r="3" spans="1:6" x14ac:dyDescent="0.25">
      <c r="A3" s="8" t="s">
        <v>1767</v>
      </c>
      <c r="B3" s="8" t="s">
        <v>2306</v>
      </c>
      <c r="C3" s="8" t="s">
        <v>673</v>
      </c>
      <c r="D3" s="8">
        <v>2</v>
      </c>
      <c r="E3" s="8" t="s">
        <v>2305</v>
      </c>
      <c r="F3" s="8">
        <v>1</v>
      </c>
    </row>
    <row r="4" spans="1:6" x14ac:dyDescent="0.25">
      <c r="A4" s="8" t="s">
        <v>1762</v>
      </c>
      <c r="B4" s="8" t="s">
        <v>2304</v>
      </c>
      <c r="C4" s="8" t="s">
        <v>2303</v>
      </c>
      <c r="D4" s="8">
        <v>2</v>
      </c>
      <c r="E4" s="8" t="s">
        <v>2302</v>
      </c>
      <c r="F4" s="8">
        <v>1</v>
      </c>
    </row>
    <row r="5" spans="1:6" x14ac:dyDescent="0.25">
      <c r="A5" s="8" t="s">
        <v>1720</v>
      </c>
      <c r="B5" s="8" t="s">
        <v>2301</v>
      </c>
      <c r="C5" s="8" t="s">
        <v>2300</v>
      </c>
      <c r="D5" s="8">
        <v>2</v>
      </c>
      <c r="E5" s="8" t="s">
        <v>2299</v>
      </c>
      <c r="F5" s="8">
        <v>1</v>
      </c>
    </row>
    <row r="6" spans="1:6" x14ac:dyDescent="0.25">
      <c r="A6" s="8" t="s">
        <v>1742</v>
      </c>
      <c r="B6" s="8" t="s">
        <v>2298</v>
      </c>
      <c r="C6" s="8" t="s">
        <v>1690</v>
      </c>
      <c r="D6" s="8">
        <v>2</v>
      </c>
      <c r="E6" s="8" t="s">
        <v>2297</v>
      </c>
      <c r="F6" s="8">
        <v>1</v>
      </c>
    </row>
    <row r="7" spans="1:6" x14ac:dyDescent="0.25">
      <c r="A7" s="8" t="s">
        <v>1725</v>
      </c>
      <c r="B7" s="8" t="s">
        <v>2296</v>
      </c>
      <c r="C7" s="8" t="s">
        <v>2295</v>
      </c>
      <c r="D7" s="8">
        <v>2</v>
      </c>
      <c r="E7" s="8" t="s">
        <v>2294</v>
      </c>
      <c r="F7" s="8">
        <v>1</v>
      </c>
    </row>
    <row r="8" spans="1:6" x14ac:dyDescent="0.25">
      <c r="A8" s="8" t="s">
        <v>1715</v>
      </c>
      <c r="B8" s="8" t="s">
        <v>2293</v>
      </c>
      <c r="C8" s="8" t="s">
        <v>2292</v>
      </c>
      <c r="D8" s="8">
        <v>2</v>
      </c>
      <c r="E8" s="8" t="s">
        <v>2291</v>
      </c>
      <c r="F8" s="8">
        <v>1</v>
      </c>
    </row>
    <row r="9" spans="1:6" x14ac:dyDescent="0.25">
      <c r="A9" s="8" t="s">
        <v>1701</v>
      </c>
      <c r="B9" s="8" t="s">
        <v>2290</v>
      </c>
      <c r="C9" s="8" t="s">
        <v>2289</v>
      </c>
      <c r="D9" s="8">
        <v>2</v>
      </c>
      <c r="E9" s="8" t="s">
        <v>2288</v>
      </c>
      <c r="F9" s="8">
        <v>1</v>
      </c>
    </row>
    <row r="10" spans="1:6" x14ac:dyDescent="0.25">
      <c r="A10" s="8" t="s">
        <v>1642</v>
      </c>
      <c r="B10" s="8" t="s">
        <v>2287</v>
      </c>
      <c r="C10" s="8" t="s">
        <v>1058</v>
      </c>
      <c r="D10" s="8">
        <v>2</v>
      </c>
      <c r="E10" s="8" t="s">
        <v>2286</v>
      </c>
      <c r="F10" s="8">
        <v>1</v>
      </c>
    </row>
    <row r="11" spans="1:6" x14ac:dyDescent="0.25">
      <c r="A11" s="8" t="s">
        <v>1681</v>
      </c>
      <c r="B11" s="8" t="s">
        <v>2285</v>
      </c>
      <c r="C11" s="8" t="s">
        <v>2284</v>
      </c>
      <c r="D11" s="8">
        <v>2</v>
      </c>
      <c r="E11" s="8" t="s">
        <v>2283</v>
      </c>
      <c r="F11" s="8">
        <v>1</v>
      </c>
    </row>
    <row r="12" spans="1:6" x14ac:dyDescent="0.25">
      <c r="A12" s="8" t="s">
        <v>1686</v>
      </c>
      <c r="B12" s="8" t="s">
        <v>2282</v>
      </c>
      <c r="C12" s="8" t="s">
        <v>2281</v>
      </c>
      <c r="D12" s="8">
        <v>2</v>
      </c>
      <c r="E12" s="8" t="s">
        <v>2280</v>
      </c>
      <c r="F12" s="8">
        <v>1</v>
      </c>
    </row>
    <row r="13" spans="1:6" x14ac:dyDescent="0.25">
      <c r="A13" s="8" t="s">
        <v>1613</v>
      </c>
      <c r="B13" s="8" t="s">
        <v>2279</v>
      </c>
      <c r="C13" s="8" t="s">
        <v>1651</v>
      </c>
      <c r="D13" s="8">
        <v>2</v>
      </c>
      <c r="E13" s="8" t="s">
        <v>2278</v>
      </c>
      <c r="F13" s="8">
        <v>1</v>
      </c>
    </row>
    <row r="14" spans="1:6" x14ac:dyDescent="0.25">
      <c r="A14" s="8" t="s">
        <v>1691</v>
      </c>
      <c r="B14" s="8" t="s">
        <v>2277</v>
      </c>
      <c r="C14" s="8" t="s">
        <v>2276</v>
      </c>
      <c r="D14" s="8">
        <v>3</v>
      </c>
      <c r="E14" s="8" t="s">
        <v>2275</v>
      </c>
      <c r="F14" s="8">
        <v>1</v>
      </c>
    </row>
    <row r="15" spans="1:6" x14ac:dyDescent="0.25">
      <c r="A15" s="8" t="s">
        <v>1603</v>
      </c>
      <c r="B15" s="8" t="s">
        <v>2274</v>
      </c>
      <c r="C15" s="8" t="s">
        <v>2273</v>
      </c>
      <c r="D15" s="8">
        <v>0</v>
      </c>
      <c r="E15" s="8" t="s">
        <v>2272</v>
      </c>
      <c r="F15" s="8">
        <v>1</v>
      </c>
    </row>
    <row r="16" spans="1:6" x14ac:dyDescent="0.25">
      <c r="A16" s="8" t="s">
        <v>1656</v>
      </c>
      <c r="B16" s="8" t="s">
        <v>2271</v>
      </c>
      <c r="C16" s="8" t="s">
        <v>2270</v>
      </c>
      <c r="D16" s="8">
        <v>2</v>
      </c>
      <c r="E16" s="8" t="s">
        <v>2269</v>
      </c>
      <c r="F16" s="8">
        <v>1</v>
      </c>
    </row>
    <row r="17" spans="1:6" x14ac:dyDescent="0.25">
      <c r="A17" s="8" t="s">
        <v>1618</v>
      </c>
      <c r="B17" s="8" t="s">
        <v>2268</v>
      </c>
      <c r="C17" s="8" t="s">
        <v>2267</v>
      </c>
      <c r="D17" s="8">
        <v>2</v>
      </c>
      <c r="E17" s="8" t="s">
        <v>2266</v>
      </c>
      <c r="F17" s="8">
        <v>1</v>
      </c>
    </row>
    <row r="18" spans="1:6" x14ac:dyDescent="0.25">
      <c r="A18" s="8" t="s">
        <v>1647</v>
      </c>
      <c r="B18" s="8" t="s">
        <v>2265</v>
      </c>
      <c r="C18" s="8" t="s">
        <v>2264</v>
      </c>
      <c r="D18" s="8">
        <v>2</v>
      </c>
      <c r="E18" s="8" t="s">
        <v>2263</v>
      </c>
      <c r="F18" s="8">
        <v>1</v>
      </c>
    </row>
    <row r="19" spans="1:6" x14ac:dyDescent="0.25">
      <c r="A19" s="8" t="s">
        <v>1647</v>
      </c>
      <c r="B19" s="8" t="s">
        <v>2262</v>
      </c>
      <c r="C19" s="8" t="s">
        <v>2261</v>
      </c>
      <c r="D19" s="8">
        <v>2</v>
      </c>
      <c r="E19" s="8" t="s">
        <v>2260</v>
      </c>
      <c r="F19" s="8">
        <v>1</v>
      </c>
    </row>
    <row r="20" spans="1:6" x14ac:dyDescent="0.25">
      <c r="A20" s="8" t="s">
        <v>1632</v>
      </c>
      <c r="B20" s="8" t="s">
        <v>2259</v>
      </c>
      <c r="C20" s="8" t="s">
        <v>2258</v>
      </c>
      <c r="D20" s="8">
        <v>2</v>
      </c>
      <c r="E20" s="8" t="s">
        <v>2257</v>
      </c>
      <c r="F20" s="8">
        <v>1</v>
      </c>
    </row>
    <row r="21" spans="1:6" x14ac:dyDescent="0.25">
      <c r="A21" s="8" t="s">
        <v>1696</v>
      </c>
      <c r="B21" s="8" t="s">
        <v>2256</v>
      </c>
      <c r="C21" s="8" t="s">
        <v>2255</v>
      </c>
      <c r="D21" s="8">
        <v>2</v>
      </c>
      <c r="E21" s="8" t="s">
        <v>2254</v>
      </c>
      <c r="F21" s="8">
        <v>1</v>
      </c>
    </row>
    <row r="22" spans="1:6" x14ac:dyDescent="0.25">
      <c r="A22" s="8" t="s">
        <v>1652</v>
      </c>
      <c r="B22" s="8" t="s">
        <v>1649</v>
      </c>
      <c r="C22" s="8" t="s">
        <v>2253</v>
      </c>
      <c r="D22" s="8">
        <v>2</v>
      </c>
      <c r="E22" s="8" t="s">
        <v>2252</v>
      </c>
      <c r="F22" s="8">
        <v>1</v>
      </c>
    </row>
    <row r="23" spans="1:6" x14ac:dyDescent="0.25">
      <c r="A23" s="8" t="s">
        <v>1637</v>
      </c>
      <c r="B23" s="8" t="s">
        <v>2251</v>
      </c>
      <c r="C23" s="8" t="s">
        <v>2250</v>
      </c>
      <c r="D23" s="8">
        <v>2</v>
      </c>
      <c r="E23" s="8" t="s">
        <v>2249</v>
      </c>
      <c r="F23" s="8">
        <v>1</v>
      </c>
    </row>
    <row r="24" spans="1:6" x14ac:dyDescent="0.25">
      <c r="A24" s="8" t="s">
        <v>1676</v>
      </c>
      <c r="B24" s="8" t="s">
        <v>2248</v>
      </c>
      <c r="C24" s="8" t="s">
        <v>2247</v>
      </c>
      <c r="D24" s="8">
        <v>2</v>
      </c>
      <c r="E24" s="8" t="s">
        <v>2246</v>
      </c>
      <c r="F24" s="8">
        <v>1</v>
      </c>
    </row>
    <row r="25" spans="1:6" x14ac:dyDescent="0.25">
      <c r="A25" s="8" t="s">
        <v>1666</v>
      </c>
      <c r="B25" s="8" t="s">
        <v>2245</v>
      </c>
      <c r="C25" s="8" t="s">
        <v>2244</v>
      </c>
      <c r="D25" s="8">
        <v>2</v>
      </c>
      <c r="E25" s="8" t="s">
        <v>2243</v>
      </c>
      <c r="F25" s="8">
        <v>1</v>
      </c>
    </row>
    <row r="26" spans="1:6" x14ac:dyDescent="0.25">
      <c r="A26" s="8" t="s">
        <v>1588</v>
      </c>
      <c r="B26" s="8" t="s">
        <v>2242</v>
      </c>
      <c r="C26" s="8" t="s">
        <v>2241</v>
      </c>
      <c r="D26" s="8">
        <v>2</v>
      </c>
      <c r="E26" s="8" t="s">
        <v>2240</v>
      </c>
      <c r="F26" s="8">
        <v>1</v>
      </c>
    </row>
    <row r="27" spans="1:6" x14ac:dyDescent="0.25">
      <c r="A27" s="8" t="s">
        <v>1503</v>
      </c>
      <c r="B27" s="8" t="s">
        <v>2239</v>
      </c>
      <c r="C27" s="8" t="s">
        <v>1094</v>
      </c>
      <c r="D27" s="8">
        <v>2</v>
      </c>
      <c r="E27" s="8" t="s">
        <v>2238</v>
      </c>
      <c r="F27" s="8">
        <v>1</v>
      </c>
    </row>
    <row r="28" spans="1:6" x14ac:dyDescent="0.25">
      <c r="A28" s="8" t="s">
        <v>761</v>
      </c>
      <c r="B28" s="8" t="s">
        <v>758</v>
      </c>
      <c r="C28" s="8" t="s">
        <v>2237</v>
      </c>
      <c r="D28" s="8">
        <v>2</v>
      </c>
      <c r="E28" s="8" t="s">
        <v>2236</v>
      </c>
      <c r="F28" s="8">
        <v>1</v>
      </c>
    </row>
    <row r="29" spans="1:6" x14ac:dyDescent="0.25">
      <c r="A29" s="8" t="s">
        <v>2232</v>
      </c>
      <c r="B29" s="8" t="s">
        <v>2235</v>
      </c>
      <c r="C29" s="8" t="s">
        <v>2234</v>
      </c>
      <c r="D29" s="8">
        <v>2</v>
      </c>
      <c r="E29" s="8" t="s">
        <v>2233</v>
      </c>
      <c r="F29" s="8">
        <v>1</v>
      </c>
    </row>
    <row r="30" spans="1:6" x14ac:dyDescent="0.25">
      <c r="A30" s="8" t="s">
        <v>761</v>
      </c>
      <c r="B30" s="8" t="s">
        <v>2231</v>
      </c>
      <c r="C30" s="8" t="s">
        <v>2230</v>
      </c>
      <c r="D30" s="8">
        <v>2</v>
      </c>
      <c r="E30" s="8" t="s">
        <v>2229</v>
      </c>
      <c r="F30" s="8">
        <v>1</v>
      </c>
    </row>
    <row r="31" spans="1:6" x14ac:dyDescent="0.25">
      <c r="A31" s="8" t="s">
        <v>1564</v>
      </c>
      <c r="B31" s="8" t="s">
        <v>2228</v>
      </c>
      <c r="C31" s="8" t="s">
        <v>2227</v>
      </c>
      <c r="D31" s="8">
        <v>4</v>
      </c>
      <c r="E31" s="8" t="s">
        <v>2226</v>
      </c>
      <c r="F31" s="8">
        <v>1</v>
      </c>
    </row>
    <row r="32" spans="1:6" x14ac:dyDescent="0.25">
      <c r="A32" s="8" t="s">
        <v>1564</v>
      </c>
      <c r="B32" s="8" t="s">
        <v>2225</v>
      </c>
      <c r="C32" s="8" t="s">
        <v>2224</v>
      </c>
      <c r="D32" s="8">
        <v>0</v>
      </c>
      <c r="E32" s="8" t="s">
        <v>2223</v>
      </c>
      <c r="F32" s="8">
        <v>1</v>
      </c>
    </row>
    <row r="33" spans="1:6" x14ac:dyDescent="0.25">
      <c r="A33" s="8" t="s">
        <v>1559</v>
      </c>
      <c r="B33" s="8" t="s">
        <v>2222</v>
      </c>
      <c r="C33" s="8" t="s">
        <v>2221</v>
      </c>
      <c r="D33" s="8">
        <v>2</v>
      </c>
      <c r="E33" s="8" t="s">
        <v>2220</v>
      </c>
      <c r="F33" s="8">
        <v>1</v>
      </c>
    </row>
    <row r="34" spans="1:6" x14ac:dyDescent="0.25">
      <c r="A34" s="8" t="s">
        <v>1547</v>
      </c>
      <c r="B34" s="8" t="s">
        <v>2219</v>
      </c>
      <c r="C34" s="8" t="s">
        <v>2218</v>
      </c>
      <c r="D34" s="8">
        <v>2</v>
      </c>
      <c r="E34" s="8" t="s">
        <v>2217</v>
      </c>
      <c r="F34" s="8">
        <v>1</v>
      </c>
    </row>
    <row r="35" spans="1:6" x14ac:dyDescent="0.25">
      <c r="A35" s="8" t="s">
        <v>1547</v>
      </c>
      <c r="B35" s="8" t="s">
        <v>2216</v>
      </c>
      <c r="C35" s="8" t="s">
        <v>986</v>
      </c>
      <c r="D35" s="8" t="s">
        <v>2215</v>
      </c>
      <c r="E35" s="8" t="s">
        <v>2214</v>
      </c>
      <c r="F35" s="8">
        <v>1</v>
      </c>
    </row>
    <row r="36" spans="1:6" x14ac:dyDescent="0.25">
      <c r="A36" s="8" t="s">
        <v>1532</v>
      </c>
      <c r="B36" s="8" t="s">
        <v>2213</v>
      </c>
      <c r="C36" s="8" t="s">
        <v>2212</v>
      </c>
      <c r="D36" s="8">
        <v>2</v>
      </c>
      <c r="E36" s="8" t="s">
        <v>2211</v>
      </c>
      <c r="F36" s="8">
        <v>1</v>
      </c>
    </row>
    <row r="37" spans="1:6" x14ac:dyDescent="0.25">
      <c r="A37" s="8" t="s">
        <v>1522</v>
      </c>
      <c r="B37" s="8" t="s">
        <v>2210</v>
      </c>
      <c r="C37" s="8" t="s">
        <v>2209</v>
      </c>
      <c r="D37" s="8">
        <v>2</v>
      </c>
      <c r="E37" s="8" t="s">
        <v>2208</v>
      </c>
      <c r="F37" s="8">
        <v>1</v>
      </c>
    </row>
    <row r="38" spans="1:6" x14ac:dyDescent="0.25">
      <c r="A38" s="8" t="s">
        <v>2204</v>
      </c>
      <c r="B38" s="8" t="s">
        <v>2207</v>
      </c>
      <c r="C38" s="8" t="s">
        <v>2206</v>
      </c>
      <c r="D38" s="8">
        <v>2</v>
      </c>
      <c r="E38" s="8" t="s">
        <v>2205</v>
      </c>
      <c r="F38" s="8">
        <v>1</v>
      </c>
    </row>
    <row r="39" spans="1:6" x14ac:dyDescent="0.25">
      <c r="A39" s="8" t="s">
        <v>2200</v>
      </c>
      <c r="B39" s="8" t="s">
        <v>2203</v>
      </c>
      <c r="C39" s="8" t="s">
        <v>2202</v>
      </c>
      <c r="D39" s="8">
        <v>2</v>
      </c>
      <c r="E39" s="8" t="s">
        <v>2201</v>
      </c>
      <c r="F39" s="8">
        <v>1</v>
      </c>
    </row>
    <row r="40" spans="1:6" x14ac:dyDescent="0.25">
      <c r="A40" s="8" t="s">
        <v>1493</v>
      </c>
      <c r="B40" s="8" t="s">
        <v>2199</v>
      </c>
      <c r="C40" s="8" t="s">
        <v>927</v>
      </c>
      <c r="D40" s="8">
        <v>0</v>
      </c>
      <c r="E40" s="8" t="s">
        <v>2198</v>
      </c>
      <c r="F40" s="8">
        <v>1</v>
      </c>
    </row>
    <row r="41" spans="1:6" x14ac:dyDescent="0.25">
      <c r="A41" s="8" t="s">
        <v>2194</v>
      </c>
      <c r="B41" s="8" t="s">
        <v>2197</v>
      </c>
      <c r="C41" s="8" t="s">
        <v>2196</v>
      </c>
      <c r="D41" s="8">
        <v>2</v>
      </c>
      <c r="E41" s="8" t="s">
        <v>2195</v>
      </c>
      <c r="F41" s="8">
        <v>1</v>
      </c>
    </row>
    <row r="42" spans="1:6" x14ac:dyDescent="0.25">
      <c r="A42" s="8" t="s">
        <v>1483</v>
      </c>
      <c r="B42" s="8" t="s">
        <v>2193</v>
      </c>
      <c r="C42" s="8" t="s">
        <v>2192</v>
      </c>
      <c r="D42" s="8">
        <v>2</v>
      </c>
      <c r="E42" s="8" t="s">
        <v>2191</v>
      </c>
      <c r="F42" s="8">
        <v>1</v>
      </c>
    </row>
    <row r="43" spans="1:6" x14ac:dyDescent="0.25">
      <c r="A43" s="8" t="s">
        <v>1757</v>
      </c>
      <c r="B43" s="8" t="s">
        <v>2190</v>
      </c>
      <c r="C43" s="8" t="s">
        <v>2189</v>
      </c>
      <c r="D43" s="8">
        <v>2</v>
      </c>
      <c r="E43" s="8" t="s">
        <v>2188</v>
      </c>
      <c r="F43" s="8">
        <v>1</v>
      </c>
    </row>
    <row r="44" spans="1:6" x14ac:dyDescent="0.25">
      <c r="A44" s="8" t="s">
        <v>1468</v>
      </c>
      <c r="B44" s="8" t="s">
        <v>2187</v>
      </c>
      <c r="C44" s="8" t="s">
        <v>2186</v>
      </c>
      <c r="D44" s="8">
        <v>2</v>
      </c>
      <c r="E44" s="8" t="s">
        <v>2185</v>
      </c>
      <c r="F44" s="8">
        <v>1</v>
      </c>
    </row>
    <row r="45" spans="1:6" x14ac:dyDescent="0.25">
      <c r="A45" s="8" t="s">
        <v>1453</v>
      </c>
      <c r="B45" s="8" t="s">
        <v>2184</v>
      </c>
      <c r="C45" s="8" t="s">
        <v>843</v>
      </c>
      <c r="D45" s="8">
        <v>2</v>
      </c>
      <c r="E45" s="8" t="s">
        <v>2183</v>
      </c>
      <c r="F45" s="8">
        <v>1</v>
      </c>
    </row>
    <row r="46" spans="1:6" x14ac:dyDescent="0.25">
      <c r="A46" s="8" t="s">
        <v>1444</v>
      </c>
      <c r="B46" s="8" t="s">
        <v>2182</v>
      </c>
      <c r="C46" s="8" t="s">
        <v>1122</v>
      </c>
      <c r="D46" s="8">
        <v>2</v>
      </c>
      <c r="E46" s="8" t="s">
        <v>2181</v>
      </c>
      <c r="F46" s="8">
        <v>1</v>
      </c>
    </row>
    <row r="47" spans="1:6" x14ac:dyDescent="0.25">
      <c r="A47" s="8" t="s">
        <v>2177</v>
      </c>
      <c r="B47" s="8" t="s">
        <v>2180</v>
      </c>
      <c r="C47" s="8" t="s">
        <v>2179</v>
      </c>
      <c r="D47" s="8">
        <v>2</v>
      </c>
      <c r="E47" s="8" t="s">
        <v>2178</v>
      </c>
      <c r="F47" s="8">
        <v>1</v>
      </c>
    </row>
    <row r="48" spans="1:6" x14ac:dyDescent="0.25">
      <c r="A48" s="8" t="s">
        <v>2364</v>
      </c>
      <c r="B48" s="8" t="s">
        <v>2180</v>
      </c>
      <c r="C48" s="23" t="s">
        <v>2179</v>
      </c>
      <c r="D48" s="8">
        <v>2</v>
      </c>
      <c r="E48" s="8" t="s">
        <v>2178</v>
      </c>
      <c r="F48" s="8">
        <v>1</v>
      </c>
    </row>
    <row r="49" spans="1:6" x14ac:dyDescent="0.25">
      <c r="A49" s="8" t="s">
        <v>1394</v>
      </c>
      <c r="B49" s="8" t="s">
        <v>2180</v>
      </c>
      <c r="C49" s="8">
        <v>978</v>
      </c>
      <c r="D49" s="8">
        <v>2</v>
      </c>
      <c r="E49" s="8" t="s">
        <v>2178</v>
      </c>
      <c r="F49" s="8">
        <v>1</v>
      </c>
    </row>
    <row r="59" spans="1:6" x14ac:dyDescent="0.25">
      <c r="A59" s="8" t="s">
        <v>1429</v>
      </c>
      <c r="B59" s="8" t="s">
        <v>2176</v>
      </c>
      <c r="C59" s="8" t="s">
        <v>932</v>
      </c>
      <c r="D59" s="8">
        <v>2</v>
      </c>
      <c r="E59" s="8" t="s">
        <v>2175</v>
      </c>
      <c r="F59" s="8">
        <v>1</v>
      </c>
    </row>
    <row r="60" spans="1:6" x14ac:dyDescent="0.25">
      <c r="A60" s="8" t="s">
        <v>2172</v>
      </c>
      <c r="B60" s="8" t="s">
        <v>2174</v>
      </c>
      <c r="C60" s="8" t="s">
        <v>1583</v>
      </c>
      <c r="D60" s="8">
        <v>2</v>
      </c>
      <c r="E60" s="8" t="s">
        <v>2173</v>
      </c>
      <c r="F60" s="8">
        <v>1</v>
      </c>
    </row>
    <row r="61" spans="1:6" x14ac:dyDescent="0.25">
      <c r="A61" s="8" t="s">
        <v>2168</v>
      </c>
      <c r="B61" s="8" t="s">
        <v>2171</v>
      </c>
      <c r="C61" s="8" t="s">
        <v>2170</v>
      </c>
      <c r="D61" s="8">
        <v>2</v>
      </c>
      <c r="E61" s="8" t="s">
        <v>2169</v>
      </c>
      <c r="F61" s="8">
        <v>1</v>
      </c>
    </row>
    <row r="62" spans="1:6" x14ac:dyDescent="0.25">
      <c r="A62" s="8" t="s">
        <v>1399</v>
      </c>
      <c r="B62" s="8" t="s">
        <v>2167</v>
      </c>
      <c r="C62" s="8" t="s">
        <v>2166</v>
      </c>
      <c r="D62" s="8">
        <v>2</v>
      </c>
      <c r="E62" s="8" t="s">
        <v>2165</v>
      </c>
      <c r="F62" s="8">
        <v>1</v>
      </c>
    </row>
    <row r="63" spans="1:6" x14ac:dyDescent="0.25">
      <c r="A63" s="8" t="s">
        <v>1389</v>
      </c>
      <c r="B63" s="8" t="s">
        <v>2164</v>
      </c>
      <c r="C63" s="8" t="s">
        <v>2163</v>
      </c>
      <c r="D63" s="8">
        <v>2</v>
      </c>
      <c r="E63" s="8" t="s">
        <v>2162</v>
      </c>
      <c r="F63" s="8">
        <v>1</v>
      </c>
    </row>
    <row r="64" spans="1:6" x14ac:dyDescent="0.25">
      <c r="A64" s="8" t="s">
        <v>2158</v>
      </c>
      <c r="B64" s="8" t="s">
        <v>2161</v>
      </c>
      <c r="C64" s="8" t="s">
        <v>2160</v>
      </c>
      <c r="D64" s="8">
        <v>2</v>
      </c>
      <c r="E64" s="8" t="s">
        <v>2159</v>
      </c>
      <c r="F64" s="8">
        <v>1</v>
      </c>
    </row>
    <row r="65" spans="1:6" x14ac:dyDescent="0.25">
      <c r="A65" s="8" t="s">
        <v>1404</v>
      </c>
      <c r="B65" s="8" t="s">
        <v>2157</v>
      </c>
      <c r="C65" s="8" t="s">
        <v>2156</v>
      </c>
      <c r="D65" s="8">
        <v>2</v>
      </c>
      <c r="E65" s="8" t="s">
        <v>2155</v>
      </c>
      <c r="F65" s="8">
        <v>1</v>
      </c>
    </row>
    <row r="66" spans="1:6" x14ac:dyDescent="0.25">
      <c r="A66" s="8" t="s">
        <v>1349</v>
      </c>
      <c r="B66" s="8" t="s">
        <v>2154</v>
      </c>
      <c r="C66" s="8" t="s">
        <v>2153</v>
      </c>
      <c r="D66" s="8">
        <v>0</v>
      </c>
      <c r="E66" s="8" t="s">
        <v>2152</v>
      </c>
      <c r="F66" s="8">
        <v>1</v>
      </c>
    </row>
    <row r="67" spans="1:6" x14ac:dyDescent="0.25">
      <c r="A67" s="8" t="s">
        <v>1359</v>
      </c>
      <c r="B67" s="8" t="s">
        <v>2151</v>
      </c>
      <c r="C67" s="8" t="s">
        <v>2150</v>
      </c>
      <c r="D67" s="8">
        <v>2</v>
      </c>
      <c r="E67" s="8" t="s">
        <v>2149</v>
      </c>
      <c r="F67" s="8">
        <v>1</v>
      </c>
    </row>
    <row r="68" spans="1:6" x14ac:dyDescent="0.25">
      <c r="A68" s="8" t="s">
        <v>1339</v>
      </c>
      <c r="B68" s="8" t="s">
        <v>2148</v>
      </c>
      <c r="C68" s="8" t="s">
        <v>2147</v>
      </c>
      <c r="D68" s="8">
        <v>2</v>
      </c>
      <c r="E68" s="8" t="s">
        <v>2146</v>
      </c>
      <c r="F68" s="8">
        <v>1</v>
      </c>
    </row>
    <row r="69" spans="1:6" x14ac:dyDescent="0.25">
      <c r="A69" s="8" t="s">
        <v>1324</v>
      </c>
      <c r="B69" s="8" t="s">
        <v>2145</v>
      </c>
      <c r="C69" s="8" t="s">
        <v>2144</v>
      </c>
      <c r="D69" s="8">
        <v>2</v>
      </c>
      <c r="E69" s="8" t="s">
        <v>2143</v>
      </c>
      <c r="F69" s="8">
        <v>1</v>
      </c>
    </row>
    <row r="70" spans="1:6" x14ac:dyDescent="0.25">
      <c r="A70" s="8" t="s">
        <v>1329</v>
      </c>
      <c r="B70" s="8" t="s">
        <v>2142</v>
      </c>
      <c r="C70" s="8" t="s">
        <v>2141</v>
      </c>
      <c r="D70" s="8">
        <v>2</v>
      </c>
      <c r="E70" s="8" t="s">
        <v>2140</v>
      </c>
      <c r="F70" s="8">
        <v>1</v>
      </c>
    </row>
    <row r="71" spans="1:6" x14ac:dyDescent="0.25">
      <c r="A71" s="8" t="s">
        <v>1334</v>
      </c>
      <c r="B71" s="8" t="s">
        <v>2139</v>
      </c>
      <c r="C71" s="8" t="s">
        <v>2138</v>
      </c>
      <c r="D71" s="8">
        <v>2</v>
      </c>
      <c r="E71" s="8" t="s">
        <v>2137</v>
      </c>
      <c r="F71" s="8">
        <v>1</v>
      </c>
    </row>
    <row r="72" spans="1:6" x14ac:dyDescent="0.25">
      <c r="A72" s="8" t="s">
        <v>1319</v>
      </c>
      <c r="B72" s="8" t="s">
        <v>2136</v>
      </c>
      <c r="C72" s="8" t="s">
        <v>2135</v>
      </c>
      <c r="D72" s="8">
        <v>2</v>
      </c>
      <c r="E72" s="8" t="s">
        <v>2134</v>
      </c>
      <c r="F72" s="8">
        <v>1</v>
      </c>
    </row>
    <row r="73" spans="1:6" x14ac:dyDescent="0.25">
      <c r="A73" s="8" t="s">
        <v>534</v>
      </c>
      <c r="B73" s="8" t="s">
        <v>535</v>
      </c>
      <c r="C73" s="8" t="s">
        <v>2133</v>
      </c>
      <c r="D73" s="8">
        <v>2</v>
      </c>
      <c r="E73" s="8" t="s">
        <v>2132</v>
      </c>
      <c r="F73" s="8">
        <v>1</v>
      </c>
    </row>
    <row r="74" spans="1:6" x14ac:dyDescent="0.25">
      <c r="A74" s="8" t="s">
        <v>1281</v>
      </c>
      <c r="B74" s="8" t="s">
        <v>2131</v>
      </c>
      <c r="C74" s="8" t="s">
        <v>1746</v>
      </c>
      <c r="D74" s="8">
        <v>2</v>
      </c>
      <c r="E74" s="8" t="s">
        <v>2130</v>
      </c>
      <c r="F74" s="8">
        <v>1</v>
      </c>
    </row>
    <row r="75" spans="1:6" x14ac:dyDescent="0.25">
      <c r="A75" s="8" t="s">
        <v>1309</v>
      </c>
      <c r="B75" s="8" t="s">
        <v>2129</v>
      </c>
      <c r="C75" s="8" t="s">
        <v>1137</v>
      </c>
      <c r="D75" s="8">
        <v>2</v>
      </c>
      <c r="E75" s="8" t="s">
        <v>2128</v>
      </c>
      <c r="F75" s="8">
        <v>1</v>
      </c>
    </row>
    <row r="76" spans="1:6" x14ac:dyDescent="0.25">
      <c r="A76" s="8" t="s">
        <v>1296</v>
      </c>
      <c r="B76" s="8" t="s">
        <v>2127</v>
      </c>
      <c r="C76" s="8" t="s">
        <v>2126</v>
      </c>
      <c r="D76" s="8">
        <v>3</v>
      </c>
      <c r="E76" s="8" t="s">
        <v>2125</v>
      </c>
      <c r="F76" s="8">
        <v>1</v>
      </c>
    </row>
    <row r="77" spans="1:6" x14ac:dyDescent="0.25">
      <c r="A77" s="8" t="s">
        <v>1301</v>
      </c>
      <c r="B77" s="8" t="s">
        <v>2124</v>
      </c>
      <c r="C77" s="8" t="s">
        <v>2123</v>
      </c>
      <c r="D77" s="8">
        <v>2</v>
      </c>
      <c r="E77" s="8" t="s">
        <v>2122</v>
      </c>
      <c r="F77" s="8">
        <v>1</v>
      </c>
    </row>
    <row r="78" spans="1:6" x14ac:dyDescent="0.25">
      <c r="A78" s="8" t="s">
        <v>1314</v>
      </c>
      <c r="B78" s="8" t="s">
        <v>2121</v>
      </c>
      <c r="C78" s="8" t="s">
        <v>1177</v>
      </c>
      <c r="D78" s="8">
        <v>0</v>
      </c>
      <c r="E78" s="8" t="s">
        <v>2120</v>
      </c>
      <c r="F78" s="8">
        <v>1</v>
      </c>
    </row>
    <row r="79" spans="1:6" x14ac:dyDescent="0.25">
      <c r="A79" s="8" t="s">
        <v>1267</v>
      </c>
      <c r="B79" s="8" t="s">
        <v>2119</v>
      </c>
      <c r="C79" s="8" t="s">
        <v>2118</v>
      </c>
      <c r="D79" s="8">
        <v>2</v>
      </c>
      <c r="E79" s="8" t="s">
        <v>2117</v>
      </c>
      <c r="F79" s="8">
        <v>1</v>
      </c>
    </row>
    <row r="80" spans="1:6" x14ac:dyDescent="0.25">
      <c r="A80" s="8" t="s">
        <v>1252</v>
      </c>
      <c r="B80" s="8" t="s">
        <v>2116</v>
      </c>
      <c r="C80" s="8" t="s">
        <v>2115</v>
      </c>
      <c r="D80" s="8">
        <v>3</v>
      </c>
      <c r="E80" s="8" t="s">
        <v>2114</v>
      </c>
      <c r="F80" s="8">
        <v>1</v>
      </c>
    </row>
    <row r="81" spans="1:6" x14ac:dyDescent="0.25">
      <c r="A81" s="8" t="s">
        <v>1262</v>
      </c>
      <c r="B81" s="8" t="s">
        <v>2113</v>
      </c>
      <c r="C81" s="8" t="s">
        <v>2112</v>
      </c>
      <c r="D81" s="8">
        <v>0</v>
      </c>
      <c r="E81" s="8" t="s">
        <v>2111</v>
      </c>
      <c r="F81" s="8">
        <v>1</v>
      </c>
    </row>
    <row r="82" spans="1:6" x14ac:dyDescent="0.25">
      <c r="A82" s="8" t="s">
        <v>1243</v>
      </c>
      <c r="B82" s="8" t="s">
        <v>2110</v>
      </c>
      <c r="C82" s="8" t="s">
        <v>2109</v>
      </c>
      <c r="D82" s="8">
        <v>2</v>
      </c>
      <c r="E82" s="8" t="s">
        <v>2108</v>
      </c>
      <c r="F82" s="8">
        <v>1</v>
      </c>
    </row>
    <row r="83" spans="1:6" x14ac:dyDescent="0.25">
      <c r="A83" s="8" t="s">
        <v>1223</v>
      </c>
      <c r="B83" s="8" t="s">
        <v>2107</v>
      </c>
      <c r="C83" s="8" t="s">
        <v>2106</v>
      </c>
      <c r="D83" s="8">
        <v>2</v>
      </c>
      <c r="E83" s="8" t="s">
        <v>2105</v>
      </c>
      <c r="F83" s="8">
        <v>1</v>
      </c>
    </row>
    <row r="84" spans="1:6" x14ac:dyDescent="0.25">
      <c r="A84" s="8" t="s">
        <v>1598</v>
      </c>
      <c r="B84" s="8" t="s">
        <v>2104</v>
      </c>
      <c r="C84" s="8" t="s">
        <v>2103</v>
      </c>
      <c r="D84" s="8">
        <v>2</v>
      </c>
      <c r="E84" s="8" t="s">
        <v>2102</v>
      </c>
      <c r="F84" s="8">
        <v>1</v>
      </c>
    </row>
    <row r="85" spans="1:6" x14ac:dyDescent="0.25">
      <c r="A85" s="8" t="s">
        <v>1542</v>
      </c>
      <c r="B85" s="8" t="s">
        <v>2101</v>
      </c>
      <c r="C85" s="8" t="s">
        <v>2100</v>
      </c>
      <c r="D85" s="8">
        <v>0</v>
      </c>
      <c r="E85" s="8" t="s">
        <v>2099</v>
      </c>
      <c r="F85" s="8">
        <v>1</v>
      </c>
    </row>
    <row r="86" spans="1:6" x14ac:dyDescent="0.25">
      <c r="A86" s="8" t="s">
        <v>1016</v>
      </c>
      <c r="B86" s="8" t="s">
        <v>2098</v>
      </c>
      <c r="C86" s="8" t="s">
        <v>2097</v>
      </c>
      <c r="D86" s="8">
        <v>2</v>
      </c>
      <c r="E86" s="8" t="s">
        <v>2096</v>
      </c>
      <c r="F86" s="8">
        <v>1</v>
      </c>
    </row>
    <row r="87" spans="1:6" x14ac:dyDescent="0.25">
      <c r="A87" s="8" t="s">
        <v>804</v>
      </c>
      <c r="B87" s="8" t="s">
        <v>2095</v>
      </c>
      <c r="C87" s="8" t="s">
        <v>2094</v>
      </c>
      <c r="D87" s="8" t="s">
        <v>2093</v>
      </c>
      <c r="E87" s="8" t="s">
        <v>2092</v>
      </c>
      <c r="F87" s="8">
        <v>1</v>
      </c>
    </row>
    <row r="88" spans="1:6" x14ac:dyDescent="0.25">
      <c r="A88" s="8" t="s">
        <v>1228</v>
      </c>
      <c r="B88" s="8" t="s">
        <v>2091</v>
      </c>
      <c r="C88" s="8" t="s">
        <v>2090</v>
      </c>
      <c r="D88" s="8">
        <v>3</v>
      </c>
      <c r="E88" s="8" t="s">
        <v>2089</v>
      </c>
      <c r="F88" s="8">
        <v>1</v>
      </c>
    </row>
    <row r="89" spans="1:6" x14ac:dyDescent="0.25">
      <c r="A89" s="8" t="s">
        <v>1579</v>
      </c>
      <c r="B89" s="8" t="s">
        <v>2088</v>
      </c>
      <c r="C89" s="8" t="s">
        <v>2087</v>
      </c>
      <c r="D89" s="8">
        <v>2</v>
      </c>
      <c r="E89" s="8" t="s">
        <v>2086</v>
      </c>
      <c r="F89" s="8">
        <v>1</v>
      </c>
    </row>
    <row r="90" spans="1:6" x14ac:dyDescent="0.25">
      <c r="A90" s="8" t="s">
        <v>1247</v>
      </c>
      <c r="B90" s="8" t="s">
        <v>2085</v>
      </c>
      <c r="C90" s="8" t="s">
        <v>2084</v>
      </c>
      <c r="D90" s="8">
        <v>2</v>
      </c>
      <c r="E90" s="8" t="s">
        <v>2083</v>
      </c>
      <c r="F90" s="8">
        <v>1</v>
      </c>
    </row>
    <row r="91" spans="1:6" x14ac:dyDescent="0.25">
      <c r="A91" s="8" t="s">
        <v>1218</v>
      </c>
      <c r="B91" s="8" t="s">
        <v>2082</v>
      </c>
      <c r="C91" s="8" t="s">
        <v>2081</v>
      </c>
      <c r="D91" s="8">
        <v>2</v>
      </c>
      <c r="E91" s="8" t="s">
        <v>2080</v>
      </c>
      <c r="F91" s="8">
        <v>1</v>
      </c>
    </row>
    <row r="92" spans="1:6" x14ac:dyDescent="0.25">
      <c r="A92" s="8" t="s">
        <v>1208</v>
      </c>
      <c r="B92" s="8" t="s">
        <v>2079</v>
      </c>
      <c r="C92" s="8" t="s">
        <v>2078</v>
      </c>
      <c r="D92" s="8">
        <v>2</v>
      </c>
      <c r="E92" s="8" t="s">
        <v>2077</v>
      </c>
      <c r="F92" s="8">
        <v>1</v>
      </c>
    </row>
    <row r="93" spans="1:6" x14ac:dyDescent="0.25">
      <c r="A93" s="8" t="s">
        <v>789</v>
      </c>
      <c r="B93" s="8" t="s">
        <v>2076</v>
      </c>
      <c r="C93" s="8" t="s">
        <v>2075</v>
      </c>
      <c r="D93" s="8">
        <v>2</v>
      </c>
      <c r="E93" s="8" t="s">
        <v>2074</v>
      </c>
      <c r="F93" s="8">
        <v>1</v>
      </c>
    </row>
    <row r="94" spans="1:6" x14ac:dyDescent="0.25">
      <c r="A94" s="8" t="s">
        <v>1198</v>
      </c>
      <c r="B94" s="8" t="s">
        <v>2073</v>
      </c>
      <c r="C94" s="8" t="s">
        <v>2072</v>
      </c>
      <c r="D94" s="8">
        <v>2</v>
      </c>
      <c r="E94" s="8" t="s">
        <v>2071</v>
      </c>
      <c r="F94" s="8">
        <v>1</v>
      </c>
    </row>
    <row r="95" spans="1:6" x14ac:dyDescent="0.25">
      <c r="A95" s="8" t="s">
        <v>1203</v>
      </c>
      <c r="B95" s="8" t="s">
        <v>2070</v>
      </c>
      <c r="C95" s="8" t="s">
        <v>2069</v>
      </c>
      <c r="D95" s="8">
        <v>2</v>
      </c>
      <c r="E95" s="8" t="s">
        <v>2068</v>
      </c>
      <c r="F95" s="8">
        <v>1</v>
      </c>
    </row>
    <row r="96" spans="1:6" x14ac:dyDescent="0.25">
      <c r="A96" s="8" t="s">
        <v>1193</v>
      </c>
      <c r="B96" s="8" t="s">
        <v>2067</v>
      </c>
      <c r="C96" s="8" t="s">
        <v>2066</v>
      </c>
      <c r="D96" s="8">
        <v>3</v>
      </c>
      <c r="E96" s="8" t="s">
        <v>2065</v>
      </c>
      <c r="F96" s="8">
        <v>1</v>
      </c>
    </row>
    <row r="97" spans="1:6" x14ac:dyDescent="0.25">
      <c r="A97" s="8" t="s">
        <v>2062</v>
      </c>
      <c r="B97" s="8" t="s">
        <v>2064</v>
      </c>
      <c r="C97" s="8" t="s">
        <v>1328</v>
      </c>
      <c r="D97" s="8">
        <v>2</v>
      </c>
      <c r="E97" s="8" t="s">
        <v>2063</v>
      </c>
      <c r="F97" s="8">
        <v>1</v>
      </c>
    </row>
    <row r="98" spans="1:6" x14ac:dyDescent="0.25">
      <c r="A98" s="8" t="s">
        <v>1105</v>
      </c>
      <c r="B98" s="8" t="s">
        <v>2061</v>
      </c>
      <c r="C98" s="8" t="s">
        <v>2060</v>
      </c>
      <c r="D98" s="8">
        <v>2</v>
      </c>
      <c r="E98" s="8" t="s">
        <v>2059</v>
      </c>
      <c r="F98" s="8">
        <v>1</v>
      </c>
    </row>
    <row r="99" spans="1:6" x14ac:dyDescent="0.25">
      <c r="A99" s="8" t="s">
        <v>1163</v>
      </c>
      <c r="B99" s="8" t="s">
        <v>2058</v>
      </c>
      <c r="C99" s="8" t="s">
        <v>2057</v>
      </c>
      <c r="D99" s="8" t="s">
        <v>2056</v>
      </c>
      <c r="E99" s="8" t="s">
        <v>2055</v>
      </c>
      <c r="F99" s="8">
        <v>1</v>
      </c>
    </row>
    <row r="100" spans="1:6" x14ac:dyDescent="0.25">
      <c r="A100" s="8" t="s">
        <v>2052</v>
      </c>
      <c r="B100" s="8" t="s">
        <v>1165</v>
      </c>
      <c r="C100" s="8" t="s">
        <v>2054</v>
      </c>
      <c r="D100" s="8">
        <v>2</v>
      </c>
      <c r="E100" s="8" t="s">
        <v>2053</v>
      </c>
      <c r="F100" s="8">
        <v>1</v>
      </c>
    </row>
    <row r="101" spans="1:6" x14ac:dyDescent="0.25">
      <c r="A101" s="8" t="s">
        <v>1072</v>
      </c>
      <c r="B101" s="8" t="s">
        <v>2051</v>
      </c>
      <c r="C101" s="8" t="s">
        <v>2050</v>
      </c>
      <c r="D101" s="8">
        <v>2</v>
      </c>
      <c r="E101" s="8" t="s">
        <v>2049</v>
      </c>
      <c r="F101" s="8">
        <v>1</v>
      </c>
    </row>
    <row r="102" spans="1:6" x14ac:dyDescent="0.25">
      <c r="A102" s="8" t="s">
        <v>1095</v>
      </c>
      <c r="B102" s="8" t="s">
        <v>2048</v>
      </c>
      <c r="C102" s="8" t="s">
        <v>2047</v>
      </c>
      <c r="D102" s="8">
        <v>2</v>
      </c>
      <c r="E102" s="8" t="s">
        <v>2046</v>
      </c>
      <c r="F102" s="8">
        <v>1</v>
      </c>
    </row>
    <row r="103" spans="1:6" x14ac:dyDescent="0.25">
      <c r="A103" s="8" t="s">
        <v>1173</v>
      </c>
      <c r="B103" s="8" t="s">
        <v>2045</v>
      </c>
      <c r="C103" s="8" t="s">
        <v>2044</v>
      </c>
      <c r="D103" s="8">
        <v>2</v>
      </c>
      <c r="E103" s="8" t="s">
        <v>2043</v>
      </c>
      <c r="F103" s="8">
        <v>1</v>
      </c>
    </row>
    <row r="104" spans="1:6" x14ac:dyDescent="0.25">
      <c r="A104" s="8" t="s">
        <v>1128</v>
      </c>
      <c r="B104" s="8" t="s">
        <v>2042</v>
      </c>
      <c r="C104" s="8" t="s">
        <v>2041</v>
      </c>
      <c r="D104" s="8" t="s">
        <v>2040</v>
      </c>
      <c r="E104" s="8" t="s">
        <v>2039</v>
      </c>
      <c r="F104" s="8">
        <v>1</v>
      </c>
    </row>
    <row r="105" spans="1:6" x14ac:dyDescent="0.25">
      <c r="A105" s="8" t="s">
        <v>1123</v>
      </c>
      <c r="B105" s="8" t="s">
        <v>2038</v>
      </c>
      <c r="C105" s="8" t="s">
        <v>2037</v>
      </c>
      <c r="D105" s="8">
        <v>2</v>
      </c>
      <c r="E105" s="8" t="s">
        <v>2036</v>
      </c>
      <c r="F105" s="8">
        <v>1</v>
      </c>
    </row>
    <row r="106" spans="1:6" x14ac:dyDescent="0.25">
      <c r="A106" s="8" t="s">
        <v>1148</v>
      </c>
      <c r="B106" s="8" t="s">
        <v>2035</v>
      </c>
      <c r="C106" s="8" t="s">
        <v>2034</v>
      </c>
      <c r="D106" s="8">
        <v>2</v>
      </c>
      <c r="E106" s="8" t="s">
        <v>2033</v>
      </c>
      <c r="F106" s="8">
        <v>1</v>
      </c>
    </row>
    <row r="107" spans="1:6" x14ac:dyDescent="0.25">
      <c r="A107" s="8" t="s">
        <v>1158</v>
      </c>
      <c r="B107" s="8" t="s">
        <v>2032</v>
      </c>
      <c r="C107" s="8" t="s">
        <v>2031</v>
      </c>
      <c r="D107" s="8">
        <v>2</v>
      </c>
      <c r="E107" s="8" t="s">
        <v>2030</v>
      </c>
      <c r="F107" s="8">
        <v>1</v>
      </c>
    </row>
    <row r="108" spans="1:6" x14ac:dyDescent="0.25">
      <c r="A108" s="8" t="s">
        <v>1115</v>
      </c>
      <c r="B108" s="8" t="s">
        <v>2029</v>
      </c>
      <c r="C108" s="8" t="s">
        <v>2028</v>
      </c>
      <c r="D108" s="8">
        <v>2</v>
      </c>
      <c r="E108" s="8" t="s">
        <v>2027</v>
      </c>
      <c r="F108" s="8">
        <v>1</v>
      </c>
    </row>
    <row r="109" spans="1:6" x14ac:dyDescent="0.25">
      <c r="A109" s="8" t="s">
        <v>1115</v>
      </c>
      <c r="B109" s="8" t="s">
        <v>2026</v>
      </c>
      <c r="C109" s="8" t="s">
        <v>2025</v>
      </c>
      <c r="D109" s="8">
        <v>2</v>
      </c>
      <c r="E109" s="8" t="s">
        <v>2024</v>
      </c>
      <c r="F109" s="8">
        <v>1</v>
      </c>
    </row>
    <row r="110" spans="1:6" x14ac:dyDescent="0.25">
      <c r="A110" s="8" t="s">
        <v>1153</v>
      </c>
      <c r="B110" s="8" t="s">
        <v>2023</v>
      </c>
      <c r="C110" s="8" t="s">
        <v>2022</v>
      </c>
      <c r="D110" s="8">
        <v>2</v>
      </c>
      <c r="E110" s="8" t="s">
        <v>2021</v>
      </c>
      <c r="F110" s="8">
        <v>1</v>
      </c>
    </row>
    <row r="111" spans="1:6" x14ac:dyDescent="0.25">
      <c r="A111" s="8" t="s">
        <v>1077</v>
      </c>
      <c r="B111" s="8" t="s">
        <v>2020</v>
      </c>
      <c r="C111" s="8" t="s">
        <v>2019</v>
      </c>
      <c r="D111" s="8">
        <v>2</v>
      </c>
      <c r="E111" s="8" t="s">
        <v>2018</v>
      </c>
      <c r="F111" s="8">
        <v>1</v>
      </c>
    </row>
    <row r="112" spans="1:6" x14ac:dyDescent="0.25">
      <c r="A112" s="8" t="s">
        <v>2014</v>
      </c>
      <c r="B112" s="8" t="s">
        <v>2017</v>
      </c>
      <c r="C112" s="8" t="s">
        <v>2016</v>
      </c>
      <c r="D112" s="8">
        <v>2</v>
      </c>
      <c r="E112" s="8" t="s">
        <v>2015</v>
      </c>
      <c r="F112" s="8">
        <v>1</v>
      </c>
    </row>
    <row r="113" spans="1:6" x14ac:dyDescent="0.25">
      <c r="A113" s="8" t="s">
        <v>1026</v>
      </c>
      <c r="B113" s="8" t="s">
        <v>2013</v>
      </c>
      <c r="C113" s="8" t="s">
        <v>2012</v>
      </c>
      <c r="D113" s="8">
        <v>2</v>
      </c>
      <c r="E113" s="8" t="s">
        <v>2011</v>
      </c>
      <c r="F113" s="8">
        <v>1</v>
      </c>
    </row>
    <row r="114" spans="1:6" x14ac:dyDescent="0.25">
      <c r="A114" s="8" t="s">
        <v>1036</v>
      </c>
      <c r="B114" s="8" t="s">
        <v>2010</v>
      </c>
      <c r="C114" s="8" t="s">
        <v>2009</v>
      </c>
      <c r="D114" s="8">
        <v>2</v>
      </c>
      <c r="E114" s="8" t="s">
        <v>2008</v>
      </c>
      <c r="F114" s="8">
        <v>1</v>
      </c>
    </row>
    <row r="115" spans="1:6" x14ac:dyDescent="0.25">
      <c r="A115" s="8" t="s">
        <v>2004</v>
      </c>
      <c r="B115" s="8" t="s">
        <v>2007</v>
      </c>
      <c r="C115" s="8" t="s">
        <v>2006</v>
      </c>
      <c r="D115" s="8">
        <v>2</v>
      </c>
      <c r="E115" s="8" t="s">
        <v>2005</v>
      </c>
      <c r="F115" s="8">
        <v>1</v>
      </c>
    </row>
    <row r="116" spans="1:6" x14ac:dyDescent="0.25">
      <c r="A116" s="8" t="s">
        <v>1059</v>
      </c>
      <c r="B116" s="8" t="s">
        <v>2003</v>
      </c>
      <c r="C116" s="8" t="s">
        <v>2002</v>
      </c>
      <c r="D116" s="8">
        <v>2</v>
      </c>
      <c r="E116" s="8" t="s">
        <v>2001</v>
      </c>
      <c r="F116" s="8">
        <v>1</v>
      </c>
    </row>
    <row r="117" spans="1:6" x14ac:dyDescent="0.25">
      <c r="A117" s="8" t="s">
        <v>1997</v>
      </c>
      <c r="B117" s="8" t="s">
        <v>2000</v>
      </c>
      <c r="C117" s="8" t="s">
        <v>1999</v>
      </c>
      <c r="D117" s="8">
        <v>2</v>
      </c>
      <c r="E117" s="8" t="s">
        <v>1998</v>
      </c>
      <c r="F117" s="8">
        <v>1</v>
      </c>
    </row>
    <row r="118" spans="1:6" x14ac:dyDescent="0.25">
      <c r="A118" s="8" t="s">
        <v>1002</v>
      </c>
      <c r="B118" s="8" t="s">
        <v>1996</v>
      </c>
      <c r="C118" s="8" t="s">
        <v>1995</v>
      </c>
      <c r="D118" s="8">
        <v>3</v>
      </c>
      <c r="E118" s="8" t="s">
        <v>1994</v>
      </c>
      <c r="F118" s="8">
        <v>1</v>
      </c>
    </row>
    <row r="119" spans="1:6" x14ac:dyDescent="0.25">
      <c r="A119" s="8" t="s">
        <v>982</v>
      </c>
      <c r="B119" s="8" t="s">
        <v>1993</v>
      </c>
      <c r="C119" s="8" t="s">
        <v>892</v>
      </c>
      <c r="D119" s="8">
        <v>2</v>
      </c>
      <c r="E119" s="8" t="s">
        <v>1992</v>
      </c>
      <c r="F119" s="8">
        <v>1</v>
      </c>
    </row>
    <row r="120" spans="1:6" x14ac:dyDescent="0.25">
      <c r="A120" s="8" t="s">
        <v>967</v>
      </c>
      <c r="B120" s="8" t="s">
        <v>1991</v>
      </c>
      <c r="C120" s="8" t="s">
        <v>1990</v>
      </c>
      <c r="D120" s="8">
        <v>2</v>
      </c>
      <c r="E120" s="8" t="s">
        <v>1989</v>
      </c>
      <c r="F120" s="8">
        <v>1</v>
      </c>
    </row>
    <row r="121" spans="1:6" x14ac:dyDescent="0.25">
      <c r="A121" s="8" t="s">
        <v>977</v>
      </c>
      <c r="B121" s="8" t="s">
        <v>1988</v>
      </c>
      <c r="C121" s="8" t="s">
        <v>660</v>
      </c>
      <c r="D121" s="8">
        <v>2</v>
      </c>
      <c r="E121" s="8" t="s">
        <v>1987</v>
      </c>
      <c r="F121" s="8">
        <v>1</v>
      </c>
    </row>
    <row r="122" spans="1:6" x14ac:dyDescent="0.25">
      <c r="A122" s="8" t="s">
        <v>962</v>
      </c>
      <c r="B122" s="8" t="s">
        <v>1986</v>
      </c>
      <c r="C122" s="8" t="s">
        <v>1985</v>
      </c>
      <c r="D122" s="8">
        <v>2</v>
      </c>
      <c r="E122" s="8" t="s">
        <v>1984</v>
      </c>
      <c r="F122" s="8">
        <v>1</v>
      </c>
    </row>
    <row r="123" spans="1:6" x14ac:dyDescent="0.25">
      <c r="A123" s="8" t="s">
        <v>997</v>
      </c>
      <c r="B123" s="8" t="s">
        <v>1983</v>
      </c>
      <c r="C123" s="8" t="s">
        <v>1982</v>
      </c>
      <c r="D123" s="8">
        <v>2</v>
      </c>
      <c r="E123" s="8" t="s">
        <v>1981</v>
      </c>
      <c r="F123" s="8">
        <v>1</v>
      </c>
    </row>
    <row r="124" spans="1:6" x14ac:dyDescent="0.25">
      <c r="A124" s="8" t="s">
        <v>953</v>
      </c>
      <c r="B124" s="8" t="s">
        <v>1980</v>
      </c>
      <c r="C124" s="8" t="s">
        <v>1979</v>
      </c>
      <c r="D124" s="8">
        <v>2</v>
      </c>
      <c r="E124" s="8" t="s">
        <v>1978</v>
      </c>
      <c r="F124" s="8">
        <v>1</v>
      </c>
    </row>
    <row r="125" spans="1:6" x14ac:dyDescent="0.25">
      <c r="A125" s="8" t="s">
        <v>972</v>
      </c>
      <c r="B125" s="8" t="s">
        <v>1977</v>
      </c>
      <c r="C125" s="8" t="s">
        <v>1976</v>
      </c>
      <c r="D125" s="8">
        <v>0</v>
      </c>
      <c r="E125" s="8" t="s">
        <v>1975</v>
      </c>
      <c r="F125" s="8">
        <v>1</v>
      </c>
    </row>
    <row r="126" spans="1:6" x14ac:dyDescent="0.25">
      <c r="A126" s="8" t="s">
        <v>938</v>
      </c>
      <c r="B126" s="8" t="s">
        <v>1974</v>
      </c>
      <c r="C126" s="8" t="s">
        <v>1973</v>
      </c>
      <c r="D126" s="8">
        <v>2</v>
      </c>
      <c r="E126" s="8" t="s">
        <v>1972</v>
      </c>
      <c r="F126" s="8">
        <v>1</v>
      </c>
    </row>
    <row r="127" spans="1:6" x14ac:dyDescent="0.25">
      <c r="A127" s="8" t="s">
        <v>924</v>
      </c>
      <c r="B127" s="8" t="s">
        <v>1971</v>
      </c>
      <c r="C127" s="8" t="s">
        <v>1970</v>
      </c>
      <c r="D127" s="8">
        <v>2</v>
      </c>
      <c r="E127" s="8" t="s">
        <v>1969</v>
      </c>
      <c r="F127" s="8">
        <v>1</v>
      </c>
    </row>
    <row r="128" spans="1:6" x14ac:dyDescent="0.25">
      <c r="A128" s="8" t="s">
        <v>854</v>
      </c>
      <c r="B128" s="8" t="s">
        <v>1968</v>
      </c>
      <c r="C128" s="8" t="s">
        <v>1967</v>
      </c>
      <c r="D128" s="8">
        <v>2</v>
      </c>
      <c r="E128" s="8" t="s">
        <v>1966</v>
      </c>
      <c r="F128" s="8">
        <v>1</v>
      </c>
    </row>
    <row r="129" spans="1:6" x14ac:dyDescent="0.25">
      <c r="A129" s="8" t="s">
        <v>919</v>
      </c>
      <c r="B129" s="8" t="s">
        <v>1965</v>
      </c>
      <c r="C129" s="8" t="s">
        <v>1964</v>
      </c>
      <c r="D129" s="8">
        <v>2</v>
      </c>
      <c r="E129" s="8" t="s">
        <v>1963</v>
      </c>
      <c r="F129" s="8">
        <v>1</v>
      </c>
    </row>
    <row r="130" spans="1:6" x14ac:dyDescent="0.25">
      <c r="A130" s="8" t="s">
        <v>914</v>
      </c>
      <c r="B130" s="8" t="s">
        <v>1962</v>
      </c>
      <c r="C130" s="8" t="s">
        <v>1961</v>
      </c>
      <c r="D130" s="8">
        <v>0</v>
      </c>
      <c r="E130" s="8" t="s">
        <v>1960</v>
      </c>
      <c r="F130" s="8">
        <v>1</v>
      </c>
    </row>
    <row r="131" spans="1:6" x14ac:dyDescent="0.25">
      <c r="A131" s="8" t="s">
        <v>864</v>
      </c>
      <c r="B131" s="8" t="s">
        <v>1959</v>
      </c>
      <c r="C131" s="8" t="s">
        <v>1536</v>
      </c>
      <c r="D131" s="8">
        <v>2</v>
      </c>
      <c r="E131" s="8" t="s">
        <v>1958</v>
      </c>
      <c r="F131" s="8">
        <v>1</v>
      </c>
    </row>
    <row r="132" spans="1:6" x14ac:dyDescent="0.25">
      <c r="A132" s="8" t="s">
        <v>819</v>
      </c>
      <c r="B132" s="8" t="s">
        <v>1957</v>
      </c>
      <c r="C132" s="8" t="s">
        <v>1956</v>
      </c>
      <c r="D132" s="8">
        <v>2</v>
      </c>
      <c r="E132" s="8" t="s">
        <v>1955</v>
      </c>
      <c r="F132" s="8">
        <v>1</v>
      </c>
    </row>
    <row r="133" spans="1:6" x14ac:dyDescent="0.25">
      <c r="A133" s="8" t="s">
        <v>849</v>
      </c>
      <c r="B133" s="8" t="s">
        <v>1954</v>
      </c>
      <c r="C133" s="8" t="s">
        <v>725</v>
      </c>
      <c r="D133" s="8">
        <v>2</v>
      </c>
      <c r="E133" s="8" t="s">
        <v>1953</v>
      </c>
      <c r="F133" s="8">
        <v>1</v>
      </c>
    </row>
    <row r="134" spans="1:6" x14ac:dyDescent="0.25">
      <c r="A134" s="8" t="s">
        <v>784</v>
      </c>
      <c r="B134" s="8" t="s">
        <v>1952</v>
      </c>
      <c r="C134" s="8" t="s">
        <v>1951</v>
      </c>
      <c r="D134" s="8">
        <v>2</v>
      </c>
      <c r="E134" s="8" t="s">
        <v>1950</v>
      </c>
      <c r="F134" s="8">
        <v>1</v>
      </c>
    </row>
    <row r="135" spans="1:6" x14ac:dyDescent="0.25">
      <c r="A135" s="8" t="s">
        <v>766</v>
      </c>
      <c r="B135" s="8" t="s">
        <v>1949</v>
      </c>
      <c r="C135" s="8" t="s">
        <v>1948</v>
      </c>
      <c r="D135" s="8">
        <v>2</v>
      </c>
      <c r="E135" s="8" t="s">
        <v>1947</v>
      </c>
      <c r="F135" s="8">
        <v>1</v>
      </c>
    </row>
    <row r="136" spans="1:6" x14ac:dyDescent="0.25">
      <c r="A136" s="8" t="s">
        <v>839</v>
      </c>
      <c r="B136" s="8" t="s">
        <v>1946</v>
      </c>
      <c r="C136" s="8" t="s">
        <v>1945</v>
      </c>
      <c r="D136" s="8">
        <v>2</v>
      </c>
      <c r="E136" s="8" t="s">
        <v>1944</v>
      </c>
      <c r="F136" s="8">
        <v>1</v>
      </c>
    </row>
    <row r="137" spans="1:6" x14ac:dyDescent="0.25">
      <c r="A137" s="8" t="s">
        <v>1940</v>
      </c>
      <c r="B137" s="8" t="s">
        <v>1943</v>
      </c>
      <c r="C137" s="8" t="s">
        <v>1942</v>
      </c>
      <c r="D137" s="8">
        <v>2</v>
      </c>
      <c r="E137" s="8" t="s">
        <v>1941</v>
      </c>
      <c r="F137" s="8">
        <v>1</v>
      </c>
    </row>
    <row r="138" spans="1:6" x14ac:dyDescent="0.25">
      <c r="A138" s="8" t="s">
        <v>844</v>
      </c>
      <c r="B138" s="8" t="s">
        <v>841</v>
      </c>
      <c r="C138" s="8" t="s">
        <v>1939</v>
      </c>
      <c r="D138" s="8">
        <v>2</v>
      </c>
      <c r="E138" s="8" t="s">
        <v>1938</v>
      </c>
      <c r="F138" s="8">
        <v>1</v>
      </c>
    </row>
    <row r="139" spans="1:6" x14ac:dyDescent="0.25">
      <c r="A139" s="8" t="s">
        <v>844</v>
      </c>
      <c r="B139" s="8" t="s">
        <v>1937</v>
      </c>
      <c r="C139" s="8" t="s">
        <v>1936</v>
      </c>
      <c r="D139" s="8">
        <v>2</v>
      </c>
      <c r="E139" s="8" t="s">
        <v>1935</v>
      </c>
      <c r="F139" s="8">
        <v>1</v>
      </c>
    </row>
    <row r="140" spans="1:6" x14ac:dyDescent="0.25">
      <c r="A140" s="8" t="s">
        <v>814</v>
      </c>
      <c r="B140" s="8" t="s">
        <v>1934</v>
      </c>
      <c r="C140" s="8" t="s">
        <v>1933</v>
      </c>
      <c r="D140" s="8">
        <v>2</v>
      </c>
      <c r="E140" s="8" t="s">
        <v>1932</v>
      </c>
      <c r="F140" s="8">
        <v>1</v>
      </c>
    </row>
    <row r="141" spans="1:6" x14ac:dyDescent="0.25">
      <c r="A141" s="8" t="s">
        <v>780</v>
      </c>
      <c r="B141" s="8" t="s">
        <v>1931</v>
      </c>
      <c r="C141" s="8" t="s">
        <v>1001</v>
      </c>
      <c r="D141" s="8">
        <v>2</v>
      </c>
      <c r="E141" s="8" t="s">
        <v>1930</v>
      </c>
      <c r="F141" s="8">
        <v>1</v>
      </c>
    </row>
    <row r="142" spans="1:6" x14ac:dyDescent="0.25">
      <c r="A142" s="8" t="s">
        <v>799</v>
      </c>
      <c r="B142" s="8" t="s">
        <v>1929</v>
      </c>
      <c r="C142" s="8" t="s">
        <v>1928</v>
      </c>
      <c r="D142" s="8">
        <v>2</v>
      </c>
      <c r="E142" s="8" t="s">
        <v>1927</v>
      </c>
      <c r="F142" s="8">
        <v>1</v>
      </c>
    </row>
    <row r="143" spans="1:6" x14ac:dyDescent="0.25">
      <c r="A143" s="8" t="s">
        <v>1922</v>
      </c>
      <c r="B143" s="8" t="s">
        <v>1926</v>
      </c>
      <c r="C143" s="8" t="s">
        <v>1925</v>
      </c>
      <c r="D143" s="8" t="s">
        <v>1924</v>
      </c>
      <c r="E143" s="8" t="s">
        <v>1923</v>
      </c>
      <c r="F143" s="8">
        <v>1</v>
      </c>
    </row>
    <row r="144" spans="1:6" x14ac:dyDescent="0.25">
      <c r="A144" s="8" t="s">
        <v>1463</v>
      </c>
      <c r="B144" s="8" t="s">
        <v>1921</v>
      </c>
      <c r="C144" s="8" t="s">
        <v>1127</v>
      </c>
      <c r="D144" s="8">
        <v>2</v>
      </c>
      <c r="E144" s="8" t="s">
        <v>1920</v>
      </c>
      <c r="F144" s="8">
        <v>1</v>
      </c>
    </row>
    <row r="145" spans="1:6" x14ac:dyDescent="0.25">
      <c r="A145" s="8" t="s">
        <v>756</v>
      </c>
      <c r="B145" s="8" t="s">
        <v>1919</v>
      </c>
      <c r="C145" s="8" t="s">
        <v>1918</v>
      </c>
      <c r="D145" s="8">
        <v>2</v>
      </c>
      <c r="E145" s="8" t="s">
        <v>1917</v>
      </c>
      <c r="F145" s="8">
        <v>1</v>
      </c>
    </row>
    <row r="146" spans="1:6" x14ac:dyDescent="0.25">
      <c r="A146" s="8" t="s">
        <v>1913</v>
      </c>
      <c r="B146" s="8" t="s">
        <v>1916</v>
      </c>
      <c r="C146" s="8" t="s">
        <v>1915</v>
      </c>
      <c r="D146" s="8">
        <v>2</v>
      </c>
      <c r="E146" s="8" t="s">
        <v>1914</v>
      </c>
      <c r="F146" s="8">
        <v>1</v>
      </c>
    </row>
    <row r="147" spans="1:6" x14ac:dyDescent="0.25">
      <c r="A147" s="8" t="s">
        <v>736</v>
      </c>
      <c r="B147" s="8" t="s">
        <v>1912</v>
      </c>
      <c r="C147" s="8" t="s">
        <v>1911</v>
      </c>
      <c r="D147" s="8">
        <v>2</v>
      </c>
      <c r="E147" s="8" t="s">
        <v>1910</v>
      </c>
      <c r="F147" s="8">
        <v>1</v>
      </c>
    </row>
    <row r="148" spans="1:6" x14ac:dyDescent="0.25">
      <c r="A148" s="8" t="s">
        <v>746</v>
      </c>
      <c r="B148" s="8" t="s">
        <v>1909</v>
      </c>
      <c r="C148" s="8" t="s">
        <v>1280</v>
      </c>
      <c r="D148" s="8">
        <v>2</v>
      </c>
      <c r="E148" s="8" t="s">
        <v>1908</v>
      </c>
      <c r="F148" s="8">
        <v>1</v>
      </c>
    </row>
    <row r="149" spans="1:6" x14ac:dyDescent="0.25">
      <c r="A149" s="8" t="s">
        <v>702</v>
      </c>
      <c r="B149" s="8" t="s">
        <v>1907</v>
      </c>
      <c r="C149" s="8" t="s">
        <v>1906</v>
      </c>
      <c r="D149" s="8">
        <v>2</v>
      </c>
      <c r="E149" s="8" t="s">
        <v>1905</v>
      </c>
      <c r="F149" s="8">
        <v>1</v>
      </c>
    </row>
    <row r="150" spans="1:6" x14ac:dyDescent="0.25">
      <c r="A150" s="8" t="s">
        <v>712</v>
      </c>
      <c r="B150" s="8" t="s">
        <v>1904</v>
      </c>
      <c r="C150" s="8" t="s">
        <v>1903</v>
      </c>
      <c r="D150" s="8">
        <v>3</v>
      </c>
      <c r="E150" s="8" t="s">
        <v>1902</v>
      </c>
      <c r="F150" s="8">
        <v>1</v>
      </c>
    </row>
    <row r="151" spans="1:6" x14ac:dyDescent="0.25">
      <c r="A151" s="8" t="s">
        <v>722</v>
      </c>
      <c r="B151" s="8" t="s">
        <v>1901</v>
      </c>
      <c r="C151" s="8" t="s">
        <v>1900</v>
      </c>
      <c r="D151" s="8">
        <v>2</v>
      </c>
      <c r="E151" s="8" t="s">
        <v>1899</v>
      </c>
      <c r="F151" s="8">
        <v>1</v>
      </c>
    </row>
    <row r="152" spans="1:6" x14ac:dyDescent="0.25">
      <c r="A152" s="8" t="s">
        <v>707</v>
      </c>
      <c r="B152" s="8" t="s">
        <v>1898</v>
      </c>
      <c r="C152" s="8" t="s">
        <v>1897</v>
      </c>
      <c r="D152" s="8">
        <v>2</v>
      </c>
      <c r="E152" s="8" t="s">
        <v>1896</v>
      </c>
      <c r="F152" s="8">
        <v>1</v>
      </c>
    </row>
    <row r="153" spans="1:6" x14ac:dyDescent="0.25">
      <c r="A153" s="8" t="s">
        <v>717</v>
      </c>
      <c r="B153" s="8" t="s">
        <v>1895</v>
      </c>
      <c r="C153" s="8" t="s">
        <v>1894</v>
      </c>
      <c r="D153" s="8">
        <v>2</v>
      </c>
      <c r="E153" s="8" t="s">
        <v>1893</v>
      </c>
      <c r="F153" s="8">
        <v>1</v>
      </c>
    </row>
    <row r="154" spans="1:6" x14ac:dyDescent="0.25">
      <c r="A154" s="8" t="s">
        <v>751</v>
      </c>
      <c r="B154" s="8" t="s">
        <v>1892</v>
      </c>
      <c r="C154" s="8" t="s">
        <v>1891</v>
      </c>
      <c r="D154" s="8">
        <v>2</v>
      </c>
      <c r="E154" s="8" t="s">
        <v>1890</v>
      </c>
      <c r="F154" s="8">
        <v>1</v>
      </c>
    </row>
    <row r="155" spans="1:6" x14ac:dyDescent="0.25">
      <c r="A155" s="8" t="s">
        <v>741</v>
      </c>
      <c r="B155" s="8" t="s">
        <v>1889</v>
      </c>
      <c r="C155" s="8" t="s">
        <v>1888</v>
      </c>
      <c r="D155" s="8">
        <v>2</v>
      </c>
      <c r="E155" s="8" t="s">
        <v>1887</v>
      </c>
      <c r="F155" s="8">
        <v>1</v>
      </c>
    </row>
    <row r="156" spans="1:6" x14ac:dyDescent="0.25">
      <c r="A156" s="8" t="s">
        <v>679</v>
      </c>
      <c r="B156" s="8" t="s">
        <v>1886</v>
      </c>
      <c r="C156" s="8" t="s">
        <v>1885</v>
      </c>
      <c r="D156" s="8">
        <v>2</v>
      </c>
      <c r="E156" s="8" t="s">
        <v>1884</v>
      </c>
      <c r="F156" s="8">
        <v>1</v>
      </c>
    </row>
    <row r="157" spans="1:6" x14ac:dyDescent="0.25">
      <c r="A157" s="8" t="s">
        <v>684</v>
      </c>
      <c r="B157" s="8" t="s">
        <v>1883</v>
      </c>
      <c r="C157" s="8" t="s">
        <v>1882</v>
      </c>
      <c r="D157" s="8">
        <v>0</v>
      </c>
      <c r="E157" s="8" t="s">
        <v>1881</v>
      </c>
      <c r="F157" s="8">
        <v>1</v>
      </c>
    </row>
    <row r="158" spans="1:6" x14ac:dyDescent="0.25">
      <c r="A158" s="8" t="s">
        <v>1878</v>
      </c>
      <c r="B158" s="8" t="s">
        <v>538</v>
      </c>
      <c r="C158" s="8" t="s">
        <v>1880</v>
      </c>
      <c r="D158" s="8">
        <v>2</v>
      </c>
      <c r="E158" s="8" t="s">
        <v>1879</v>
      </c>
      <c r="F158" s="8">
        <v>1</v>
      </c>
    </row>
    <row r="159" spans="1:6" x14ac:dyDescent="0.25">
      <c r="A159" s="8" t="s">
        <v>664</v>
      </c>
      <c r="B159" s="8" t="s">
        <v>1877</v>
      </c>
      <c r="C159" s="8" t="s">
        <v>1876</v>
      </c>
      <c r="D159" s="8">
        <v>2</v>
      </c>
      <c r="E159" s="8" t="s">
        <v>1875</v>
      </c>
      <c r="F159" s="8">
        <v>1</v>
      </c>
    </row>
    <row r="160" spans="1:6" x14ac:dyDescent="0.25">
      <c r="A160" s="8" t="s">
        <v>661</v>
      </c>
      <c r="B160" s="8" t="s">
        <v>1874</v>
      </c>
      <c r="C160" s="8" t="s">
        <v>1873</v>
      </c>
      <c r="D160" s="8">
        <v>0</v>
      </c>
      <c r="E160" s="8" t="s">
        <v>1872</v>
      </c>
      <c r="F160" s="8">
        <v>1</v>
      </c>
    </row>
    <row r="161" spans="1:6" x14ac:dyDescent="0.25">
      <c r="A161" s="8" t="s">
        <v>661</v>
      </c>
      <c r="B161" s="8" t="s">
        <v>1871</v>
      </c>
      <c r="C161" s="8" t="s">
        <v>1870</v>
      </c>
      <c r="D161" s="8">
        <v>2</v>
      </c>
      <c r="E161" s="8" t="s">
        <v>1869</v>
      </c>
      <c r="F161" s="8">
        <v>1</v>
      </c>
    </row>
    <row r="162" spans="1:6" x14ac:dyDescent="0.25">
      <c r="A162" s="8" t="s">
        <v>661</v>
      </c>
      <c r="B162" s="8" t="s">
        <v>1868</v>
      </c>
      <c r="C162" s="8" t="s">
        <v>1867</v>
      </c>
      <c r="D162" s="8">
        <v>4</v>
      </c>
      <c r="E162" s="8" t="s">
        <v>1866</v>
      </c>
      <c r="F162" s="8">
        <v>1</v>
      </c>
    </row>
    <row r="163" spans="1:6" x14ac:dyDescent="0.25">
      <c r="A163" s="8" t="s">
        <v>656</v>
      </c>
      <c r="B163" s="8" t="s">
        <v>1865</v>
      </c>
      <c r="C163" s="8" t="s">
        <v>1864</v>
      </c>
      <c r="D163" s="8">
        <v>2</v>
      </c>
      <c r="E163" s="8" t="s">
        <v>1863</v>
      </c>
      <c r="F163" s="8">
        <v>1</v>
      </c>
    </row>
    <row r="164" spans="1:6" x14ac:dyDescent="0.25">
      <c r="A164" s="8" t="s">
        <v>642</v>
      </c>
      <c r="B164" s="8" t="s">
        <v>1862</v>
      </c>
      <c r="C164" s="8" t="s">
        <v>1861</v>
      </c>
      <c r="D164" s="8">
        <v>2</v>
      </c>
      <c r="E164" s="8" t="s">
        <v>1860</v>
      </c>
      <c r="F164" s="8">
        <v>1</v>
      </c>
    </row>
    <row r="165" spans="1:6" x14ac:dyDescent="0.25">
      <c r="A165" s="8" t="s">
        <v>642</v>
      </c>
      <c r="B165" s="8" t="s">
        <v>1859</v>
      </c>
      <c r="C165" s="8" t="s">
        <v>1858</v>
      </c>
      <c r="D165" s="8">
        <v>2</v>
      </c>
      <c r="E165" s="8" t="s">
        <v>1857</v>
      </c>
      <c r="F165" s="8">
        <v>1</v>
      </c>
    </row>
    <row r="166" spans="1:6" x14ac:dyDescent="0.25">
      <c r="A166" s="8" t="s">
        <v>637</v>
      </c>
      <c r="B166" s="8" t="s">
        <v>1856</v>
      </c>
      <c r="C166" s="8" t="s">
        <v>1855</v>
      </c>
      <c r="D166" s="8">
        <v>0</v>
      </c>
      <c r="E166" s="8" t="s">
        <v>1854</v>
      </c>
      <c r="F166" s="8">
        <v>1</v>
      </c>
    </row>
    <row r="167" spans="1:6" x14ac:dyDescent="0.25">
      <c r="A167" s="8" t="s">
        <v>651</v>
      </c>
      <c r="B167" s="8" t="s">
        <v>1853</v>
      </c>
      <c r="C167" s="8" t="s">
        <v>1852</v>
      </c>
      <c r="D167" s="8">
        <v>0</v>
      </c>
      <c r="E167" s="8" t="s">
        <v>1851</v>
      </c>
      <c r="F167" s="8">
        <v>1</v>
      </c>
    </row>
    <row r="168" spans="1:6" x14ac:dyDescent="0.25">
      <c r="A168" s="8" t="s">
        <v>878</v>
      </c>
      <c r="B168" s="8" t="s">
        <v>1850</v>
      </c>
      <c r="C168" s="8" t="s">
        <v>1849</v>
      </c>
      <c r="D168" s="8">
        <v>2</v>
      </c>
      <c r="E168" s="8" t="s">
        <v>1848</v>
      </c>
      <c r="F168" s="8">
        <v>1</v>
      </c>
    </row>
    <row r="169" spans="1:6" x14ac:dyDescent="0.25">
      <c r="A169" s="8" t="s">
        <v>1844</v>
      </c>
      <c r="B169" s="8" t="s">
        <v>1847</v>
      </c>
      <c r="C169" s="8" t="s">
        <v>1846</v>
      </c>
      <c r="D169" s="8">
        <v>0</v>
      </c>
      <c r="E169" s="8" t="s">
        <v>1845</v>
      </c>
      <c r="F169" s="8">
        <v>1</v>
      </c>
    </row>
    <row r="170" spans="1:6" x14ac:dyDescent="0.25">
      <c r="A170" s="8" t="s">
        <v>609</v>
      </c>
      <c r="B170" s="8" t="s">
        <v>1843</v>
      </c>
      <c r="C170" s="8" t="s">
        <v>1207</v>
      </c>
      <c r="D170" s="8" t="s">
        <v>1797</v>
      </c>
      <c r="E170" s="8" t="s">
        <v>1842</v>
      </c>
      <c r="F170" s="8">
        <v>1</v>
      </c>
    </row>
    <row r="171" spans="1:6" x14ac:dyDescent="0.25">
      <c r="A171" s="8" t="s">
        <v>609</v>
      </c>
      <c r="B171" s="8" t="s">
        <v>1841</v>
      </c>
      <c r="C171" s="8" t="s">
        <v>1840</v>
      </c>
      <c r="D171" s="8" t="s">
        <v>1797</v>
      </c>
      <c r="E171" s="8" t="s">
        <v>1839</v>
      </c>
      <c r="F171" s="8">
        <v>1</v>
      </c>
    </row>
    <row r="172" spans="1:6" x14ac:dyDescent="0.25">
      <c r="A172" s="8" t="s">
        <v>609</v>
      </c>
      <c r="B172" s="8" t="s">
        <v>1838</v>
      </c>
      <c r="C172" s="8" t="s">
        <v>1837</v>
      </c>
      <c r="D172" s="8" t="s">
        <v>1797</v>
      </c>
      <c r="E172" s="8" t="s">
        <v>1836</v>
      </c>
      <c r="F172" s="8">
        <v>1</v>
      </c>
    </row>
    <row r="173" spans="1:6" x14ac:dyDescent="0.25">
      <c r="A173" s="8" t="s">
        <v>609</v>
      </c>
      <c r="B173" s="8" t="s">
        <v>1835</v>
      </c>
      <c r="C173" s="8" t="s">
        <v>1834</v>
      </c>
      <c r="D173" s="8" t="s">
        <v>1797</v>
      </c>
      <c r="E173" s="8" t="s">
        <v>1833</v>
      </c>
      <c r="F173" s="8">
        <v>1</v>
      </c>
    </row>
    <row r="174" spans="1:6" x14ac:dyDescent="0.25">
      <c r="A174" s="8" t="s">
        <v>609</v>
      </c>
      <c r="B174" s="8" t="s">
        <v>1832</v>
      </c>
      <c r="C174" s="8" t="s">
        <v>1831</v>
      </c>
      <c r="D174" s="8" t="s">
        <v>1797</v>
      </c>
      <c r="E174" s="8" t="s">
        <v>1830</v>
      </c>
      <c r="F174" s="8">
        <v>1</v>
      </c>
    </row>
    <row r="175" spans="1:6" x14ac:dyDescent="0.25">
      <c r="A175" s="8" t="s">
        <v>609</v>
      </c>
      <c r="B175" s="8" t="s">
        <v>1829</v>
      </c>
      <c r="C175" s="8" t="s">
        <v>1828</v>
      </c>
      <c r="D175" s="8" t="s">
        <v>1797</v>
      </c>
      <c r="E175" s="8" t="s">
        <v>1827</v>
      </c>
      <c r="F175" s="8">
        <v>1</v>
      </c>
    </row>
    <row r="176" spans="1:6" x14ac:dyDescent="0.25">
      <c r="A176" s="8" t="s">
        <v>1823</v>
      </c>
      <c r="B176" s="8" t="s">
        <v>1826</v>
      </c>
      <c r="C176" s="8" t="s">
        <v>1825</v>
      </c>
      <c r="D176" s="8">
        <v>2</v>
      </c>
      <c r="E176" s="8" t="s">
        <v>1824</v>
      </c>
      <c r="F176" s="8">
        <v>1</v>
      </c>
    </row>
    <row r="177" spans="1:6" x14ac:dyDescent="0.25">
      <c r="A177" s="8" t="s">
        <v>1820</v>
      </c>
      <c r="B177" s="8" t="s">
        <v>1822</v>
      </c>
      <c r="C177" s="8" t="s">
        <v>1147</v>
      </c>
      <c r="D177" s="8" t="s">
        <v>1797</v>
      </c>
      <c r="E177" s="8" t="s">
        <v>1821</v>
      </c>
      <c r="F177" s="8">
        <v>1</v>
      </c>
    </row>
    <row r="178" spans="1:6" x14ac:dyDescent="0.25">
      <c r="A178" s="8" t="s">
        <v>1816</v>
      </c>
      <c r="B178" s="8" t="s">
        <v>1819</v>
      </c>
      <c r="C178" s="8" t="s">
        <v>1818</v>
      </c>
      <c r="D178" s="8">
        <v>0</v>
      </c>
      <c r="E178" s="8" t="s">
        <v>1817</v>
      </c>
      <c r="F178" s="8">
        <v>1</v>
      </c>
    </row>
    <row r="179" spans="1:6" x14ac:dyDescent="0.25">
      <c r="A179" s="8" t="s">
        <v>609</v>
      </c>
      <c r="B179" s="8" t="s">
        <v>1815</v>
      </c>
      <c r="C179" s="8" t="s">
        <v>1295</v>
      </c>
      <c r="D179" s="8" t="s">
        <v>1797</v>
      </c>
      <c r="E179" s="8" t="s">
        <v>1814</v>
      </c>
      <c r="F179" s="8">
        <v>1</v>
      </c>
    </row>
    <row r="180" spans="1:6" x14ac:dyDescent="0.25">
      <c r="A180" s="8" t="s">
        <v>1810</v>
      </c>
      <c r="B180" s="8" t="s">
        <v>1813</v>
      </c>
      <c r="C180" s="8" t="s">
        <v>1812</v>
      </c>
      <c r="D180" s="8">
        <v>0</v>
      </c>
      <c r="E180" s="8" t="s">
        <v>1811</v>
      </c>
      <c r="F180" s="8">
        <v>1</v>
      </c>
    </row>
    <row r="181" spans="1:6" x14ac:dyDescent="0.25">
      <c r="A181" s="8" t="s">
        <v>609</v>
      </c>
      <c r="B181" s="8" t="s">
        <v>1809</v>
      </c>
      <c r="C181" s="8" t="s">
        <v>1251</v>
      </c>
      <c r="D181" s="8" t="s">
        <v>1797</v>
      </c>
      <c r="E181" s="8" t="s">
        <v>1808</v>
      </c>
      <c r="F181" s="8">
        <v>1</v>
      </c>
    </row>
    <row r="182" spans="1:6" x14ac:dyDescent="0.25">
      <c r="A182" s="8" t="s">
        <v>1805</v>
      </c>
      <c r="B182" s="8" t="s">
        <v>1807</v>
      </c>
      <c r="C182" s="8" t="s">
        <v>1700</v>
      </c>
      <c r="D182" s="8" t="s">
        <v>1797</v>
      </c>
      <c r="E182" s="8" t="s">
        <v>1806</v>
      </c>
      <c r="F182" s="8">
        <v>1</v>
      </c>
    </row>
    <row r="183" spans="1:6" x14ac:dyDescent="0.25">
      <c r="A183" s="8" t="s">
        <v>609</v>
      </c>
      <c r="B183" s="8" t="s">
        <v>1804</v>
      </c>
      <c r="C183" s="8" t="s">
        <v>755</v>
      </c>
      <c r="D183" s="8" t="s">
        <v>1797</v>
      </c>
      <c r="E183" s="8" t="s">
        <v>1803</v>
      </c>
      <c r="F183" s="8">
        <v>1</v>
      </c>
    </row>
    <row r="184" spans="1:6" x14ac:dyDescent="0.25">
      <c r="A184" s="8" t="s">
        <v>1800</v>
      </c>
      <c r="B184" s="8" t="s">
        <v>1802</v>
      </c>
      <c r="C184" s="8" t="s">
        <v>1227</v>
      </c>
      <c r="D184" s="8" t="s">
        <v>1797</v>
      </c>
      <c r="E184" s="8" t="s">
        <v>1801</v>
      </c>
      <c r="F184" s="8">
        <v>1</v>
      </c>
    </row>
    <row r="185" spans="1:6" x14ac:dyDescent="0.25">
      <c r="A185" s="8" t="s">
        <v>609</v>
      </c>
      <c r="B185" s="8" t="s">
        <v>1799</v>
      </c>
      <c r="C185" s="8" t="s">
        <v>1798</v>
      </c>
      <c r="D185" s="8" t="s">
        <v>1797</v>
      </c>
      <c r="E185" s="8" t="s">
        <v>1796</v>
      </c>
      <c r="F185" s="8">
        <v>1</v>
      </c>
    </row>
    <row r="186" spans="1:6" x14ac:dyDescent="0.25">
      <c r="A186" s="8" t="s">
        <v>624</v>
      </c>
      <c r="B186" s="8" t="s">
        <v>1795</v>
      </c>
      <c r="C186" s="8" t="s">
        <v>750</v>
      </c>
      <c r="D186" s="8">
        <v>2</v>
      </c>
      <c r="E186" s="8" t="s">
        <v>1794</v>
      </c>
      <c r="F186" s="8">
        <v>1</v>
      </c>
    </row>
    <row r="187" spans="1:6" x14ac:dyDescent="0.25">
      <c r="A187" s="8" t="s">
        <v>1790</v>
      </c>
      <c r="B187" s="8" t="s">
        <v>1793</v>
      </c>
      <c r="C187" s="8" t="s">
        <v>1792</v>
      </c>
      <c r="D187" s="8">
        <v>2</v>
      </c>
      <c r="E187" s="8" t="s">
        <v>1791</v>
      </c>
      <c r="F187" s="8">
        <v>1</v>
      </c>
    </row>
    <row r="188" spans="1:6" x14ac:dyDescent="0.25">
      <c r="A188" s="8" t="s">
        <v>619</v>
      </c>
      <c r="B188" s="8" t="s">
        <v>1789</v>
      </c>
      <c r="C188" s="8" t="s">
        <v>623</v>
      </c>
      <c r="D188" s="8">
        <v>2</v>
      </c>
      <c r="E188" s="8" t="s">
        <v>1788</v>
      </c>
      <c r="F188" s="8">
        <v>1</v>
      </c>
    </row>
    <row r="189" spans="1:6" x14ac:dyDescent="0.25">
      <c r="A189" s="8" t="s">
        <v>614</v>
      </c>
      <c r="B189" s="8" t="s">
        <v>1787</v>
      </c>
      <c r="C189" s="8" t="s">
        <v>1786</v>
      </c>
      <c r="D189" s="8">
        <v>2</v>
      </c>
      <c r="E189" s="8" t="s">
        <v>1785</v>
      </c>
      <c r="F189" s="8">
        <v>1</v>
      </c>
    </row>
    <row r="191" spans="1:6" x14ac:dyDescent="0.25">
      <c r="A191" s="8" t="s">
        <v>1781</v>
      </c>
      <c r="B191" s="8" t="s">
        <v>1784</v>
      </c>
      <c r="C191" s="8" t="s">
        <v>1783</v>
      </c>
      <c r="D191" s="8">
        <v>2</v>
      </c>
      <c r="E191" s="8" t="s">
        <v>1782</v>
      </c>
    </row>
    <row r="192" spans="1:6" x14ac:dyDescent="0.25">
      <c r="A192" s="8" t="s">
        <v>1777</v>
      </c>
      <c r="B192" s="8" t="s">
        <v>1780</v>
      </c>
      <c r="C192" s="8" t="s">
        <v>1779</v>
      </c>
      <c r="D192" s="8">
        <v>2</v>
      </c>
      <c r="E192" s="8" t="s">
        <v>1778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3643-4352-4BB4-9FB7-2DB074B6212C}">
  <dimension ref="A1:O243"/>
  <sheetViews>
    <sheetView workbookViewId="0">
      <pane ySplit="3" topLeftCell="A78" activePane="bottomLeft" state="frozen"/>
      <selection pane="bottomLeft" activeCell="O81" sqref="O81"/>
    </sheetView>
  </sheetViews>
  <sheetFormatPr defaultColWidth="2.85546875" defaultRowHeight="15" x14ac:dyDescent="0.25"/>
  <cols>
    <col min="1" max="1" width="31.5703125" style="8" bestFit="1" customWidth="1"/>
    <col min="2" max="2" width="17.42578125" style="8" bestFit="1" customWidth="1"/>
    <col min="3" max="3" width="10.140625" style="8" customWidth="1"/>
    <col min="4" max="4" width="5.5703125" style="8" bestFit="1" customWidth="1"/>
    <col min="5" max="5" width="12.7109375" style="8" bestFit="1" customWidth="1"/>
    <col min="6" max="6" width="10.140625" style="8" bestFit="1" customWidth="1"/>
    <col min="7" max="7" width="12.28515625" style="8" bestFit="1" customWidth="1"/>
    <col min="8" max="8" width="2.85546875" style="8"/>
    <col min="9" max="9" width="57.42578125" style="8" bestFit="1" customWidth="1"/>
    <col min="10" max="10" width="16.140625" style="8" bestFit="1" customWidth="1"/>
    <col min="11" max="11" width="16" style="8" bestFit="1" customWidth="1"/>
    <col min="12" max="12" width="12" style="8" bestFit="1" customWidth="1"/>
    <col min="13" max="13" width="13.7109375" style="8" bestFit="1" customWidth="1"/>
    <col min="14" max="14" width="10.85546875" style="8" bestFit="1" customWidth="1"/>
    <col min="15" max="16384" width="2.85546875" style="8"/>
  </cols>
  <sheetData>
    <row r="1" spans="1:15" x14ac:dyDescent="0.25">
      <c r="A1" s="8" t="s">
        <v>1773</v>
      </c>
    </row>
    <row r="2" spans="1:15" x14ac:dyDescent="0.25">
      <c r="A2" s="9" t="s">
        <v>1774</v>
      </c>
    </row>
    <row r="3" spans="1:15" x14ac:dyDescent="0.25">
      <c r="A3" s="9" t="s">
        <v>1772</v>
      </c>
      <c r="B3" s="9" t="s">
        <v>2315</v>
      </c>
      <c r="C3" s="14" t="s">
        <v>1771</v>
      </c>
      <c r="D3" s="14"/>
      <c r="E3" s="9" t="s">
        <v>1770</v>
      </c>
      <c r="F3" s="9" t="s">
        <v>1769</v>
      </c>
      <c r="G3" s="9" t="s">
        <v>1768</v>
      </c>
      <c r="I3" s="20" t="s">
        <v>529</v>
      </c>
      <c r="J3" s="20" t="s">
        <v>1776</v>
      </c>
      <c r="K3" s="20" t="s">
        <v>2347</v>
      </c>
      <c r="L3" s="20" t="s">
        <v>530</v>
      </c>
      <c r="M3" s="20" t="s">
        <v>531</v>
      </c>
      <c r="N3" s="20" t="s">
        <v>532</v>
      </c>
    </row>
    <row r="4" spans="1:15" x14ac:dyDescent="0.25">
      <c r="A4" s="8" t="s">
        <v>1767</v>
      </c>
      <c r="B4" s="8" t="s">
        <v>1766</v>
      </c>
      <c r="C4" s="8" t="s">
        <v>1765</v>
      </c>
      <c r="D4" s="8" t="s">
        <v>1764</v>
      </c>
      <c r="E4" s="13">
        <v>29121286</v>
      </c>
      <c r="F4" s="13">
        <v>647500</v>
      </c>
      <c r="G4" s="8" t="s">
        <v>1763</v>
      </c>
      <c r="H4" s="8">
        <v>1</v>
      </c>
      <c r="I4" s="8" t="str">
        <f>_xlfn.IFNA(VLOOKUP(A4, Sheet3!$A$2:$E$189, 5, FALSE), "-")</f>
        <v>Afghan afghani</v>
      </c>
      <c r="J4" s="8" t="str">
        <f>_xlfn.IFNA(VLOOKUP(A4, Sheet3!$A$2:$E$189, 3, FALSE), "-")</f>
        <v>971</v>
      </c>
      <c r="K4" s="8" t="str">
        <f>_xlfn.IFNA(VLOOKUP(A4, Sheet3!$A$2:$E$189, 2, FALSE), "-")</f>
        <v>AFN</v>
      </c>
      <c r="L4" s="8" t="str">
        <f>IF($J4 = "-", "-", B4)</f>
        <v>93</v>
      </c>
      <c r="M4" s="8" t="str">
        <f>IF($J4 = "-", "-", C4)</f>
        <v>AF</v>
      </c>
      <c r="N4" s="8" t="str">
        <f>IF($J4 = "-", "-", D4)</f>
        <v>AFG</v>
      </c>
      <c r="O4" s="8" t="str">
        <f>IF($J4="-","-","insert into abdp.dbo.tm_country (country_name, currency_code, currency_code_n, currency_code_a, phone_code, internet_code, short_code, tm_user_id_created, datetime_created, tm_user_id_modified, datetime_modified) values ('"&amp;TRIM(A4)&amp;"', '"&amp;TRIM(I4)&amp;"', '" &amp; TRIM(J4) &amp; "', '" &amp; TRIM(K4) &amp; "', '" &amp; TRIM(L4) &amp; "', '" &amp; TRIM(M4) &amp; "', '" &amp; TRIM(N4) &amp; "', 0, getdate(), 0, getdate());")</f>
        <v>insert into abdp.dbo.tm_country (country_name, currency_code, currency_code_n, currency_code_a, phone_code, internet_code, short_code, tm_user_id_created, datetime_created, tm_user_id_modified, datetime_modified) values ('Afghanistan', 'Afghan afghani', '971', 'AFN', '93', 'AF', 'AFG', 0, getdate(), 0, getdate());</v>
      </c>
    </row>
    <row r="5" spans="1:15" x14ac:dyDescent="0.25">
      <c r="A5" s="8" t="s">
        <v>1762</v>
      </c>
      <c r="B5" s="8" t="s">
        <v>1761</v>
      </c>
      <c r="C5" s="8" t="s">
        <v>1760</v>
      </c>
      <c r="D5" s="8" t="s">
        <v>1759</v>
      </c>
      <c r="E5" s="13">
        <v>2986952</v>
      </c>
      <c r="F5" s="13">
        <v>28748</v>
      </c>
      <c r="G5" s="8" t="s">
        <v>1758</v>
      </c>
      <c r="H5" s="8">
        <v>1</v>
      </c>
      <c r="I5" s="8" t="str">
        <f>_xlfn.IFNA(VLOOKUP(A5, Sheet3!$A$2:$E$189, 5, FALSE), "-")</f>
        <v>Albanian lek</v>
      </c>
      <c r="J5" s="8" t="str">
        <f>_xlfn.IFNA(VLOOKUP(A5, Sheet3!$A$2:$E$189, 3, FALSE), "-")</f>
        <v>008</v>
      </c>
      <c r="K5" s="8" t="str">
        <f>_xlfn.IFNA(VLOOKUP(A5, Sheet3!$A$2:$E$189, 2, FALSE), "-")</f>
        <v>ALL</v>
      </c>
      <c r="L5" s="8" t="str">
        <f t="shared" ref="L5:L68" si="0">IF(J5 = "-", "-", B5)</f>
        <v>355</v>
      </c>
      <c r="M5" s="8" t="str">
        <f t="shared" ref="M5:M68" si="1">IF($J5 = "-", "-", C5)</f>
        <v>AL</v>
      </c>
      <c r="N5" s="8" t="str">
        <f t="shared" ref="N5:N68" si="2">IF($J5 = "-", "-", D5)</f>
        <v>ALB</v>
      </c>
      <c r="O5" s="8" t="str">
        <f t="shared" ref="O5:O68" si="3">IF($J5="-","-","insert into abdp.dbo.tm_country (country_name, currency_code, currency_code_n, currency_code_a, phone_code, internet_code, short_code, tm_user_id_created, datetime_created, tm_user_id_modified, datetime_modified) values ('"&amp;TRIM(A5)&amp;"', '"&amp;TRIM(I5)&amp;"', '" &amp; TRIM(J5) &amp; "', '" &amp; TRIM(K5) &amp; "', '" &amp; TRIM(L5) &amp; "', '" &amp; TRIM(M5) &amp; "', '" &amp; TRIM(N5) &amp; "', 0, getdate(), 0, getdate());")</f>
        <v>insert into abdp.dbo.tm_country (country_name, currency_code, currency_code_n, currency_code_a, phone_code, internet_code, short_code, tm_user_id_created, datetime_created, tm_user_id_modified, datetime_modified) values ('Albania', 'Albanian lek', '008', 'ALL', '355', 'AL', 'ALB', 0, getdate(), 0, getdate());</v>
      </c>
    </row>
    <row r="6" spans="1:15" x14ac:dyDescent="0.25">
      <c r="A6" s="8" t="s">
        <v>1757</v>
      </c>
      <c r="B6" s="8" t="s">
        <v>1756</v>
      </c>
      <c r="C6" s="8" t="s">
        <v>1755</v>
      </c>
      <c r="D6" s="8" t="s">
        <v>1754</v>
      </c>
      <c r="E6" s="13">
        <v>34586184</v>
      </c>
      <c r="F6" s="13">
        <v>2381740</v>
      </c>
      <c r="G6" s="8" t="s">
        <v>1753</v>
      </c>
      <c r="H6" s="8">
        <v>1</v>
      </c>
      <c r="I6" s="8" t="str">
        <f>_xlfn.IFNA(VLOOKUP(A6, Sheet3!$A$2:$E$189, 5, FALSE), "-")</f>
        <v>Algerian dinar</v>
      </c>
      <c r="J6" s="8" t="str">
        <f>_xlfn.IFNA(VLOOKUP(A6, Sheet3!$A$2:$E$189, 3, FALSE), "-")</f>
        <v>012</v>
      </c>
      <c r="K6" s="8" t="str">
        <f>_xlfn.IFNA(VLOOKUP(A6, Sheet3!$A$2:$E$189, 2, FALSE), "-")</f>
        <v>DZD</v>
      </c>
      <c r="L6" s="8" t="str">
        <f t="shared" si="0"/>
        <v>213</v>
      </c>
      <c r="M6" s="8" t="str">
        <f t="shared" si="1"/>
        <v>DZ</v>
      </c>
      <c r="N6" s="8" t="str">
        <f t="shared" si="2"/>
        <v>DZA</v>
      </c>
      <c r="O6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('Algeria', 'Algerian dinar', '012', 'DZD', '213', 'DZ', 'DZA', 0, getdate(), 0, getdate());</v>
      </c>
    </row>
    <row r="7" spans="1:15" x14ac:dyDescent="0.25">
      <c r="A7" s="8" t="s">
        <v>1752</v>
      </c>
      <c r="B7" s="8" t="s">
        <v>1751</v>
      </c>
      <c r="C7" s="8" t="s">
        <v>1750</v>
      </c>
      <c r="D7" s="8" t="s">
        <v>1749</v>
      </c>
      <c r="E7" s="13">
        <v>57881</v>
      </c>
      <c r="F7" s="13">
        <v>199</v>
      </c>
      <c r="G7" s="8" t="s">
        <v>1748</v>
      </c>
      <c r="H7" s="8">
        <v>1</v>
      </c>
      <c r="I7" s="8" t="str">
        <f>_xlfn.IFNA(VLOOKUP(A7, Sheet3!$A$2:$E$189, 5, FALSE), "-")</f>
        <v>-</v>
      </c>
      <c r="J7" s="8" t="str">
        <f>_xlfn.IFNA(VLOOKUP(A7, Sheet3!$A$2:$E$189, 3, FALSE), "-")</f>
        <v>-</v>
      </c>
      <c r="K7" s="8" t="str">
        <f>_xlfn.IFNA(VLOOKUP(A7, Sheet3!$A$2:$E$189, 2, FALSE), "-")</f>
        <v>-</v>
      </c>
      <c r="L7" s="8" t="str">
        <f t="shared" si="0"/>
        <v>-</v>
      </c>
      <c r="M7" s="8" t="str">
        <f t="shared" si="1"/>
        <v>-</v>
      </c>
      <c r="N7" s="8" t="str">
        <f t="shared" si="2"/>
        <v>-</v>
      </c>
      <c r="O7" s="8" t="str">
        <f t="shared" si="3"/>
        <v>-</v>
      </c>
    </row>
    <row r="8" spans="1:15" x14ac:dyDescent="0.25">
      <c r="A8" s="8" t="s">
        <v>1747</v>
      </c>
      <c r="B8" s="8" t="s">
        <v>1746</v>
      </c>
      <c r="C8" s="8" t="s">
        <v>1745</v>
      </c>
      <c r="D8" s="8" t="s">
        <v>1744</v>
      </c>
      <c r="E8" s="13">
        <v>84000</v>
      </c>
      <c r="F8" s="13">
        <v>468</v>
      </c>
      <c r="G8" s="8" t="s">
        <v>1743</v>
      </c>
      <c r="H8" s="8">
        <v>1</v>
      </c>
      <c r="I8" s="8" t="str">
        <f>_xlfn.IFNA(VLOOKUP(A8, Sheet3!$A$2:$E$189, 5, FALSE), "-")</f>
        <v>-</v>
      </c>
      <c r="J8" s="8" t="str">
        <f>_xlfn.IFNA(VLOOKUP(A8, Sheet3!$A$2:$E$189, 3, FALSE), "-")</f>
        <v>-</v>
      </c>
      <c r="K8" s="8" t="str">
        <f>_xlfn.IFNA(VLOOKUP(A8, Sheet3!$A$2:$E$189, 2, FALSE), "-")</f>
        <v>-</v>
      </c>
      <c r="L8" s="8" t="str">
        <f t="shared" si="0"/>
        <v>-</v>
      </c>
      <c r="M8" s="8" t="str">
        <f t="shared" si="1"/>
        <v>-</v>
      </c>
      <c r="N8" s="8" t="str">
        <f t="shared" si="2"/>
        <v>-</v>
      </c>
      <c r="O8" s="8" t="str">
        <f t="shared" si="3"/>
        <v>-</v>
      </c>
    </row>
    <row r="9" spans="1:15" x14ac:dyDescent="0.25">
      <c r="A9" s="8" t="s">
        <v>1742</v>
      </c>
      <c r="B9" s="8" t="s">
        <v>1741</v>
      </c>
      <c r="C9" s="8" t="s">
        <v>1740</v>
      </c>
      <c r="D9" s="8" t="s">
        <v>1739</v>
      </c>
      <c r="E9" s="13">
        <v>13068161</v>
      </c>
      <c r="F9" s="13">
        <v>1246700</v>
      </c>
      <c r="G9" s="8" t="s">
        <v>1738</v>
      </c>
      <c r="H9" s="8">
        <v>1</v>
      </c>
      <c r="I9" s="8" t="str">
        <f>_xlfn.IFNA(VLOOKUP(A9, Sheet3!$A$2:$E$189, 5, FALSE), "-")</f>
        <v>Angolan kwanza</v>
      </c>
      <c r="J9" s="8" t="str">
        <f>_xlfn.IFNA(VLOOKUP(A9, Sheet3!$A$2:$E$189, 3, FALSE), "-")</f>
        <v>973</v>
      </c>
      <c r="K9" s="8" t="str">
        <f>_xlfn.IFNA(VLOOKUP(A9, Sheet3!$A$2:$E$189, 2, FALSE), "-")</f>
        <v>AOA</v>
      </c>
      <c r="L9" s="8" t="str">
        <f t="shared" si="0"/>
        <v>244</v>
      </c>
      <c r="M9" s="8" t="str">
        <f t="shared" si="1"/>
        <v>AO</v>
      </c>
      <c r="N9" s="8" t="str">
        <f t="shared" si="2"/>
        <v>AGO</v>
      </c>
      <c r="O9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('Angola', 'Angolan kwanza', '973', 'AOA', '244', 'AO', 'AGO', 0, getdate(), 0, getdate());</v>
      </c>
    </row>
    <row r="10" spans="1:15" x14ac:dyDescent="0.25">
      <c r="A10" s="8" t="s">
        <v>1737</v>
      </c>
      <c r="B10" s="8" t="s">
        <v>1736</v>
      </c>
      <c r="C10" s="8" t="s">
        <v>606</v>
      </c>
      <c r="D10" s="8" t="s">
        <v>1735</v>
      </c>
      <c r="E10" s="13">
        <v>13254</v>
      </c>
      <c r="F10" s="13">
        <v>102</v>
      </c>
      <c r="G10" s="8" t="s">
        <v>1734</v>
      </c>
      <c r="H10" s="8">
        <v>1</v>
      </c>
      <c r="I10" s="8" t="str">
        <f>_xlfn.IFNA(VLOOKUP(A10, Sheet3!$A$2:$E$189, 5, FALSE), "-")</f>
        <v>-</v>
      </c>
      <c r="J10" s="8" t="str">
        <f>_xlfn.IFNA(VLOOKUP(A10, Sheet3!$A$2:$E$189, 3, FALSE), "-")</f>
        <v>-</v>
      </c>
      <c r="K10" s="8" t="str">
        <f>_xlfn.IFNA(VLOOKUP(A10, Sheet3!$A$2:$E$189, 2, FALSE), "-")</f>
        <v>-</v>
      </c>
      <c r="L10" s="8" t="str">
        <f t="shared" si="0"/>
        <v>-</v>
      </c>
      <c r="M10" s="8" t="str">
        <f t="shared" si="1"/>
        <v>-</v>
      </c>
      <c r="N10" s="8" t="str">
        <f t="shared" si="2"/>
        <v>-</v>
      </c>
      <c r="O10" s="8" t="str">
        <f t="shared" si="3"/>
        <v>-</v>
      </c>
    </row>
    <row r="11" spans="1:15" x14ac:dyDescent="0.25">
      <c r="A11" s="8" t="s">
        <v>1733</v>
      </c>
      <c r="B11" s="8" t="s">
        <v>1732</v>
      </c>
      <c r="C11" s="8" t="s">
        <v>1731</v>
      </c>
      <c r="D11" s="8" t="s">
        <v>608</v>
      </c>
      <c r="E11" s="13">
        <v>0</v>
      </c>
      <c r="F11" s="13">
        <v>14000000</v>
      </c>
      <c r="H11" s="8">
        <v>1</v>
      </c>
      <c r="I11" s="8" t="str">
        <f>_xlfn.IFNA(VLOOKUP(A11, Sheet3!$A$2:$E$189, 5, FALSE), "-")</f>
        <v>-</v>
      </c>
      <c r="J11" s="8" t="str">
        <f>_xlfn.IFNA(VLOOKUP(A11, Sheet3!$A$2:$E$189, 3, FALSE), "-")</f>
        <v>-</v>
      </c>
      <c r="K11" s="8" t="str">
        <f>_xlfn.IFNA(VLOOKUP(A11, Sheet3!$A$2:$E$189, 2, FALSE), "-")</f>
        <v>-</v>
      </c>
      <c r="L11" s="8" t="str">
        <f t="shared" si="0"/>
        <v>-</v>
      </c>
      <c r="M11" s="8" t="str">
        <f t="shared" si="1"/>
        <v>-</v>
      </c>
      <c r="N11" s="8" t="str">
        <f t="shared" si="2"/>
        <v>-</v>
      </c>
      <c r="O11" s="8" t="str">
        <f t="shared" si="3"/>
        <v>-</v>
      </c>
    </row>
    <row r="12" spans="1:15" x14ac:dyDescent="0.25">
      <c r="A12" s="8" t="s">
        <v>1730</v>
      </c>
      <c r="B12" s="8" t="s">
        <v>1729</v>
      </c>
      <c r="C12" s="8" t="s">
        <v>1728</v>
      </c>
      <c r="D12" s="8" t="s">
        <v>1727</v>
      </c>
      <c r="E12" s="13">
        <v>86754</v>
      </c>
      <c r="F12" s="13">
        <v>443</v>
      </c>
      <c r="G12" s="8" t="s">
        <v>1726</v>
      </c>
      <c r="H12" s="8">
        <v>1</v>
      </c>
      <c r="I12" s="8" t="str">
        <f>_xlfn.IFNA(VLOOKUP(A12, Sheet3!$A$2:$E$189, 5, FALSE), "-")</f>
        <v>-</v>
      </c>
      <c r="J12" s="8" t="str">
        <f>_xlfn.IFNA(VLOOKUP(A12, Sheet3!$A$2:$E$189, 3, FALSE), "-")</f>
        <v>-</v>
      </c>
      <c r="K12" s="8" t="str">
        <f>_xlfn.IFNA(VLOOKUP(A12, Sheet3!$A$2:$E$189, 2, FALSE), "-")</f>
        <v>-</v>
      </c>
      <c r="L12" s="8" t="str">
        <f t="shared" si="0"/>
        <v>-</v>
      </c>
      <c r="M12" s="8" t="str">
        <f t="shared" si="1"/>
        <v>-</v>
      </c>
      <c r="N12" s="8" t="str">
        <f t="shared" si="2"/>
        <v>-</v>
      </c>
      <c r="O12" s="8" t="str">
        <f t="shared" si="3"/>
        <v>-</v>
      </c>
    </row>
    <row r="13" spans="1:15" x14ac:dyDescent="0.25">
      <c r="A13" s="8" t="s">
        <v>1725</v>
      </c>
      <c r="B13" s="8" t="s">
        <v>1724</v>
      </c>
      <c r="C13" s="8" t="s">
        <v>1723</v>
      </c>
      <c r="D13" s="8" t="s">
        <v>1722</v>
      </c>
      <c r="E13" s="13">
        <v>41343201</v>
      </c>
      <c r="F13" s="13">
        <v>2766890</v>
      </c>
      <c r="G13" s="8" t="s">
        <v>1721</v>
      </c>
      <c r="H13" s="8">
        <v>1</v>
      </c>
      <c r="I13" s="8" t="str">
        <f>_xlfn.IFNA(VLOOKUP(A13, Sheet3!$A$2:$E$189, 5, FALSE), "-")</f>
        <v>Argentine peso</v>
      </c>
      <c r="J13" s="8" t="str">
        <f>_xlfn.IFNA(VLOOKUP(A13, Sheet3!$A$2:$E$189, 3, FALSE), "-")</f>
        <v>032</v>
      </c>
      <c r="K13" s="8" t="str">
        <f>_xlfn.IFNA(VLOOKUP(A13, Sheet3!$A$2:$E$189, 2, FALSE), "-")</f>
        <v>ARS</v>
      </c>
      <c r="L13" s="8" t="str">
        <f t="shared" si="0"/>
        <v>54</v>
      </c>
      <c r="M13" s="8" t="str">
        <f t="shared" si="1"/>
        <v>AR</v>
      </c>
      <c r="N13" s="8" t="str">
        <f t="shared" si="2"/>
        <v>ARG</v>
      </c>
      <c r="O13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('Argentina', 'Argentine peso', '032', 'ARS', '54', 'AR', 'ARG', 0, getdate(), 0, getdate());</v>
      </c>
    </row>
    <row r="14" spans="1:15" x14ac:dyDescent="0.25">
      <c r="A14" s="8" t="s">
        <v>1720</v>
      </c>
      <c r="B14" s="8" t="s">
        <v>1719</v>
      </c>
      <c r="C14" s="8" t="s">
        <v>1718</v>
      </c>
      <c r="D14" s="8" t="s">
        <v>1717</v>
      </c>
      <c r="E14" s="13">
        <v>2968000</v>
      </c>
      <c r="F14" s="13">
        <v>29800</v>
      </c>
      <c r="G14" s="8" t="s">
        <v>1716</v>
      </c>
      <c r="H14" s="8">
        <v>1</v>
      </c>
      <c r="I14" s="8" t="str">
        <f>_xlfn.IFNA(VLOOKUP(A14, Sheet3!$A$2:$E$189, 5, FALSE), "-")</f>
        <v>Armenian dram</v>
      </c>
      <c r="J14" s="8" t="str">
        <f>_xlfn.IFNA(VLOOKUP(A14, Sheet3!$A$2:$E$189, 3, FALSE), "-")</f>
        <v>051</v>
      </c>
      <c r="K14" s="8" t="str">
        <f>_xlfn.IFNA(VLOOKUP(A14, Sheet3!$A$2:$E$189, 2, FALSE), "-")</f>
        <v>AMD</v>
      </c>
      <c r="L14" s="8" t="str">
        <f t="shared" si="0"/>
        <v>374</v>
      </c>
      <c r="M14" s="8" t="str">
        <f t="shared" si="1"/>
        <v>AM</v>
      </c>
      <c r="N14" s="8" t="str">
        <f t="shared" si="2"/>
        <v>ARM</v>
      </c>
      <c r="O14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('Armenia', 'Armenian dram', '051', 'AMD', '374', 'AM', 'ARM', 0, getdate(), 0, getdate());</v>
      </c>
    </row>
    <row r="15" spans="1:15" x14ac:dyDescent="0.25">
      <c r="A15" s="8" t="s">
        <v>1715</v>
      </c>
      <c r="B15" s="8" t="s">
        <v>1714</v>
      </c>
      <c r="C15" s="8" t="s">
        <v>1713</v>
      </c>
      <c r="D15" s="8" t="s">
        <v>1712</v>
      </c>
      <c r="E15" s="13">
        <v>71566</v>
      </c>
      <c r="F15" s="13">
        <v>193</v>
      </c>
      <c r="G15" s="8" t="s">
        <v>1711</v>
      </c>
      <c r="H15" s="8">
        <v>1</v>
      </c>
      <c r="I15" s="8" t="str">
        <f>_xlfn.IFNA(VLOOKUP(A15, Sheet3!$A$2:$E$189, 5, FALSE), "-")</f>
        <v>Aruban florin</v>
      </c>
      <c r="J15" s="8" t="str">
        <f>_xlfn.IFNA(VLOOKUP(A15, Sheet3!$A$2:$E$189, 3, FALSE), "-")</f>
        <v>533</v>
      </c>
      <c r="K15" s="8" t="str">
        <f>_xlfn.IFNA(VLOOKUP(A15, Sheet3!$A$2:$E$189, 2, FALSE), "-")</f>
        <v>AWG</v>
      </c>
      <c r="L15" s="8" t="str">
        <f t="shared" si="0"/>
        <v>297</v>
      </c>
      <c r="M15" s="8" t="str">
        <f t="shared" si="1"/>
        <v>AW</v>
      </c>
      <c r="N15" s="8" t="str">
        <f t="shared" si="2"/>
        <v>ABW</v>
      </c>
      <c r="O15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('Aruba', 'Aruban florin', '533', 'AWG', '297', 'AW', 'ABW', 0, getdate(), 0, getdate());</v>
      </c>
    </row>
    <row r="16" spans="1:15" x14ac:dyDescent="0.25">
      <c r="A16" s="8" t="s">
        <v>1710</v>
      </c>
      <c r="B16" s="8" t="s">
        <v>1550</v>
      </c>
      <c r="C16" s="8" t="s">
        <v>1709</v>
      </c>
      <c r="D16" s="8" t="s">
        <v>1708</v>
      </c>
      <c r="E16" s="13">
        <v>21515754</v>
      </c>
      <c r="F16" s="13">
        <v>7686850</v>
      </c>
      <c r="G16" s="8" t="s">
        <v>1707</v>
      </c>
      <c r="H16" s="8">
        <v>1</v>
      </c>
      <c r="I16" s="8" t="str">
        <f>_xlfn.IFNA(VLOOKUP(A16, Sheet3!$A$2:$E$189, 5, FALSE), "-")</f>
        <v>-</v>
      </c>
      <c r="J16" s="8" t="str">
        <f>_xlfn.IFNA(VLOOKUP(A16, Sheet3!$A$2:$E$189, 3, FALSE), "-")</f>
        <v>-</v>
      </c>
      <c r="K16" s="8" t="str">
        <f>_xlfn.IFNA(VLOOKUP(A16, Sheet3!$A$2:$E$189, 2, FALSE), "-")</f>
        <v>-</v>
      </c>
      <c r="L16" s="8" t="str">
        <f t="shared" si="0"/>
        <v>-</v>
      </c>
      <c r="M16" s="8" t="str">
        <f t="shared" si="1"/>
        <v>-</v>
      </c>
      <c r="N16" s="8" t="str">
        <f t="shared" si="2"/>
        <v>-</v>
      </c>
      <c r="O16" s="8" t="str">
        <f t="shared" si="3"/>
        <v>-</v>
      </c>
    </row>
    <row r="17" spans="1:15" x14ac:dyDescent="0.25">
      <c r="A17" s="8" t="s">
        <v>1706</v>
      </c>
      <c r="B17" s="8" t="s">
        <v>1705</v>
      </c>
      <c r="C17" s="8" t="s">
        <v>1704</v>
      </c>
      <c r="D17" s="8" t="s">
        <v>1703</v>
      </c>
      <c r="E17" s="13">
        <v>8205000</v>
      </c>
      <c r="F17" s="13">
        <v>83858</v>
      </c>
      <c r="G17" s="8" t="s">
        <v>1702</v>
      </c>
      <c r="H17" s="8">
        <v>1</v>
      </c>
      <c r="I17" s="8" t="str">
        <f>_xlfn.IFNA(VLOOKUP(A17, Sheet3!$A$2:$E$189, 5, FALSE), "-")</f>
        <v>-</v>
      </c>
      <c r="J17" s="8" t="str">
        <f>_xlfn.IFNA(VLOOKUP(A17, Sheet3!$A$2:$E$189, 3, FALSE), "-")</f>
        <v>-</v>
      </c>
      <c r="K17" s="8" t="str">
        <f>_xlfn.IFNA(VLOOKUP(A17, Sheet3!$A$2:$E$189, 2, FALSE), "-")</f>
        <v>-</v>
      </c>
      <c r="L17" s="8" t="str">
        <f t="shared" si="0"/>
        <v>-</v>
      </c>
      <c r="M17" s="8" t="str">
        <f t="shared" si="1"/>
        <v>-</v>
      </c>
      <c r="N17" s="8" t="str">
        <f t="shared" si="2"/>
        <v>-</v>
      </c>
      <c r="O17" s="8" t="str">
        <f t="shared" si="3"/>
        <v>-</v>
      </c>
    </row>
    <row r="18" spans="1:15" x14ac:dyDescent="0.25">
      <c r="A18" s="8" t="s">
        <v>1701</v>
      </c>
      <c r="B18" s="8" t="s">
        <v>1700</v>
      </c>
      <c r="C18" s="8" t="s">
        <v>1699</v>
      </c>
      <c r="D18" s="8" t="s">
        <v>1698</v>
      </c>
      <c r="E18" s="13">
        <v>8303512</v>
      </c>
      <c r="F18" s="13">
        <v>86600</v>
      </c>
      <c r="G18" s="8" t="s">
        <v>1697</v>
      </c>
      <c r="H18" s="8">
        <v>1</v>
      </c>
      <c r="I18" s="8" t="str">
        <f>_xlfn.IFNA(VLOOKUP(A18, Sheet3!$A$2:$E$189, 5, FALSE), "-")</f>
        <v>Azerbaijani manat</v>
      </c>
      <c r="J18" s="8" t="str">
        <f>_xlfn.IFNA(VLOOKUP(A18, Sheet3!$A$2:$E$189, 3, FALSE), "-")</f>
        <v>944</v>
      </c>
      <c r="K18" s="8" t="str">
        <f>_xlfn.IFNA(VLOOKUP(A18, Sheet3!$A$2:$E$189, 2, FALSE), "-")</f>
        <v>AZN</v>
      </c>
      <c r="L18" s="8" t="str">
        <f t="shared" si="0"/>
        <v>994</v>
      </c>
      <c r="M18" s="8" t="str">
        <f t="shared" si="1"/>
        <v>AZ</v>
      </c>
      <c r="N18" s="8" t="str">
        <f t="shared" si="2"/>
        <v>AZE</v>
      </c>
      <c r="O18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('Azerbaijan', 'Azerbaijani manat', '944', 'AZN', '994', 'AZ', 'AZE', 0, getdate(), 0, getdate());</v>
      </c>
    </row>
    <row r="19" spans="1:15" x14ac:dyDescent="0.25">
      <c r="A19" s="8" t="s">
        <v>1696</v>
      </c>
      <c r="B19" s="8" t="s">
        <v>1695</v>
      </c>
      <c r="C19" s="8" t="s">
        <v>1694</v>
      </c>
      <c r="D19" s="8" t="s">
        <v>1693</v>
      </c>
      <c r="E19" s="13">
        <v>301790</v>
      </c>
      <c r="F19" s="13">
        <v>13940</v>
      </c>
      <c r="G19" s="8" t="s">
        <v>1692</v>
      </c>
      <c r="H19" s="8">
        <v>1</v>
      </c>
      <c r="I19" s="8" t="str">
        <f>_xlfn.IFNA(VLOOKUP(A19, Sheet3!$A$2:$E$189, 5, FALSE), "-")</f>
        <v>Bahamian dollar</v>
      </c>
      <c r="J19" s="8" t="str">
        <f>_xlfn.IFNA(VLOOKUP(A19, Sheet3!$A$2:$E$189, 3, FALSE), "-")</f>
        <v>044</v>
      </c>
      <c r="K19" s="8" t="str">
        <f>_xlfn.IFNA(VLOOKUP(A19, Sheet3!$A$2:$E$189, 2, FALSE), "-")</f>
        <v>BSD</v>
      </c>
      <c r="L19" s="8" t="str">
        <f t="shared" si="0"/>
        <v>1-242</v>
      </c>
      <c r="M19" s="8" t="str">
        <f t="shared" si="1"/>
        <v>BS</v>
      </c>
      <c r="N19" s="8" t="str">
        <f t="shared" si="2"/>
        <v>BHS</v>
      </c>
      <c r="O19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('Bahamas', 'Bahamian dollar', '044', 'BSD', '1-242', 'BS', 'BHS', 0, getdate(), 0, getdate());</v>
      </c>
    </row>
    <row r="20" spans="1:15" x14ac:dyDescent="0.25">
      <c r="A20" s="8" t="s">
        <v>1691</v>
      </c>
      <c r="B20" s="8" t="s">
        <v>1690</v>
      </c>
      <c r="C20" s="8" t="s">
        <v>1689</v>
      </c>
      <c r="D20" s="8" t="s">
        <v>1688</v>
      </c>
      <c r="E20" s="13">
        <v>738004</v>
      </c>
      <c r="F20" s="13">
        <v>665</v>
      </c>
      <c r="G20" s="8" t="s">
        <v>1687</v>
      </c>
      <c r="H20" s="8">
        <v>1</v>
      </c>
      <c r="I20" s="8" t="str">
        <f>_xlfn.IFNA(VLOOKUP(A20, Sheet3!$A$2:$E$189, 5, FALSE), "-")</f>
        <v>Bahraini dinar</v>
      </c>
      <c r="J20" s="8" t="str">
        <f>_xlfn.IFNA(VLOOKUP(A20, Sheet3!$A$2:$E$189, 3, FALSE), "-")</f>
        <v>048</v>
      </c>
      <c r="K20" s="8" t="str">
        <f>_xlfn.IFNA(VLOOKUP(A20, Sheet3!$A$2:$E$189, 2, FALSE), "-")</f>
        <v>BHD</v>
      </c>
      <c r="L20" s="8" t="str">
        <f t="shared" si="0"/>
        <v>973</v>
      </c>
      <c r="M20" s="8" t="str">
        <f t="shared" si="1"/>
        <v>BH</v>
      </c>
      <c r="N20" s="8" t="str">
        <f t="shared" si="2"/>
        <v>BHR</v>
      </c>
      <c r="O20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('Bahrain', 'Bahraini dinar', '048', 'BHD', '973', 'BH', 'BHR', 0, getdate(), 0, getdate());</v>
      </c>
    </row>
    <row r="21" spans="1:15" x14ac:dyDescent="0.25">
      <c r="A21" s="8" t="s">
        <v>1686</v>
      </c>
      <c r="B21" s="8" t="s">
        <v>1685</v>
      </c>
      <c r="C21" s="8" t="s">
        <v>1684</v>
      </c>
      <c r="D21" s="8" t="s">
        <v>1683</v>
      </c>
      <c r="E21" s="13">
        <v>156118464</v>
      </c>
      <c r="F21" s="13">
        <v>144000</v>
      </c>
      <c r="G21" s="8" t="s">
        <v>1682</v>
      </c>
      <c r="H21" s="8">
        <v>1</v>
      </c>
      <c r="I21" s="8" t="str">
        <f>_xlfn.IFNA(VLOOKUP(A21, Sheet3!$A$2:$E$189, 5, FALSE), "-")</f>
        <v>Bangladeshi taka</v>
      </c>
      <c r="J21" s="8" t="str">
        <f>_xlfn.IFNA(VLOOKUP(A21, Sheet3!$A$2:$E$189, 3, FALSE), "-")</f>
        <v>050</v>
      </c>
      <c r="K21" s="8" t="str">
        <f>_xlfn.IFNA(VLOOKUP(A21, Sheet3!$A$2:$E$189, 2, FALSE), "-")</f>
        <v>BDT</v>
      </c>
      <c r="L21" s="8" t="str">
        <f t="shared" si="0"/>
        <v>880</v>
      </c>
      <c r="M21" s="8" t="str">
        <f t="shared" si="1"/>
        <v>BD</v>
      </c>
      <c r="N21" s="8" t="str">
        <f t="shared" si="2"/>
        <v>BGD</v>
      </c>
      <c r="O21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('Bangladesh', 'Bangladeshi taka', '050', 'BDT', '880', 'BD', 'BGD', 0, getdate(), 0, getdate());</v>
      </c>
    </row>
    <row r="22" spans="1:15" x14ac:dyDescent="0.25">
      <c r="A22" s="8" t="s">
        <v>1681</v>
      </c>
      <c r="B22" s="8" t="s">
        <v>1680</v>
      </c>
      <c r="C22" s="8" t="s">
        <v>1679</v>
      </c>
      <c r="D22" s="8" t="s">
        <v>1678</v>
      </c>
      <c r="E22" s="13">
        <v>285653</v>
      </c>
      <c r="F22" s="13">
        <v>431</v>
      </c>
      <c r="G22" s="8" t="s">
        <v>1677</v>
      </c>
      <c r="H22" s="8">
        <v>1</v>
      </c>
      <c r="I22" s="8" t="str">
        <f>_xlfn.IFNA(VLOOKUP(A22, Sheet3!$A$2:$E$189, 5, FALSE), "-")</f>
        <v>Barbados dollar</v>
      </c>
      <c r="J22" s="8" t="str">
        <f>_xlfn.IFNA(VLOOKUP(A22, Sheet3!$A$2:$E$189, 3, FALSE), "-")</f>
        <v>052</v>
      </c>
      <c r="K22" s="8" t="str">
        <f>_xlfn.IFNA(VLOOKUP(A22, Sheet3!$A$2:$E$189, 2, FALSE), "-")</f>
        <v>BBD</v>
      </c>
      <c r="L22" s="8" t="str">
        <f t="shared" si="0"/>
        <v>1-246</v>
      </c>
      <c r="M22" s="8" t="str">
        <f t="shared" si="1"/>
        <v>BB</v>
      </c>
      <c r="N22" s="8" t="str">
        <f t="shared" si="2"/>
        <v>BRB</v>
      </c>
      <c r="O22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('Barbados', 'Barbados dollar', '052', 'BBD', '1-246', 'BB', 'BRB', 0, getdate(), 0, getdate());</v>
      </c>
    </row>
    <row r="23" spans="1:15" x14ac:dyDescent="0.25">
      <c r="A23" s="8" t="s">
        <v>1676</v>
      </c>
      <c r="B23" s="8" t="s">
        <v>1675</v>
      </c>
      <c r="C23" s="8" t="s">
        <v>1674</v>
      </c>
      <c r="D23" s="8" t="s">
        <v>1673</v>
      </c>
      <c r="E23" s="13">
        <v>9685000</v>
      </c>
      <c r="F23" s="13">
        <v>207600</v>
      </c>
      <c r="G23" s="8" t="s">
        <v>1672</v>
      </c>
      <c r="H23" s="8">
        <v>1</v>
      </c>
      <c r="I23" s="8" t="str">
        <f>_xlfn.IFNA(VLOOKUP(A23, Sheet3!$A$2:$E$189, 5, FALSE), "-")</f>
        <v>Belarusian ruble</v>
      </c>
      <c r="J23" s="8" t="str">
        <f>_xlfn.IFNA(VLOOKUP(A23, Sheet3!$A$2:$E$189, 3, FALSE), "-")</f>
        <v>933</v>
      </c>
      <c r="K23" s="8" t="str">
        <f>_xlfn.IFNA(VLOOKUP(A23, Sheet3!$A$2:$E$189, 2, FALSE), "-")</f>
        <v>BYN</v>
      </c>
      <c r="L23" s="8" t="str">
        <f t="shared" si="0"/>
        <v>375</v>
      </c>
      <c r="M23" s="8" t="str">
        <f t="shared" si="1"/>
        <v>BY</v>
      </c>
      <c r="N23" s="8" t="str">
        <f t="shared" si="2"/>
        <v>BLR</v>
      </c>
      <c r="O23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('Belarus', 'Belarusian ruble', '933', 'BYN', '375', 'BY', 'BLR', 0, getdate(), 0, getdate());</v>
      </c>
    </row>
    <row r="24" spans="1:15" x14ac:dyDescent="0.25">
      <c r="A24" s="8" t="s">
        <v>1671</v>
      </c>
      <c r="B24" s="8" t="s">
        <v>1670</v>
      </c>
      <c r="C24" s="8" t="s">
        <v>1669</v>
      </c>
      <c r="D24" s="8" t="s">
        <v>1668</v>
      </c>
      <c r="E24" s="13">
        <v>10403000</v>
      </c>
      <c r="F24" s="13">
        <v>30510</v>
      </c>
      <c r="G24" s="8" t="s">
        <v>1667</v>
      </c>
      <c r="H24" s="8">
        <v>1</v>
      </c>
      <c r="I24" s="8" t="str">
        <f>_xlfn.IFNA(VLOOKUP(A24, Sheet3!$A$2:$E$189, 5, FALSE), "-")</f>
        <v>-</v>
      </c>
      <c r="J24" s="8" t="str">
        <f>_xlfn.IFNA(VLOOKUP(A24, Sheet3!$A$2:$E$189, 3, FALSE), "-")</f>
        <v>-</v>
      </c>
      <c r="K24" s="8" t="str">
        <f>_xlfn.IFNA(VLOOKUP(A24, Sheet3!$A$2:$E$189, 2, FALSE), "-")</f>
        <v>-</v>
      </c>
      <c r="L24" s="8" t="str">
        <f t="shared" si="0"/>
        <v>-</v>
      </c>
      <c r="M24" s="8" t="str">
        <f t="shared" si="1"/>
        <v>-</v>
      </c>
      <c r="N24" s="8" t="str">
        <f t="shared" si="2"/>
        <v>-</v>
      </c>
      <c r="O24" s="8" t="str">
        <f t="shared" si="3"/>
        <v>-</v>
      </c>
    </row>
    <row r="25" spans="1:15" x14ac:dyDescent="0.25">
      <c r="A25" s="8" t="s">
        <v>1666</v>
      </c>
      <c r="B25" s="8" t="s">
        <v>1665</v>
      </c>
      <c r="C25" s="8" t="s">
        <v>1664</v>
      </c>
      <c r="D25" s="8" t="s">
        <v>1663</v>
      </c>
      <c r="E25" s="13">
        <v>314522</v>
      </c>
      <c r="F25" s="13">
        <v>22966</v>
      </c>
      <c r="G25" s="8" t="s">
        <v>1662</v>
      </c>
      <c r="H25" s="8">
        <v>1</v>
      </c>
      <c r="I25" s="8" t="str">
        <f>_xlfn.IFNA(VLOOKUP(A25, Sheet3!$A$2:$E$189, 5, FALSE), "-")</f>
        <v>Belize dollar</v>
      </c>
      <c r="J25" s="8" t="str">
        <f>_xlfn.IFNA(VLOOKUP(A25, Sheet3!$A$2:$E$189, 3, FALSE), "-")</f>
        <v>084</v>
      </c>
      <c r="K25" s="8" t="str">
        <f>_xlfn.IFNA(VLOOKUP(A25, Sheet3!$A$2:$E$189, 2, FALSE), "-")</f>
        <v>BZD</v>
      </c>
      <c r="L25" s="8" t="str">
        <f t="shared" si="0"/>
        <v>501</v>
      </c>
      <c r="M25" s="8" t="str">
        <f t="shared" si="1"/>
        <v>BZ</v>
      </c>
      <c r="N25" s="8" t="str">
        <f t="shared" si="2"/>
        <v>BLZ</v>
      </c>
      <c r="O25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('Belize', 'Belize dollar', '084', 'BZD', '501', 'BZ', 'BLZ', 0, getdate(), 0, getdate());</v>
      </c>
    </row>
    <row r="26" spans="1:15" x14ac:dyDescent="0.25">
      <c r="A26" s="8" t="s">
        <v>1661</v>
      </c>
      <c r="B26" s="8" t="s">
        <v>1660</v>
      </c>
      <c r="C26" s="8" t="s">
        <v>1659</v>
      </c>
      <c r="D26" s="8" t="s">
        <v>1658</v>
      </c>
      <c r="E26" s="13">
        <v>9056010</v>
      </c>
      <c r="F26" s="13">
        <v>112620</v>
      </c>
      <c r="G26" s="8" t="s">
        <v>1657</v>
      </c>
      <c r="H26" s="8">
        <v>1</v>
      </c>
      <c r="I26" s="8" t="str">
        <f>_xlfn.IFNA(VLOOKUP(A26, Sheet3!$A$2:$E$189, 5, FALSE), "-")</f>
        <v>-</v>
      </c>
      <c r="J26" s="8" t="str">
        <f>_xlfn.IFNA(VLOOKUP(A26, Sheet3!$A$2:$E$189, 3, FALSE), "-")</f>
        <v>-</v>
      </c>
      <c r="K26" s="8" t="str">
        <f>_xlfn.IFNA(VLOOKUP(A26, Sheet3!$A$2:$E$189, 2, FALSE), "-")</f>
        <v>-</v>
      </c>
      <c r="L26" s="8" t="str">
        <f t="shared" si="0"/>
        <v>-</v>
      </c>
      <c r="M26" s="8" t="str">
        <f t="shared" si="1"/>
        <v>-</v>
      </c>
      <c r="N26" s="8" t="str">
        <f t="shared" si="2"/>
        <v>-</v>
      </c>
      <c r="O26" s="8" t="str">
        <f t="shared" si="3"/>
        <v>-</v>
      </c>
    </row>
    <row r="27" spans="1:15" x14ac:dyDescent="0.25">
      <c r="A27" s="8" t="s">
        <v>1656</v>
      </c>
      <c r="B27" s="8" t="s">
        <v>1655</v>
      </c>
      <c r="C27" s="8" t="s">
        <v>1654</v>
      </c>
      <c r="D27" s="8" t="s">
        <v>1653</v>
      </c>
      <c r="E27" s="13">
        <v>65365</v>
      </c>
      <c r="F27" s="13">
        <v>53</v>
      </c>
      <c r="G27" s="8" t="s">
        <v>1514</v>
      </c>
      <c r="H27" s="8">
        <v>1</v>
      </c>
      <c r="I27" s="8" t="str">
        <f>_xlfn.IFNA(VLOOKUP(A27, Sheet3!$A$2:$E$189, 5, FALSE), "-")</f>
        <v>Bermudian dollar</v>
      </c>
      <c r="J27" s="8" t="str">
        <f>_xlfn.IFNA(VLOOKUP(A27, Sheet3!$A$2:$E$189, 3, FALSE), "-")</f>
        <v>060</v>
      </c>
      <c r="K27" s="8" t="str">
        <f>_xlfn.IFNA(VLOOKUP(A27, Sheet3!$A$2:$E$189, 2, FALSE), "-")</f>
        <v>BMD</v>
      </c>
      <c r="L27" s="8" t="str">
        <f t="shared" si="0"/>
        <v>1-441</v>
      </c>
      <c r="M27" s="8" t="str">
        <f t="shared" si="1"/>
        <v>BM</v>
      </c>
      <c r="N27" s="8" t="str">
        <f t="shared" si="2"/>
        <v>BMU</v>
      </c>
      <c r="O27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('Bermuda', 'Bermudian dollar', '060', 'BMD', '1-441', 'BM', 'BMU', 0, getdate(), 0, getdate());</v>
      </c>
    </row>
    <row r="28" spans="1:15" x14ac:dyDescent="0.25">
      <c r="A28" s="8" t="s">
        <v>1652</v>
      </c>
      <c r="B28" s="8" t="s">
        <v>1651</v>
      </c>
      <c r="C28" s="8" t="s">
        <v>1650</v>
      </c>
      <c r="D28" s="8" t="s">
        <v>1649</v>
      </c>
      <c r="E28" s="13">
        <v>699847</v>
      </c>
      <c r="F28" s="13">
        <v>47000</v>
      </c>
      <c r="G28" s="8" t="s">
        <v>1648</v>
      </c>
      <c r="H28" s="8">
        <v>1</v>
      </c>
      <c r="I28" s="8" t="str">
        <f>_xlfn.IFNA(VLOOKUP(A28, Sheet3!$A$2:$E$189, 5, FALSE), "-")</f>
        <v>Bhutanese ngultrum</v>
      </c>
      <c r="J28" s="8" t="str">
        <f>_xlfn.IFNA(VLOOKUP(A28, Sheet3!$A$2:$E$189, 3, FALSE), "-")</f>
        <v>064</v>
      </c>
      <c r="K28" s="8" t="str">
        <f>_xlfn.IFNA(VLOOKUP(A28, Sheet3!$A$2:$E$189, 2, FALSE), "-")</f>
        <v>BTN</v>
      </c>
      <c r="L28" s="8" t="str">
        <f t="shared" si="0"/>
        <v>975</v>
      </c>
      <c r="M28" s="8" t="str">
        <f t="shared" si="1"/>
        <v>BT</v>
      </c>
      <c r="N28" s="8" t="str">
        <f t="shared" si="2"/>
        <v>BTN</v>
      </c>
      <c r="O28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('Bhutan', 'Bhutanese ngultrum', '064', 'BTN', '975', 'BT', 'BTN', 0, getdate(), 0, getdate());</v>
      </c>
    </row>
    <row r="29" spans="1:15" x14ac:dyDescent="0.25">
      <c r="A29" s="8" t="s">
        <v>1647</v>
      </c>
      <c r="B29" s="8" t="s">
        <v>1646</v>
      </c>
      <c r="C29" s="8" t="s">
        <v>1645</v>
      </c>
      <c r="D29" s="8" t="s">
        <v>1644</v>
      </c>
      <c r="E29" s="13">
        <v>9947418</v>
      </c>
      <c r="F29" s="13">
        <v>1098580</v>
      </c>
      <c r="G29" s="8" t="s">
        <v>1643</v>
      </c>
      <c r="H29" s="8">
        <v>1</v>
      </c>
      <c r="I29" s="8" t="str">
        <f>_xlfn.IFNA(VLOOKUP(A29, Sheet3!$A$2:$E$189, 5, FALSE), "-")</f>
        <v>Boliviano</v>
      </c>
      <c r="J29" s="8" t="str">
        <f>_xlfn.IFNA(VLOOKUP(A29, Sheet3!$A$2:$E$189, 3, FALSE), "-")</f>
        <v>068</v>
      </c>
      <c r="K29" s="8" t="str">
        <f>_xlfn.IFNA(VLOOKUP(A29, Sheet3!$A$2:$E$189, 2, FALSE), "-")</f>
        <v>BOB</v>
      </c>
      <c r="L29" s="8" t="str">
        <f t="shared" si="0"/>
        <v>591</v>
      </c>
      <c r="M29" s="8" t="str">
        <f t="shared" si="1"/>
        <v>BO</v>
      </c>
      <c r="N29" s="8" t="str">
        <f t="shared" si="2"/>
        <v>BOL</v>
      </c>
      <c r="O29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('Bolivia', 'Boliviano', '068', 'BOB', '591', 'BO', 'BOL', 0, getdate(), 0, getdate());</v>
      </c>
    </row>
    <row r="30" spans="1:15" x14ac:dyDescent="0.25">
      <c r="A30" s="8" t="s">
        <v>1642</v>
      </c>
      <c r="B30" s="8" t="s">
        <v>1641</v>
      </c>
      <c r="C30" s="8" t="s">
        <v>1640</v>
      </c>
      <c r="D30" s="8" t="s">
        <v>1639</v>
      </c>
      <c r="E30" s="13">
        <v>4590000</v>
      </c>
      <c r="F30" s="13">
        <v>51129</v>
      </c>
      <c r="G30" s="8" t="s">
        <v>1638</v>
      </c>
      <c r="H30" s="8">
        <v>1</v>
      </c>
      <c r="I30" s="8" t="str">
        <f>_xlfn.IFNA(VLOOKUP(A30, Sheet3!$A$2:$E$189, 5, FALSE), "-")</f>
        <v>Bosnia and Herzegovina convertible mark</v>
      </c>
      <c r="J30" s="8" t="str">
        <f>_xlfn.IFNA(VLOOKUP(A30, Sheet3!$A$2:$E$189, 3, FALSE), "-")</f>
        <v>977</v>
      </c>
      <c r="K30" s="8" t="str">
        <f>_xlfn.IFNA(VLOOKUP(A30, Sheet3!$A$2:$E$189, 2, FALSE), "-")</f>
        <v>BAM</v>
      </c>
      <c r="L30" s="8" t="str">
        <f t="shared" si="0"/>
        <v>387</v>
      </c>
      <c r="M30" s="8" t="str">
        <f t="shared" si="1"/>
        <v>BA</v>
      </c>
      <c r="N30" s="8" t="str">
        <f t="shared" si="2"/>
        <v>BIH</v>
      </c>
      <c r="O30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('Bosnia and Herzegovina', 'Bosnia and Herzegovina convertible mark', '977', 'BAM', '387', 'BA', 'BIH', 0, getdate(), 0, getdate());</v>
      </c>
    </row>
    <row r="31" spans="1:15" x14ac:dyDescent="0.25">
      <c r="A31" s="8" t="s">
        <v>1637</v>
      </c>
      <c r="B31" s="8" t="s">
        <v>1636</v>
      </c>
      <c r="C31" s="8" t="s">
        <v>1635</v>
      </c>
      <c r="D31" s="8" t="s">
        <v>1634</v>
      </c>
      <c r="E31" s="13">
        <v>2029307</v>
      </c>
      <c r="F31" s="13">
        <v>600370</v>
      </c>
      <c r="G31" s="8" t="s">
        <v>1633</v>
      </c>
      <c r="H31" s="8">
        <v>1</v>
      </c>
      <c r="I31" s="8" t="str">
        <f>_xlfn.IFNA(VLOOKUP(A31, Sheet3!$A$2:$E$189, 5, FALSE), "-")</f>
        <v>Botswana pula</v>
      </c>
      <c r="J31" s="8" t="str">
        <f>_xlfn.IFNA(VLOOKUP(A31, Sheet3!$A$2:$E$189, 3, FALSE), "-")</f>
        <v>072</v>
      </c>
      <c r="K31" s="8" t="str">
        <f>_xlfn.IFNA(VLOOKUP(A31, Sheet3!$A$2:$E$189, 2, FALSE), "-")</f>
        <v>BWP</v>
      </c>
      <c r="L31" s="8" t="str">
        <f t="shared" si="0"/>
        <v>267</v>
      </c>
      <c r="M31" s="8" t="str">
        <f t="shared" si="1"/>
        <v>BW</v>
      </c>
      <c r="N31" s="8" t="str">
        <f t="shared" si="2"/>
        <v>BWA</v>
      </c>
      <c r="O31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('Botswana', 'Botswana pula', '072', 'BWP', '267', 'BW', 'BWA', 0, getdate(), 0, getdate());</v>
      </c>
    </row>
    <row r="32" spans="1:15" x14ac:dyDescent="0.25">
      <c r="A32" s="8" t="s">
        <v>1632</v>
      </c>
      <c r="B32" s="8" t="s">
        <v>1631</v>
      </c>
      <c r="C32" s="8" t="s">
        <v>1630</v>
      </c>
      <c r="D32" s="8" t="s">
        <v>1629</v>
      </c>
      <c r="E32" s="13">
        <v>201103330</v>
      </c>
      <c r="F32" s="13">
        <v>8511965</v>
      </c>
      <c r="G32" s="8" t="s">
        <v>1628</v>
      </c>
      <c r="H32" s="8">
        <v>1</v>
      </c>
      <c r="I32" s="8" t="str">
        <f>_xlfn.IFNA(VLOOKUP(A32, Sheet3!$A$2:$E$189, 5, FALSE), "-")</f>
        <v>Brazilian real</v>
      </c>
      <c r="J32" s="8" t="str">
        <f>_xlfn.IFNA(VLOOKUP(A32, Sheet3!$A$2:$E$189, 3, FALSE), "-")</f>
        <v>986</v>
      </c>
      <c r="K32" s="8" t="str">
        <f>_xlfn.IFNA(VLOOKUP(A32, Sheet3!$A$2:$E$189, 2, FALSE), "-")</f>
        <v>BRL</v>
      </c>
      <c r="L32" s="8" t="str">
        <f t="shared" si="0"/>
        <v>55</v>
      </c>
      <c r="M32" s="8" t="str">
        <f t="shared" si="1"/>
        <v>BR</v>
      </c>
      <c r="N32" s="8" t="str">
        <f t="shared" si="2"/>
        <v>BRA</v>
      </c>
      <c r="O32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('Brazil', 'Brazilian real', '986', 'BRL', '55', 'BR', 'BRA', 0, getdate(), 0, getdate());</v>
      </c>
    </row>
    <row r="33" spans="1:15" x14ac:dyDescent="0.25">
      <c r="A33" s="8" t="s">
        <v>1627</v>
      </c>
      <c r="B33" s="8" t="s">
        <v>1626</v>
      </c>
      <c r="C33" s="8" t="s">
        <v>1625</v>
      </c>
      <c r="D33" s="8" t="s">
        <v>1624</v>
      </c>
      <c r="E33" s="13">
        <v>4000</v>
      </c>
      <c r="F33" s="13">
        <v>60</v>
      </c>
      <c r="H33" s="8">
        <v>1</v>
      </c>
      <c r="I33" s="8" t="str">
        <f>_xlfn.IFNA(VLOOKUP(A33, Sheet3!$A$2:$E$189, 5, FALSE), "-")</f>
        <v>-</v>
      </c>
      <c r="J33" s="8" t="str">
        <f>_xlfn.IFNA(VLOOKUP(A33, Sheet3!$A$2:$E$189, 3, FALSE), "-")</f>
        <v>-</v>
      </c>
      <c r="K33" s="8" t="str">
        <f>_xlfn.IFNA(VLOOKUP(A33, Sheet3!$A$2:$E$189, 2, FALSE), "-")</f>
        <v>-</v>
      </c>
      <c r="L33" s="8" t="str">
        <f t="shared" si="0"/>
        <v>-</v>
      </c>
      <c r="M33" s="8" t="str">
        <f t="shared" si="1"/>
        <v>-</v>
      </c>
      <c r="N33" s="8" t="str">
        <f t="shared" si="2"/>
        <v>-</v>
      </c>
      <c r="O33" s="8" t="str">
        <f t="shared" si="3"/>
        <v>-</v>
      </c>
    </row>
    <row r="34" spans="1:15" x14ac:dyDescent="0.25">
      <c r="A34" s="8" t="s">
        <v>1623</v>
      </c>
      <c r="B34" s="8" t="s">
        <v>1622</v>
      </c>
      <c r="C34" s="8" t="s">
        <v>1621</v>
      </c>
      <c r="D34" s="8" t="s">
        <v>1620</v>
      </c>
      <c r="E34" s="13">
        <v>21730</v>
      </c>
      <c r="F34" s="13">
        <v>153</v>
      </c>
      <c r="G34" s="8" t="s">
        <v>1619</v>
      </c>
      <c r="H34" s="8">
        <v>1</v>
      </c>
      <c r="I34" s="8" t="str">
        <f>_xlfn.IFNA(VLOOKUP(A34, Sheet3!$A$2:$E$189, 5, FALSE), "-")</f>
        <v>-</v>
      </c>
      <c r="J34" s="8" t="str">
        <f>_xlfn.IFNA(VLOOKUP(A34, Sheet3!$A$2:$E$189, 3, FALSE), "-")</f>
        <v>-</v>
      </c>
      <c r="K34" s="8" t="str">
        <f>_xlfn.IFNA(VLOOKUP(A34, Sheet3!$A$2:$E$189, 2, FALSE), "-")</f>
        <v>-</v>
      </c>
      <c r="L34" s="8" t="str">
        <f t="shared" si="0"/>
        <v>-</v>
      </c>
      <c r="M34" s="8" t="str">
        <f t="shared" si="1"/>
        <v>-</v>
      </c>
      <c r="N34" s="8" t="str">
        <f t="shared" si="2"/>
        <v>-</v>
      </c>
      <c r="O34" s="8" t="str">
        <f t="shared" si="3"/>
        <v>-</v>
      </c>
    </row>
    <row r="35" spans="1:15" x14ac:dyDescent="0.25">
      <c r="A35" s="8" t="s">
        <v>1618</v>
      </c>
      <c r="B35" s="8" t="s">
        <v>1617</v>
      </c>
      <c r="C35" s="8" t="s">
        <v>1616</v>
      </c>
      <c r="D35" s="8" t="s">
        <v>1615</v>
      </c>
      <c r="E35" s="13">
        <v>395027</v>
      </c>
      <c r="F35" s="13">
        <v>5770</v>
      </c>
      <c r="G35" s="8" t="s">
        <v>1614</v>
      </c>
      <c r="H35" s="8">
        <v>1</v>
      </c>
      <c r="I35" s="8" t="str">
        <f>_xlfn.IFNA(VLOOKUP(A35, Sheet3!$A$2:$E$189, 5, FALSE), "-")</f>
        <v>Brunei dollar</v>
      </c>
      <c r="J35" s="8" t="str">
        <f>_xlfn.IFNA(VLOOKUP(A35, Sheet3!$A$2:$E$189, 3, FALSE), "-")</f>
        <v>096</v>
      </c>
      <c r="K35" s="8" t="str">
        <f>_xlfn.IFNA(VLOOKUP(A35, Sheet3!$A$2:$E$189, 2, FALSE), "-")</f>
        <v>BND</v>
      </c>
      <c r="L35" s="8" t="str">
        <f t="shared" si="0"/>
        <v>673</v>
      </c>
      <c r="M35" s="8" t="str">
        <f t="shared" si="1"/>
        <v>BN</v>
      </c>
      <c r="N35" s="8" t="str">
        <f t="shared" si="2"/>
        <v>BRN</v>
      </c>
      <c r="O35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('Brunei', 'Brunei dollar', '096', 'BND', '673', 'BN', 'BRN', 0, getdate(), 0, getdate());</v>
      </c>
    </row>
    <row r="36" spans="1:15" x14ac:dyDescent="0.25">
      <c r="A36" s="8" t="s">
        <v>1613</v>
      </c>
      <c r="B36" s="8" t="s">
        <v>1612</v>
      </c>
      <c r="C36" s="8" t="s">
        <v>1611</v>
      </c>
      <c r="D36" s="8" t="s">
        <v>1610</v>
      </c>
      <c r="E36" s="13">
        <v>7148785</v>
      </c>
      <c r="F36" s="13">
        <v>110910</v>
      </c>
      <c r="G36" s="8" t="s">
        <v>1609</v>
      </c>
      <c r="H36" s="8">
        <v>1</v>
      </c>
      <c r="I36" s="8" t="str">
        <f>_xlfn.IFNA(VLOOKUP(A36, Sheet3!$A$2:$E$189, 5, FALSE), "-")</f>
        <v>Bulgarian lev</v>
      </c>
      <c r="J36" s="8" t="str">
        <f>_xlfn.IFNA(VLOOKUP(A36, Sheet3!$A$2:$E$189, 3, FALSE), "-")</f>
        <v>975</v>
      </c>
      <c r="K36" s="8" t="str">
        <f>_xlfn.IFNA(VLOOKUP(A36, Sheet3!$A$2:$E$189, 2, FALSE), "-")</f>
        <v>BGN</v>
      </c>
      <c r="L36" s="8" t="str">
        <f t="shared" si="0"/>
        <v>359</v>
      </c>
      <c r="M36" s="8" t="str">
        <f t="shared" si="1"/>
        <v>BG</v>
      </c>
      <c r="N36" s="8" t="str">
        <f t="shared" si="2"/>
        <v>BGR</v>
      </c>
      <c r="O36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('Bulgaria', 'Bulgarian lev', '975', 'BGN', '359', 'BG', 'BGR', 0, getdate(), 0, getdate());</v>
      </c>
    </row>
    <row r="37" spans="1:15" x14ac:dyDescent="0.25">
      <c r="A37" s="8" t="s">
        <v>1608</v>
      </c>
      <c r="B37" s="8" t="s">
        <v>1607</v>
      </c>
      <c r="C37" s="8" t="s">
        <v>1606</v>
      </c>
      <c r="D37" s="8" t="s">
        <v>1605</v>
      </c>
      <c r="E37" s="13">
        <v>16241811</v>
      </c>
      <c r="F37" s="13">
        <v>274200</v>
      </c>
      <c r="G37" s="8" t="s">
        <v>1604</v>
      </c>
      <c r="H37" s="8">
        <v>1</v>
      </c>
      <c r="I37" s="8" t="str">
        <f>_xlfn.IFNA(VLOOKUP(A37, Sheet3!$A$2:$E$189, 5, FALSE), "-")</f>
        <v>-</v>
      </c>
      <c r="J37" s="8" t="str">
        <f>_xlfn.IFNA(VLOOKUP(A37, Sheet3!$A$2:$E$189, 3, FALSE), "-")</f>
        <v>-</v>
      </c>
      <c r="K37" s="8" t="str">
        <f>_xlfn.IFNA(VLOOKUP(A37, Sheet3!$A$2:$E$189, 2, FALSE), "-")</f>
        <v>-</v>
      </c>
      <c r="L37" s="8" t="str">
        <f t="shared" si="0"/>
        <v>-</v>
      </c>
      <c r="M37" s="8" t="str">
        <f t="shared" si="1"/>
        <v>-</v>
      </c>
      <c r="N37" s="8" t="str">
        <f t="shared" si="2"/>
        <v>-</v>
      </c>
      <c r="O37" s="8" t="str">
        <f t="shared" si="3"/>
        <v>-</v>
      </c>
    </row>
    <row r="38" spans="1:15" x14ac:dyDescent="0.25">
      <c r="A38" s="8" t="s">
        <v>1603</v>
      </c>
      <c r="B38" s="8" t="s">
        <v>1602</v>
      </c>
      <c r="C38" s="8" t="s">
        <v>1601</v>
      </c>
      <c r="D38" s="8" t="s">
        <v>1600</v>
      </c>
      <c r="E38" s="13">
        <v>9863117</v>
      </c>
      <c r="F38" s="13">
        <v>27830</v>
      </c>
      <c r="G38" s="8" t="s">
        <v>1599</v>
      </c>
      <c r="H38" s="8">
        <v>1</v>
      </c>
      <c r="I38" s="8" t="str">
        <f>_xlfn.IFNA(VLOOKUP(A38, Sheet3!$A$2:$E$189, 5, FALSE), "-")</f>
        <v>Burundian franc</v>
      </c>
      <c r="J38" s="8" t="str">
        <f>_xlfn.IFNA(VLOOKUP(A38, Sheet3!$A$2:$E$189, 3, FALSE), "-")</f>
        <v>108</v>
      </c>
      <c r="K38" s="8" t="str">
        <f>_xlfn.IFNA(VLOOKUP(A38, Sheet3!$A$2:$E$189, 2, FALSE), "-")</f>
        <v>BIF</v>
      </c>
      <c r="L38" s="8" t="str">
        <f t="shared" si="0"/>
        <v>257</v>
      </c>
      <c r="M38" s="8" t="str">
        <f t="shared" si="1"/>
        <v>BI</v>
      </c>
      <c r="N38" s="8" t="str">
        <f t="shared" si="2"/>
        <v>BDI</v>
      </c>
      <c r="O38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('Burundi', 'Burundian franc', '108', 'BIF', '257', 'BI', 'BDI', 0, getdate(), 0, getdate());</v>
      </c>
    </row>
    <row r="39" spans="1:15" x14ac:dyDescent="0.25">
      <c r="A39" s="8" t="s">
        <v>1598</v>
      </c>
      <c r="B39" s="8" t="s">
        <v>1597</v>
      </c>
      <c r="C39" s="8" t="s">
        <v>1596</v>
      </c>
      <c r="D39" s="8" t="s">
        <v>1595</v>
      </c>
      <c r="E39" s="13">
        <v>14453680</v>
      </c>
      <c r="F39" s="13">
        <v>181040</v>
      </c>
      <c r="G39" s="8" t="s">
        <v>1594</v>
      </c>
      <c r="H39" s="8">
        <v>1</v>
      </c>
      <c r="I39" s="8" t="str">
        <f>_xlfn.IFNA(VLOOKUP(A39, Sheet3!$A$2:$E$189, 5, FALSE), "-")</f>
        <v>Cambodian riel</v>
      </c>
      <c r="J39" s="8" t="str">
        <f>_xlfn.IFNA(VLOOKUP(A39, Sheet3!$A$2:$E$189, 3, FALSE), "-")</f>
        <v>116</v>
      </c>
      <c r="K39" s="8" t="str">
        <f>_xlfn.IFNA(VLOOKUP(A39, Sheet3!$A$2:$E$189, 2, FALSE), "-")</f>
        <v>KHR</v>
      </c>
      <c r="L39" s="8" t="str">
        <f t="shared" si="0"/>
        <v>855</v>
      </c>
      <c r="M39" s="8" t="str">
        <f t="shared" si="1"/>
        <v>KH</v>
      </c>
      <c r="N39" s="8" t="str">
        <f t="shared" si="2"/>
        <v>KHM</v>
      </c>
      <c r="O39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('Cambodia', 'Cambodian riel', '116', 'KHR', '855', 'KH', 'KHM', 0, getdate(), 0, getdate());</v>
      </c>
    </row>
    <row r="40" spans="1:15" x14ac:dyDescent="0.25">
      <c r="A40" s="8" t="s">
        <v>1593</v>
      </c>
      <c r="B40" s="8" t="s">
        <v>1592</v>
      </c>
      <c r="C40" s="8" t="s">
        <v>1591</v>
      </c>
      <c r="D40" s="8" t="s">
        <v>1590</v>
      </c>
      <c r="E40" s="13">
        <v>19294149</v>
      </c>
      <c r="F40" s="13">
        <v>475440</v>
      </c>
      <c r="G40" s="8" t="s">
        <v>1589</v>
      </c>
      <c r="H40" s="8">
        <v>1</v>
      </c>
      <c r="I40" s="8" t="str">
        <f>_xlfn.IFNA(VLOOKUP(A40, Sheet3!$A$2:$E$189, 5, FALSE), "-")</f>
        <v>-</v>
      </c>
      <c r="J40" s="8" t="str">
        <f>_xlfn.IFNA(VLOOKUP(A40, Sheet3!$A$2:$E$189, 3, FALSE), "-")</f>
        <v>-</v>
      </c>
      <c r="K40" s="8" t="str">
        <f>_xlfn.IFNA(VLOOKUP(A40, Sheet3!$A$2:$E$189, 2, FALSE), "-")</f>
        <v>-</v>
      </c>
      <c r="L40" s="8" t="str">
        <f t="shared" si="0"/>
        <v>-</v>
      </c>
      <c r="M40" s="8" t="str">
        <f t="shared" si="1"/>
        <v>-</v>
      </c>
      <c r="N40" s="8" t="str">
        <f t="shared" si="2"/>
        <v>-</v>
      </c>
      <c r="O40" s="8" t="str">
        <f t="shared" si="3"/>
        <v>-</v>
      </c>
    </row>
    <row r="41" spans="1:15" x14ac:dyDescent="0.25">
      <c r="A41" s="8" t="s">
        <v>1588</v>
      </c>
      <c r="B41" s="8" t="s">
        <v>663</v>
      </c>
      <c r="C41" s="8" t="s">
        <v>1587</v>
      </c>
      <c r="D41" s="8" t="s">
        <v>1586</v>
      </c>
      <c r="E41" s="13">
        <v>33679000</v>
      </c>
      <c r="F41" s="13">
        <v>9984670</v>
      </c>
      <c r="G41" s="8" t="s">
        <v>1585</v>
      </c>
      <c r="H41" s="8">
        <v>1</v>
      </c>
      <c r="I41" s="8" t="str">
        <f>_xlfn.IFNA(VLOOKUP(A41, Sheet3!$A$2:$E$189, 5, FALSE), "-")</f>
        <v>Canadian dollar</v>
      </c>
      <c r="J41" s="8" t="str">
        <f>_xlfn.IFNA(VLOOKUP(A41, Sheet3!$A$2:$E$189, 3, FALSE), "-")</f>
        <v>124</v>
      </c>
      <c r="K41" s="8" t="str">
        <f>_xlfn.IFNA(VLOOKUP(A41, Sheet3!$A$2:$E$189, 2, FALSE), "-")</f>
        <v>CAD</v>
      </c>
      <c r="L41" s="8" t="str">
        <f t="shared" si="0"/>
        <v>1</v>
      </c>
      <c r="M41" s="8" t="str">
        <f t="shared" si="1"/>
        <v>CA</v>
      </c>
      <c r="N41" s="8" t="str">
        <f t="shared" si="2"/>
        <v>CAN</v>
      </c>
      <c r="O41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('Canada', 'Canadian dollar', '124', 'CAD', '1', 'CA', 'CAN', 0, getdate(), 0, getdate());</v>
      </c>
    </row>
    <row r="42" spans="1:15" x14ac:dyDescent="0.25">
      <c r="A42" s="8" t="s">
        <v>1584</v>
      </c>
      <c r="B42" s="8" t="s">
        <v>1583</v>
      </c>
      <c r="C42" s="8" t="s">
        <v>1582</v>
      </c>
      <c r="D42" s="8" t="s">
        <v>1581</v>
      </c>
      <c r="E42" s="13">
        <v>508659</v>
      </c>
      <c r="F42" s="13">
        <v>4033</v>
      </c>
      <c r="G42" s="8" t="s">
        <v>1580</v>
      </c>
      <c r="H42" s="8">
        <v>1</v>
      </c>
      <c r="I42" s="8" t="str">
        <f>_xlfn.IFNA(VLOOKUP(A42, Sheet3!$A$2:$E$189, 5, FALSE), "-")</f>
        <v>-</v>
      </c>
      <c r="J42" s="8" t="str">
        <f>_xlfn.IFNA(VLOOKUP(A42, Sheet3!$A$2:$E$189, 3, FALSE), "-")</f>
        <v>-</v>
      </c>
      <c r="K42" s="8" t="str">
        <f>_xlfn.IFNA(VLOOKUP(A42, Sheet3!$A$2:$E$189, 2, FALSE), "-")</f>
        <v>-</v>
      </c>
      <c r="L42" s="8" t="str">
        <f t="shared" si="0"/>
        <v>-</v>
      </c>
      <c r="M42" s="8" t="str">
        <f t="shared" si="1"/>
        <v>-</v>
      </c>
      <c r="N42" s="8" t="str">
        <f t="shared" si="2"/>
        <v>-</v>
      </c>
      <c r="O42" s="8" t="str">
        <f t="shared" si="3"/>
        <v>-</v>
      </c>
    </row>
    <row r="43" spans="1:15" x14ac:dyDescent="0.25">
      <c r="A43" s="8" t="s">
        <v>1579</v>
      </c>
      <c r="B43" s="8" t="s">
        <v>1578</v>
      </c>
      <c r="C43" s="8" t="s">
        <v>1577</v>
      </c>
      <c r="D43" s="8" t="s">
        <v>1576</v>
      </c>
      <c r="E43" s="13">
        <v>44270</v>
      </c>
      <c r="F43" s="13">
        <v>262</v>
      </c>
      <c r="G43" s="8" t="s">
        <v>1575</v>
      </c>
      <c r="H43" s="8">
        <v>1</v>
      </c>
      <c r="I43" s="8" t="str">
        <f>_xlfn.IFNA(VLOOKUP(A43, Sheet3!$A$2:$E$189, 5, FALSE), "-")</f>
        <v>Cayman Islands dollar</v>
      </c>
      <c r="J43" s="8" t="str">
        <f>_xlfn.IFNA(VLOOKUP(A43, Sheet3!$A$2:$E$189, 3, FALSE), "-")</f>
        <v>136</v>
      </c>
      <c r="K43" s="8" t="str">
        <f>_xlfn.IFNA(VLOOKUP(A43, Sheet3!$A$2:$E$189, 2, FALSE), "-")</f>
        <v>KYD</v>
      </c>
      <c r="L43" s="8" t="str">
        <f t="shared" si="0"/>
        <v>1-345</v>
      </c>
      <c r="M43" s="8" t="str">
        <f t="shared" si="1"/>
        <v>KY</v>
      </c>
      <c r="N43" s="8" t="str">
        <f t="shared" si="2"/>
        <v>CYM</v>
      </c>
      <c r="O43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('Cayman Islands', 'Cayman Islands dollar', '136', 'KYD', '1-345', 'KY', 'CYM', 0, getdate(), 0, getdate());</v>
      </c>
    </row>
    <row r="44" spans="1:15" x14ac:dyDescent="0.25">
      <c r="A44" s="8" t="s">
        <v>1574</v>
      </c>
      <c r="B44" s="8" t="s">
        <v>1573</v>
      </c>
      <c r="C44" s="8" t="s">
        <v>1572</v>
      </c>
      <c r="D44" s="8" t="s">
        <v>1571</v>
      </c>
      <c r="E44" s="13">
        <v>4844927</v>
      </c>
      <c r="F44" s="13">
        <v>622984</v>
      </c>
      <c r="G44" s="8" t="s">
        <v>1570</v>
      </c>
      <c r="H44" s="8">
        <v>1</v>
      </c>
      <c r="I44" s="8" t="str">
        <f>_xlfn.IFNA(VLOOKUP(A44, Sheet3!$A$2:$E$189, 5, FALSE), "-")</f>
        <v>-</v>
      </c>
      <c r="J44" s="8" t="str">
        <f>_xlfn.IFNA(VLOOKUP(A44, Sheet3!$A$2:$E$189, 3, FALSE), "-")</f>
        <v>-</v>
      </c>
      <c r="K44" s="8" t="str">
        <f>_xlfn.IFNA(VLOOKUP(A44, Sheet3!$A$2:$E$189, 2, FALSE), "-")</f>
        <v>-</v>
      </c>
      <c r="L44" s="8" t="str">
        <f t="shared" si="0"/>
        <v>-</v>
      </c>
      <c r="M44" s="8" t="str">
        <f t="shared" si="1"/>
        <v>-</v>
      </c>
      <c r="N44" s="8" t="str">
        <f t="shared" si="2"/>
        <v>-</v>
      </c>
      <c r="O44" s="8" t="str">
        <f t="shared" si="3"/>
        <v>-</v>
      </c>
    </row>
    <row r="45" spans="1:15" x14ac:dyDescent="0.25">
      <c r="A45" s="8" t="s">
        <v>1569</v>
      </c>
      <c r="B45" s="8" t="s">
        <v>1568</v>
      </c>
      <c r="C45" s="8" t="s">
        <v>1567</v>
      </c>
      <c r="D45" s="8" t="s">
        <v>1566</v>
      </c>
      <c r="E45" s="13">
        <v>10543464</v>
      </c>
      <c r="F45" s="13">
        <v>1284000</v>
      </c>
      <c r="G45" s="8" t="s">
        <v>1565</v>
      </c>
      <c r="H45" s="8">
        <v>1</v>
      </c>
      <c r="I45" s="8" t="str">
        <f>_xlfn.IFNA(VLOOKUP(A45, Sheet3!$A$2:$E$189, 5, FALSE), "-")</f>
        <v>-</v>
      </c>
      <c r="J45" s="8" t="str">
        <f>_xlfn.IFNA(VLOOKUP(A45, Sheet3!$A$2:$E$189, 3, FALSE), "-")</f>
        <v>-</v>
      </c>
      <c r="K45" s="8" t="str">
        <f>_xlfn.IFNA(VLOOKUP(A45, Sheet3!$A$2:$E$189, 2, FALSE), "-")</f>
        <v>-</v>
      </c>
      <c r="L45" s="8" t="str">
        <f t="shared" si="0"/>
        <v>-</v>
      </c>
      <c r="M45" s="8" t="str">
        <f t="shared" si="1"/>
        <v>-</v>
      </c>
      <c r="N45" s="8" t="str">
        <f t="shared" si="2"/>
        <v>-</v>
      </c>
      <c r="O45" s="8" t="str">
        <f t="shared" si="3"/>
        <v>-</v>
      </c>
    </row>
    <row r="46" spans="1:15" x14ac:dyDescent="0.25">
      <c r="A46" s="8" t="s">
        <v>1564</v>
      </c>
      <c r="B46" s="8" t="s">
        <v>1563</v>
      </c>
      <c r="C46" s="8" t="s">
        <v>1562</v>
      </c>
      <c r="D46" s="8" t="s">
        <v>1561</v>
      </c>
      <c r="E46" s="13">
        <v>16746491</v>
      </c>
      <c r="F46" s="13">
        <v>756950</v>
      </c>
      <c r="G46" s="8" t="s">
        <v>1560</v>
      </c>
      <c r="H46" s="8">
        <v>1</v>
      </c>
      <c r="I46" s="8" t="str">
        <f>_xlfn.IFNA(VLOOKUP(A46, Sheet3!$A$2:$E$189, 5, FALSE), "-")</f>
        <v>Unidad de Fomento (funds code)</v>
      </c>
      <c r="J46" s="8" t="str">
        <f>_xlfn.IFNA(VLOOKUP(A46, Sheet3!$A$2:$E$189, 3, FALSE), "-")</f>
        <v>990</v>
      </c>
      <c r="K46" s="8" t="str">
        <f>_xlfn.IFNA(VLOOKUP(A46, Sheet3!$A$2:$E$189, 2, FALSE), "-")</f>
        <v>CLF</v>
      </c>
      <c r="L46" s="8" t="str">
        <f t="shared" si="0"/>
        <v>56</v>
      </c>
      <c r="M46" s="8" t="str">
        <f t="shared" si="1"/>
        <v>CL</v>
      </c>
      <c r="N46" s="8" t="str">
        <f t="shared" si="2"/>
        <v>CHL</v>
      </c>
      <c r="O46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('Chile', 'Unidad de Fomento (funds code)', '990', 'CLF', '56', 'CL', 'CHL', 0, getdate(), 0, getdate());</v>
      </c>
    </row>
    <row r="47" spans="1:15" x14ac:dyDescent="0.25">
      <c r="A47" s="8" t="s">
        <v>1559</v>
      </c>
      <c r="B47" s="8" t="s">
        <v>1558</v>
      </c>
      <c r="C47" s="8" t="s">
        <v>1557</v>
      </c>
      <c r="D47" s="8" t="s">
        <v>1556</v>
      </c>
      <c r="E47" s="13">
        <v>1330044000</v>
      </c>
      <c r="F47" s="13">
        <v>9596960</v>
      </c>
      <c r="G47" s="8" t="s">
        <v>1555</v>
      </c>
      <c r="H47" s="8">
        <v>1</v>
      </c>
      <c r="I47" s="8" t="str">
        <f>_xlfn.IFNA(VLOOKUP(A47, Sheet3!$A$2:$E$189, 5, FALSE), "-")</f>
        <v>Renminbi[6]</v>
      </c>
      <c r="J47" s="8" t="str">
        <f>_xlfn.IFNA(VLOOKUP(A47, Sheet3!$A$2:$E$189, 3, FALSE), "-")</f>
        <v>156</v>
      </c>
      <c r="K47" s="8" t="str">
        <f>_xlfn.IFNA(VLOOKUP(A47, Sheet3!$A$2:$E$189, 2, FALSE), "-")</f>
        <v>CNY</v>
      </c>
      <c r="L47" s="8" t="str">
        <f t="shared" si="0"/>
        <v>86</v>
      </c>
      <c r="M47" s="8" t="str">
        <f t="shared" si="1"/>
        <v>CN</v>
      </c>
      <c r="N47" s="8" t="str">
        <f t="shared" si="2"/>
        <v>CHN</v>
      </c>
      <c r="O47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('China', 'Renminbi[6]', '156', 'CNY', '86', 'CN', 'CHN', 0, getdate(), 0, getdate());</v>
      </c>
    </row>
    <row r="48" spans="1:15" x14ac:dyDescent="0.25">
      <c r="A48" s="8" t="s">
        <v>1554</v>
      </c>
      <c r="B48" s="8" t="s">
        <v>1550</v>
      </c>
      <c r="C48" s="8" t="s">
        <v>1553</v>
      </c>
      <c r="D48" s="8" t="s">
        <v>1552</v>
      </c>
      <c r="E48" s="13">
        <v>1500</v>
      </c>
      <c r="F48" s="13">
        <v>135</v>
      </c>
      <c r="H48" s="8">
        <v>1</v>
      </c>
      <c r="I48" s="8" t="str">
        <f>_xlfn.IFNA(VLOOKUP(A48, Sheet3!$A$2:$E$189, 5, FALSE), "-")</f>
        <v>-</v>
      </c>
      <c r="J48" s="8" t="str">
        <f>_xlfn.IFNA(VLOOKUP(A48, Sheet3!$A$2:$E$189, 3, FALSE), "-")</f>
        <v>-</v>
      </c>
      <c r="K48" s="8" t="str">
        <f>_xlfn.IFNA(VLOOKUP(A48, Sheet3!$A$2:$E$189, 2, FALSE), "-")</f>
        <v>-</v>
      </c>
      <c r="L48" s="8" t="str">
        <f t="shared" si="0"/>
        <v>-</v>
      </c>
      <c r="M48" s="8" t="str">
        <f t="shared" si="1"/>
        <v>-</v>
      </c>
      <c r="N48" s="8" t="str">
        <f t="shared" si="2"/>
        <v>-</v>
      </c>
      <c r="O48" s="8" t="str">
        <f t="shared" si="3"/>
        <v>-</v>
      </c>
    </row>
    <row r="49" spans="1:15" x14ac:dyDescent="0.25">
      <c r="A49" s="8" t="s">
        <v>1551</v>
      </c>
      <c r="B49" s="8" t="s">
        <v>1550</v>
      </c>
      <c r="C49" s="8" t="s">
        <v>1549</v>
      </c>
      <c r="D49" s="8" t="s">
        <v>1548</v>
      </c>
      <c r="E49" s="13">
        <v>628</v>
      </c>
      <c r="F49" s="13">
        <v>14</v>
      </c>
      <c r="H49" s="8">
        <v>1</v>
      </c>
      <c r="I49" s="8" t="str">
        <f>_xlfn.IFNA(VLOOKUP(A49, Sheet3!$A$2:$E$189, 5, FALSE), "-")</f>
        <v>-</v>
      </c>
      <c r="J49" s="8" t="str">
        <f>_xlfn.IFNA(VLOOKUP(A49, Sheet3!$A$2:$E$189, 3, FALSE), "-")</f>
        <v>-</v>
      </c>
      <c r="K49" s="8" t="str">
        <f>_xlfn.IFNA(VLOOKUP(A49, Sheet3!$A$2:$E$189, 2, FALSE), "-")</f>
        <v>-</v>
      </c>
      <c r="L49" s="8" t="str">
        <f t="shared" si="0"/>
        <v>-</v>
      </c>
      <c r="M49" s="8" t="str">
        <f t="shared" si="1"/>
        <v>-</v>
      </c>
      <c r="N49" s="8" t="str">
        <f t="shared" si="2"/>
        <v>-</v>
      </c>
      <c r="O49" s="8" t="str">
        <f t="shared" si="3"/>
        <v>-</v>
      </c>
    </row>
    <row r="50" spans="1:15" x14ac:dyDescent="0.25">
      <c r="A50" s="8" t="s">
        <v>1547</v>
      </c>
      <c r="B50" s="8" t="s">
        <v>1546</v>
      </c>
      <c r="C50" s="8" t="s">
        <v>1545</v>
      </c>
      <c r="D50" s="8" t="s">
        <v>1544</v>
      </c>
      <c r="E50" s="13">
        <v>47790000</v>
      </c>
      <c r="F50" s="13">
        <v>1138910</v>
      </c>
      <c r="G50" s="8" t="s">
        <v>1543</v>
      </c>
      <c r="H50" s="8">
        <v>1</v>
      </c>
      <c r="I50" s="8" t="str">
        <f>_xlfn.IFNA(VLOOKUP(A50, Sheet3!$A$2:$E$189, 5, FALSE), "-")</f>
        <v>Colombian peso</v>
      </c>
      <c r="J50" s="8" t="str">
        <f>_xlfn.IFNA(VLOOKUP(A50, Sheet3!$A$2:$E$189, 3, FALSE), "-")</f>
        <v>170</v>
      </c>
      <c r="K50" s="8" t="str">
        <f>_xlfn.IFNA(VLOOKUP(A50, Sheet3!$A$2:$E$189, 2, FALSE), "-")</f>
        <v>COP</v>
      </c>
      <c r="L50" s="8" t="str">
        <f t="shared" si="0"/>
        <v>57</v>
      </c>
      <c r="M50" s="8" t="str">
        <f t="shared" si="1"/>
        <v>CO</v>
      </c>
      <c r="N50" s="8" t="str">
        <f t="shared" si="2"/>
        <v>COL</v>
      </c>
      <c r="O50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('Colombia', 'Colombian peso', '170', 'COP', '57', 'CO', 'COL', 0, getdate(), 0, getdate());</v>
      </c>
    </row>
    <row r="51" spans="1:15" x14ac:dyDescent="0.25">
      <c r="A51" s="8" t="s">
        <v>1542</v>
      </c>
      <c r="B51" s="8" t="s">
        <v>1541</v>
      </c>
      <c r="C51" s="8" t="s">
        <v>1540</v>
      </c>
      <c r="D51" s="8" t="s">
        <v>1539</v>
      </c>
      <c r="E51" s="13">
        <v>773407</v>
      </c>
      <c r="F51" s="13">
        <v>2170</v>
      </c>
      <c r="G51" s="8" t="s">
        <v>1538</v>
      </c>
      <c r="H51" s="8">
        <v>1</v>
      </c>
      <c r="I51" s="8" t="str">
        <f>_xlfn.IFNA(VLOOKUP(A51, Sheet3!$A$2:$E$189, 5, FALSE), "-")</f>
        <v>Comoro franc</v>
      </c>
      <c r="J51" s="8" t="str">
        <f>_xlfn.IFNA(VLOOKUP(A51, Sheet3!$A$2:$E$189, 3, FALSE), "-")</f>
        <v>174</v>
      </c>
      <c r="K51" s="8" t="str">
        <f>_xlfn.IFNA(VLOOKUP(A51, Sheet3!$A$2:$E$189, 2, FALSE), "-")</f>
        <v>KMF</v>
      </c>
      <c r="L51" s="8" t="str">
        <f t="shared" si="0"/>
        <v>269</v>
      </c>
      <c r="M51" s="8" t="str">
        <f t="shared" si="1"/>
        <v>KM</v>
      </c>
      <c r="N51" s="8" t="str">
        <f t="shared" si="2"/>
        <v>COM</v>
      </c>
      <c r="O51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('Comoros', 'Comoro franc', '174', 'KMF', '269', 'KM', 'COM', 0, getdate(), 0, getdate());</v>
      </c>
    </row>
    <row r="52" spans="1:15" x14ac:dyDescent="0.25">
      <c r="A52" s="8" t="s">
        <v>1537</v>
      </c>
      <c r="B52" s="8" t="s">
        <v>1536</v>
      </c>
      <c r="C52" s="8" t="s">
        <v>1535</v>
      </c>
      <c r="D52" s="8" t="s">
        <v>1534</v>
      </c>
      <c r="E52" s="13">
        <v>21388</v>
      </c>
      <c r="F52" s="13">
        <v>240</v>
      </c>
      <c r="G52" s="8" t="s">
        <v>1533</v>
      </c>
      <c r="H52" s="8">
        <v>1</v>
      </c>
      <c r="I52" s="8" t="str">
        <f>_xlfn.IFNA(VLOOKUP(A52, Sheet3!$A$2:$E$189, 5, FALSE), "-")</f>
        <v>-</v>
      </c>
      <c r="J52" s="8" t="str">
        <f>_xlfn.IFNA(VLOOKUP(A52, Sheet3!$A$2:$E$189, 3, FALSE), "-")</f>
        <v>-</v>
      </c>
      <c r="K52" s="8" t="str">
        <f>_xlfn.IFNA(VLOOKUP(A52, Sheet3!$A$2:$E$189, 2, FALSE), "-")</f>
        <v>-</v>
      </c>
      <c r="L52" s="8" t="str">
        <f t="shared" si="0"/>
        <v>-</v>
      </c>
      <c r="M52" s="8" t="str">
        <f t="shared" si="1"/>
        <v>-</v>
      </c>
      <c r="N52" s="8" t="str">
        <f t="shared" si="2"/>
        <v>-</v>
      </c>
      <c r="O52" s="8" t="str">
        <f t="shared" si="3"/>
        <v>-</v>
      </c>
    </row>
    <row r="53" spans="1:15" x14ac:dyDescent="0.25">
      <c r="A53" s="8" t="s">
        <v>1532</v>
      </c>
      <c r="B53" s="8" t="s">
        <v>1531</v>
      </c>
      <c r="C53" s="8" t="s">
        <v>1530</v>
      </c>
      <c r="D53" s="8" t="s">
        <v>1529</v>
      </c>
      <c r="E53" s="13">
        <v>4516220</v>
      </c>
      <c r="F53" s="13">
        <v>51100</v>
      </c>
      <c r="G53" s="8" t="s">
        <v>1528</v>
      </c>
      <c r="H53" s="8">
        <v>1</v>
      </c>
      <c r="I53" s="8" t="str">
        <f>_xlfn.IFNA(VLOOKUP(A53, Sheet3!$A$2:$E$189, 5, FALSE), "-")</f>
        <v>Costa Rican colon</v>
      </c>
      <c r="J53" s="8" t="str">
        <f>_xlfn.IFNA(VLOOKUP(A53, Sheet3!$A$2:$E$189, 3, FALSE), "-")</f>
        <v>188</v>
      </c>
      <c r="K53" s="8" t="str">
        <f>_xlfn.IFNA(VLOOKUP(A53, Sheet3!$A$2:$E$189, 2, FALSE), "-")</f>
        <v>CRC</v>
      </c>
      <c r="L53" s="8" t="str">
        <f t="shared" si="0"/>
        <v>506</v>
      </c>
      <c r="M53" s="8" t="str">
        <f t="shared" si="1"/>
        <v>CR</v>
      </c>
      <c r="N53" s="8" t="str">
        <f t="shared" si="2"/>
        <v>CRI</v>
      </c>
      <c r="O53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('Costa Rica', 'Costa Rican colon', '188', 'CRC', '506', 'CR', 'CRI', 0, getdate(), 0, getdate());</v>
      </c>
    </row>
    <row r="54" spans="1:15" x14ac:dyDescent="0.25">
      <c r="A54" s="8" t="s">
        <v>1527</v>
      </c>
      <c r="B54" s="8" t="s">
        <v>1526</v>
      </c>
      <c r="C54" s="8" t="s">
        <v>1525</v>
      </c>
      <c r="D54" s="8" t="s">
        <v>1524</v>
      </c>
      <c r="E54" s="13">
        <v>4491000</v>
      </c>
      <c r="F54" s="13">
        <v>56542</v>
      </c>
      <c r="G54" s="8" t="s">
        <v>1523</v>
      </c>
      <c r="H54" s="8">
        <v>1</v>
      </c>
      <c r="I54" s="8" t="str">
        <f>_xlfn.IFNA(VLOOKUP(A54, Sheet3!$A$2:$E$189, 5, FALSE), "-")</f>
        <v>-</v>
      </c>
      <c r="J54" s="8" t="str">
        <f>_xlfn.IFNA(VLOOKUP(A54, Sheet3!$A$2:$E$189, 3, FALSE), "-")</f>
        <v>-</v>
      </c>
      <c r="K54" s="8" t="str">
        <f>_xlfn.IFNA(VLOOKUP(A54, Sheet3!$A$2:$E$189, 2, FALSE), "-")</f>
        <v>-</v>
      </c>
      <c r="L54" s="8" t="str">
        <f t="shared" si="0"/>
        <v>-</v>
      </c>
      <c r="M54" s="8" t="str">
        <f t="shared" si="1"/>
        <v>-</v>
      </c>
      <c r="N54" s="8" t="str">
        <f t="shared" si="2"/>
        <v>-</v>
      </c>
      <c r="O54" s="8" t="str">
        <f t="shared" si="3"/>
        <v>-</v>
      </c>
    </row>
    <row r="55" spans="1:15" x14ac:dyDescent="0.25">
      <c r="A55" s="8" t="s">
        <v>1522</v>
      </c>
      <c r="B55" s="8" t="s">
        <v>1521</v>
      </c>
      <c r="C55" s="8" t="s">
        <v>1520</v>
      </c>
      <c r="D55" s="8" t="s">
        <v>1519</v>
      </c>
      <c r="E55" s="13">
        <v>11423000</v>
      </c>
      <c r="F55" s="13">
        <v>110860</v>
      </c>
      <c r="G55" s="8" t="s">
        <v>1518</v>
      </c>
      <c r="H55" s="8">
        <v>1</v>
      </c>
      <c r="I55" s="8" t="str">
        <f>_xlfn.IFNA(VLOOKUP(A55, Sheet3!$A$2:$E$189, 5, FALSE), "-")</f>
        <v>Cuban peso</v>
      </c>
      <c r="J55" s="8" t="str">
        <f>_xlfn.IFNA(VLOOKUP(A55, Sheet3!$A$2:$E$189, 3, FALSE), "-")</f>
        <v>192</v>
      </c>
      <c r="K55" s="8" t="str">
        <f>_xlfn.IFNA(VLOOKUP(A55, Sheet3!$A$2:$E$189, 2, FALSE), "-")</f>
        <v>CUP</v>
      </c>
      <c r="L55" s="8" t="str">
        <f t="shared" si="0"/>
        <v>53</v>
      </c>
      <c r="M55" s="8" t="str">
        <f t="shared" si="1"/>
        <v>CU</v>
      </c>
      <c r="N55" s="8" t="str">
        <f t="shared" si="2"/>
        <v>CUB</v>
      </c>
      <c r="O55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('Cuba', 'Cuban peso', '192', 'CUP', '53', 'CU', 'CUB', 0, getdate(), 0, getdate());</v>
      </c>
    </row>
    <row r="56" spans="1:15" x14ac:dyDescent="0.25">
      <c r="A56" s="8" t="s">
        <v>1517</v>
      </c>
      <c r="B56" s="8" t="s">
        <v>1048</v>
      </c>
      <c r="C56" s="8" t="s">
        <v>1516</v>
      </c>
      <c r="D56" s="8" t="s">
        <v>1515</v>
      </c>
      <c r="E56" s="13">
        <v>141766</v>
      </c>
      <c r="F56" s="13">
        <v>444</v>
      </c>
      <c r="G56" s="8" t="s">
        <v>1514</v>
      </c>
      <c r="H56" s="8">
        <v>1</v>
      </c>
      <c r="I56" s="8" t="str">
        <f>_xlfn.IFNA(VLOOKUP(A56, Sheet3!$A$2:$E$189, 5, FALSE), "-")</f>
        <v>-</v>
      </c>
      <c r="J56" s="8" t="str">
        <f>_xlfn.IFNA(VLOOKUP(A56, Sheet3!$A$2:$E$189, 3, FALSE), "-")</f>
        <v>-</v>
      </c>
      <c r="K56" s="8" t="str">
        <f>_xlfn.IFNA(VLOOKUP(A56, Sheet3!$A$2:$E$189, 2, FALSE), "-")</f>
        <v>-</v>
      </c>
      <c r="L56" s="8" t="str">
        <f t="shared" si="0"/>
        <v>-</v>
      </c>
      <c r="M56" s="8" t="str">
        <f t="shared" si="1"/>
        <v>-</v>
      </c>
      <c r="N56" s="8" t="str">
        <f t="shared" si="2"/>
        <v>-</v>
      </c>
      <c r="O56" s="8" t="str">
        <f t="shared" si="3"/>
        <v>-</v>
      </c>
    </row>
    <row r="57" spans="1:15" x14ac:dyDescent="0.25">
      <c r="A57" s="8" t="s">
        <v>1513</v>
      </c>
      <c r="B57" s="8" t="s">
        <v>1512</v>
      </c>
      <c r="C57" s="8" t="s">
        <v>1511</v>
      </c>
      <c r="D57" s="8" t="s">
        <v>1510</v>
      </c>
      <c r="E57" s="13">
        <v>1102677</v>
      </c>
      <c r="F57" s="13">
        <v>9250</v>
      </c>
      <c r="G57" s="8" t="s">
        <v>1509</v>
      </c>
      <c r="H57" s="8">
        <v>1</v>
      </c>
      <c r="I57" s="8" t="str">
        <f>_xlfn.IFNA(VLOOKUP(A57, Sheet3!$A$2:$E$189, 5, FALSE), "-")</f>
        <v>-</v>
      </c>
      <c r="J57" s="8" t="str">
        <f>_xlfn.IFNA(VLOOKUP(A57, Sheet3!$A$2:$E$189, 3, FALSE), "-")</f>
        <v>-</v>
      </c>
      <c r="K57" s="8" t="str">
        <f>_xlfn.IFNA(VLOOKUP(A57, Sheet3!$A$2:$E$189, 2, FALSE), "-")</f>
        <v>-</v>
      </c>
      <c r="L57" s="8" t="str">
        <f t="shared" si="0"/>
        <v>-</v>
      </c>
      <c r="M57" s="8" t="str">
        <f t="shared" si="1"/>
        <v>-</v>
      </c>
      <c r="N57" s="8" t="str">
        <f t="shared" si="2"/>
        <v>-</v>
      </c>
      <c r="O57" s="8" t="str">
        <f t="shared" si="3"/>
        <v>-</v>
      </c>
    </row>
    <row r="58" spans="1:15" x14ac:dyDescent="0.25">
      <c r="A58" s="8" t="s">
        <v>1508</v>
      </c>
      <c r="B58" s="8" t="s">
        <v>1507</v>
      </c>
      <c r="C58" s="8" t="s">
        <v>1506</v>
      </c>
      <c r="D58" s="8" t="s">
        <v>1505</v>
      </c>
      <c r="E58" s="13">
        <v>10476000</v>
      </c>
      <c r="F58" s="13">
        <v>78866</v>
      </c>
      <c r="G58" s="8" t="s">
        <v>1504</v>
      </c>
      <c r="H58" s="8">
        <v>1</v>
      </c>
      <c r="I58" s="8" t="str">
        <f>_xlfn.IFNA(VLOOKUP(A58, Sheet3!$A$2:$E$189, 5, FALSE), "-")</f>
        <v>-</v>
      </c>
      <c r="J58" s="8" t="str">
        <f>_xlfn.IFNA(VLOOKUP(A58, Sheet3!$A$2:$E$189, 3, FALSE), "-")</f>
        <v>-</v>
      </c>
      <c r="K58" s="8" t="str">
        <f>_xlfn.IFNA(VLOOKUP(A58, Sheet3!$A$2:$E$189, 2, FALSE), "-")</f>
        <v>-</v>
      </c>
      <c r="L58" s="8" t="str">
        <f t="shared" si="0"/>
        <v>-</v>
      </c>
      <c r="M58" s="8" t="str">
        <f t="shared" si="1"/>
        <v>-</v>
      </c>
      <c r="N58" s="8" t="str">
        <f t="shared" si="2"/>
        <v>-</v>
      </c>
      <c r="O58" s="8" t="str">
        <f t="shared" si="3"/>
        <v>-</v>
      </c>
    </row>
    <row r="59" spans="1:15" x14ac:dyDescent="0.25">
      <c r="A59" s="8" t="s">
        <v>1503</v>
      </c>
      <c r="B59" s="8" t="s">
        <v>1502</v>
      </c>
      <c r="C59" s="8" t="s">
        <v>1501</v>
      </c>
      <c r="D59" s="8" t="s">
        <v>1500</v>
      </c>
      <c r="E59" s="13">
        <v>70916439</v>
      </c>
      <c r="F59" s="13">
        <v>2345410</v>
      </c>
      <c r="G59" s="8" t="s">
        <v>1499</v>
      </c>
      <c r="H59" s="8">
        <v>1</v>
      </c>
      <c r="I59" s="8" t="str">
        <f>_xlfn.IFNA(VLOOKUP(A59, Sheet3!$A$2:$E$189, 5, FALSE), "-")</f>
        <v>Congolese franc</v>
      </c>
      <c r="J59" s="8" t="str">
        <f>_xlfn.IFNA(VLOOKUP(A59, Sheet3!$A$2:$E$189, 3, FALSE), "-")</f>
        <v>976</v>
      </c>
      <c r="K59" s="8" t="str">
        <f>_xlfn.IFNA(VLOOKUP(A59, Sheet3!$A$2:$E$189, 2, FALSE), "-")</f>
        <v>CDF</v>
      </c>
      <c r="L59" s="8" t="str">
        <f t="shared" si="0"/>
        <v>243</v>
      </c>
      <c r="M59" s="8" t="str">
        <f t="shared" si="1"/>
        <v>CD</v>
      </c>
      <c r="N59" s="8" t="str">
        <f t="shared" si="2"/>
        <v>COD</v>
      </c>
      <c r="O59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('Democratic Republic of the Congo', 'Congolese franc', '976', 'CDF', '243', 'CD', 'COD', 0, getdate(), 0, getdate());</v>
      </c>
    </row>
    <row r="60" spans="1:15" x14ac:dyDescent="0.25">
      <c r="A60" s="8" t="s">
        <v>1498</v>
      </c>
      <c r="B60" s="8" t="s">
        <v>1497</v>
      </c>
      <c r="C60" s="8" t="s">
        <v>1496</v>
      </c>
      <c r="D60" s="8" t="s">
        <v>1495</v>
      </c>
      <c r="E60" s="13">
        <v>5484000</v>
      </c>
      <c r="F60" s="13">
        <v>43094</v>
      </c>
      <c r="G60" s="8" t="s">
        <v>1494</v>
      </c>
      <c r="H60" s="8">
        <v>1</v>
      </c>
      <c r="I60" s="8" t="str">
        <f>_xlfn.IFNA(VLOOKUP(A60, Sheet3!$A$2:$E$189, 5, FALSE), "-")</f>
        <v>-</v>
      </c>
      <c r="J60" s="8" t="str">
        <f>_xlfn.IFNA(VLOOKUP(A60, Sheet3!$A$2:$E$189, 3, FALSE), "-")</f>
        <v>-</v>
      </c>
      <c r="K60" s="8" t="str">
        <f>_xlfn.IFNA(VLOOKUP(A60, Sheet3!$A$2:$E$189, 2, FALSE), "-")</f>
        <v>-</v>
      </c>
      <c r="L60" s="8" t="str">
        <f t="shared" si="0"/>
        <v>-</v>
      </c>
      <c r="M60" s="8" t="str">
        <f t="shared" si="1"/>
        <v>-</v>
      </c>
      <c r="N60" s="8" t="str">
        <f t="shared" si="2"/>
        <v>-</v>
      </c>
      <c r="O60" s="8" t="str">
        <f t="shared" si="3"/>
        <v>-</v>
      </c>
    </row>
    <row r="61" spans="1:15" x14ac:dyDescent="0.25">
      <c r="A61" s="8" t="s">
        <v>1493</v>
      </c>
      <c r="B61" s="8" t="s">
        <v>1492</v>
      </c>
      <c r="C61" s="8" t="s">
        <v>1491</v>
      </c>
      <c r="D61" s="8" t="s">
        <v>1490</v>
      </c>
      <c r="E61" s="13">
        <v>740528</v>
      </c>
      <c r="F61" s="13">
        <v>23000</v>
      </c>
      <c r="G61" s="8" t="s">
        <v>1489</v>
      </c>
      <c r="H61" s="8">
        <v>1</v>
      </c>
      <c r="I61" s="8" t="str">
        <f>_xlfn.IFNA(VLOOKUP(A61, Sheet3!$A$2:$E$189, 5, FALSE), "-")</f>
        <v>Djiboutian franc</v>
      </c>
      <c r="J61" s="8" t="str">
        <f>_xlfn.IFNA(VLOOKUP(A61, Sheet3!$A$2:$E$189, 3, FALSE), "-")</f>
        <v>262</v>
      </c>
      <c r="K61" s="8" t="str">
        <f>_xlfn.IFNA(VLOOKUP(A61, Sheet3!$A$2:$E$189, 2, FALSE), "-")</f>
        <v>DJF</v>
      </c>
      <c r="L61" s="8" t="str">
        <f t="shared" si="0"/>
        <v>253</v>
      </c>
      <c r="M61" s="8" t="str">
        <f t="shared" si="1"/>
        <v>DJ</v>
      </c>
      <c r="N61" s="8" t="str">
        <f t="shared" si="2"/>
        <v>DJI</v>
      </c>
      <c r="O61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('Djibouti', 'Djiboutian franc', '262', 'DJF', '253', 'DJ', 'DJI', 0, getdate(), 0, getdate());</v>
      </c>
    </row>
    <row r="62" spans="1:15" x14ac:dyDescent="0.25">
      <c r="A62" s="8" t="s">
        <v>1488</v>
      </c>
      <c r="B62" s="8" t="s">
        <v>1487</v>
      </c>
      <c r="C62" s="8" t="s">
        <v>1486</v>
      </c>
      <c r="D62" s="8" t="s">
        <v>1485</v>
      </c>
      <c r="E62" s="13">
        <v>72813</v>
      </c>
      <c r="F62" s="13">
        <v>754</v>
      </c>
      <c r="G62" s="8" t="s">
        <v>1484</v>
      </c>
      <c r="H62" s="8">
        <v>1</v>
      </c>
      <c r="I62" s="8" t="str">
        <f>_xlfn.IFNA(VLOOKUP(A62, Sheet3!$A$2:$E$189, 5, FALSE), "-")</f>
        <v>-</v>
      </c>
      <c r="J62" s="8" t="str">
        <f>_xlfn.IFNA(VLOOKUP(A62, Sheet3!$A$2:$E$189, 3, FALSE), "-")</f>
        <v>-</v>
      </c>
      <c r="K62" s="8" t="str">
        <f>_xlfn.IFNA(VLOOKUP(A62, Sheet3!$A$2:$E$189, 2, FALSE), "-")</f>
        <v>-</v>
      </c>
      <c r="L62" s="8" t="str">
        <f t="shared" si="0"/>
        <v>-</v>
      </c>
      <c r="M62" s="8" t="str">
        <f t="shared" si="1"/>
        <v>-</v>
      </c>
      <c r="N62" s="8" t="str">
        <f t="shared" si="2"/>
        <v>-</v>
      </c>
      <c r="O62" s="8" t="str">
        <f t="shared" si="3"/>
        <v>-</v>
      </c>
    </row>
    <row r="63" spans="1:15" x14ac:dyDescent="0.25">
      <c r="A63" s="8" t="s">
        <v>1483</v>
      </c>
      <c r="B63" s="8" t="s">
        <v>1482</v>
      </c>
      <c r="C63" s="8" t="s">
        <v>1481</v>
      </c>
      <c r="D63" s="8" t="s">
        <v>1480</v>
      </c>
      <c r="E63" s="13">
        <v>9823821</v>
      </c>
      <c r="F63" s="13">
        <v>48730</v>
      </c>
      <c r="G63" s="8" t="s">
        <v>1479</v>
      </c>
      <c r="H63" s="8">
        <v>1</v>
      </c>
      <c r="I63" s="8" t="str">
        <f>_xlfn.IFNA(VLOOKUP(A63, Sheet3!$A$2:$E$189, 5, FALSE), "-")</f>
        <v>Dominican peso</v>
      </c>
      <c r="J63" s="8" t="str">
        <f>_xlfn.IFNA(VLOOKUP(A63, Sheet3!$A$2:$E$189, 3, FALSE), "-")</f>
        <v>214</v>
      </c>
      <c r="K63" s="8" t="str">
        <f>_xlfn.IFNA(VLOOKUP(A63, Sheet3!$A$2:$E$189, 2, FALSE), "-")</f>
        <v>DOP</v>
      </c>
      <c r="L63" s="8" t="str">
        <f t="shared" si="0"/>
        <v>1-809, 1-829, 1-849</v>
      </c>
      <c r="M63" s="8" t="str">
        <f t="shared" si="1"/>
        <v>DO</v>
      </c>
      <c r="N63" s="8" t="str">
        <f t="shared" si="2"/>
        <v>DOM</v>
      </c>
      <c r="O63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('Dominican Republic', 'Dominican peso', '214', 'DOP', '1-809, 1-829, 1-849', 'DO', 'DOM', 0, getdate(), 0, getdate());</v>
      </c>
    </row>
    <row r="64" spans="1:15" x14ac:dyDescent="0.25">
      <c r="A64" s="8" t="s">
        <v>1478</v>
      </c>
      <c r="B64" s="8" t="s">
        <v>1477</v>
      </c>
      <c r="C64" s="8" t="s">
        <v>1476</v>
      </c>
      <c r="D64" s="8" t="s">
        <v>1475</v>
      </c>
      <c r="E64" s="13">
        <v>1154625</v>
      </c>
      <c r="F64" s="13">
        <v>15007</v>
      </c>
      <c r="G64" s="8" t="s">
        <v>1474</v>
      </c>
      <c r="H64" s="8">
        <v>1</v>
      </c>
      <c r="I64" s="8" t="str">
        <f>_xlfn.IFNA(VLOOKUP(A64, Sheet3!$A$2:$E$189, 5, FALSE), "-")</f>
        <v>-</v>
      </c>
      <c r="J64" s="8" t="str">
        <f>_xlfn.IFNA(VLOOKUP(A64, Sheet3!$A$2:$E$189, 3, FALSE), "-")</f>
        <v>-</v>
      </c>
      <c r="K64" s="8" t="str">
        <f>_xlfn.IFNA(VLOOKUP(A64, Sheet3!$A$2:$E$189, 2, FALSE), "-")</f>
        <v>-</v>
      </c>
      <c r="L64" s="8" t="str">
        <f t="shared" si="0"/>
        <v>-</v>
      </c>
      <c r="M64" s="8" t="str">
        <f t="shared" si="1"/>
        <v>-</v>
      </c>
      <c r="N64" s="8" t="str">
        <f t="shared" si="2"/>
        <v>-</v>
      </c>
      <c r="O64" s="8" t="str">
        <f t="shared" si="3"/>
        <v>-</v>
      </c>
    </row>
    <row r="65" spans="1:15" x14ac:dyDescent="0.25">
      <c r="A65" s="8" t="s">
        <v>1473</v>
      </c>
      <c r="B65" s="8" t="s">
        <v>1472</v>
      </c>
      <c r="C65" s="8" t="s">
        <v>1471</v>
      </c>
      <c r="D65" s="8" t="s">
        <v>1470</v>
      </c>
      <c r="E65" s="13">
        <v>14790608</v>
      </c>
      <c r="F65" s="13">
        <v>283560</v>
      </c>
      <c r="G65" s="8" t="s">
        <v>1469</v>
      </c>
      <c r="H65" s="8">
        <v>1</v>
      </c>
      <c r="I65" s="8" t="str">
        <f>_xlfn.IFNA(VLOOKUP(A65, Sheet3!$A$2:$E$189, 5, FALSE), "-")</f>
        <v>-</v>
      </c>
      <c r="J65" s="8" t="str">
        <f>_xlfn.IFNA(VLOOKUP(A65, Sheet3!$A$2:$E$189, 3, FALSE), "-")</f>
        <v>-</v>
      </c>
      <c r="K65" s="8" t="str">
        <f>_xlfn.IFNA(VLOOKUP(A65, Sheet3!$A$2:$E$189, 2, FALSE), "-")</f>
        <v>-</v>
      </c>
      <c r="L65" s="8" t="str">
        <f t="shared" si="0"/>
        <v>-</v>
      </c>
      <c r="M65" s="8" t="str">
        <f t="shared" si="1"/>
        <v>-</v>
      </c>
      <c r="N65" s="8" t="str">
        <f t="shared" si="2"/>
        <v>-</v>
      </c>
      <c r="O65" s="8" t="str">
        <f t="shared" si="3"/>
        <v>-</v>
      </c>
    </row>
    <row r="66" spans="1:15" x14ac:dyDescent="0.25">
      <c r="A66" s="8" t="s">
        <v>1468</v>
      </c>
      <c r="B66" s="8" t="s">
        <v>1467</v>
      </c>
      <c r="C66" s="8" t="s">
        <v>1466</v>
      </c>
      <c r="D66" s="8" t="s">
        <v>1465</v>
      </c>
      <c r="E66" s="13">
        <v>80471869</v>
      </c>
      <c r="F66" s="13">
        <v>1001450</v>
      </c>
      <c r="G66" s="8" t="s">
        <v>1464</v>
      </c>
      <c r="H66" s="8">
        <v>1</v>
      </c>
      <c r="I66" s="8" t="str">
        <f>_xlfn.IFNA(VLOOKUP(A66, Sheet3!$A$2:$E$189, 5, FALSE), "-")</f>
        <v>Egyptian pound</v>
      </c>
      <c r="J66" s="8" t="str">
        <f>_xlfn.IFNA(VLOOKUP(A66, Sheet3!$A$2:$E$189, 3, FALSE), "-")</f>
        <v>818</v>
      </c>
      <c r="K66" s="8" t="str">
        <f>_xlfn.IFNA(VLOOKUP(A66, Sheet3!$A$2:$E$189, 2, FALSE), "-")</f>
        <v>EGP</v>
      </c>
      <c r="L66" s="8" t="str">
        <f t="shared" si="0"/>
        <v>20</v>
      </c>
      <c r="M66" s="8" t="str">
        <f t="shared" si="1"/>
        <v>EG</v>
      </c>
      <c r="N66" s="8" t="str">
        <f t="shared" si="2"/>
        <v>EGY</v>
      </c>
      <c r="O66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('Egypt', 'Egyptian pound', '818', 'EGP', '20', 'EG', 'EGY', 0, getdate(), 0, getdate());</v>
      </c>
    </row>
    <row r="67" spans="1:15" x14ac:dyDescent="0.25">
      <c r="A67" s="8" t="s">
        <v>1463</v>
      </c>
      <c r="B67" s="8" t="s">
        <v>1462</v>
      </c>
      <c r="C67" s="8" t="s">
        <v>1461</v>
      </c>
      <c r="D67" s="8" t="s">
        <v>1460</v>
      </c>
      <c r="E67" s="13">
        <v>6052064</v>
      </c>
      <c r="F67" s="13">
        <v>21040</v>
      </c>
      <c r="G67" s="8" t="s">
        <v>1459</v>
      </c>
      <c r="H67" s="8">
        <v>1</v>
      </c>
      <c r="I67" s="8" t="str">
        <f>_xlfn.IFNA(VLOOKUP(A67, Sheet3!$A$2:$E$189, 5, FALSE), "-")</f>
        <v>Salvadoran colón</v>
      </c>
      <c r="J67" s="8" t="str">
        <f>_xlfn.IFNA(VLOOKUP(A67, Sheet3!$A$2:$E$189, 3, FALSE), "-")</f>
        <v>222</v>
      </c>
      <c r="K67" s="8" t="str">
        <f>_xlfn.IFNA(VLOOKUP(A67, Sheet3!$A$2:$E$189, 2, FALSE), "-")</f>
        <v>SVC</v>
      </c>
      <c r="L67" s="8" t="str">
        <f t="shared" si="0"/>
        <v>503</v>
      </c>
      <c r="M67" s="8" t="str">
        <f t="shared" si="1"/>
        <v>SV</v>
      </c>
      <c r="N67" s="8" t="str">
        <f t="shared" si="2"/>
        <v>SLV</v>
      </c>
      <c r="O67" s="8" t="str">
        <f t="shared" si="3"/>
        <v>insert into abdp.dbo.tm_country (country_name, currency_code, currency_code_n, currency_code_a, phone_code, internet_code, short_code, tm_user_id_created, datetime_created, tm_user_id_modified, datetime_modified) values ('El Salvador', 'Salvadoran colón', '222', 'SVC', '503', 'SV', 'SLV', 0, getdate(), 0, getdate());</v>
      </c>
    </row>
    <row r="68" spans="1:15" x14ac:dyDescent="0.25">
      <c r="A68" s="8" t="s">
        <v>1458</v>
      </c>
      <c r="B68" s="8" t="s">
        <v>1457</v>
      </c>
      <c r="C68" s="8" t="s">
        <v>1456</v>
      </c>
      <c r="D68" s="8" t="s">
        <v>1455</v>
      </c>
      <c r="E68" s="13">
        <v>1014999</v>
      </c>
      <c r="F68" s="13">
        <v>28051</v>
      </c>
      <c r="G68" s="8" t="s">
        <v>1454</v>
      </c>
      <c r="H68" s="8">
        <v>1</v>
      </c>
      <c r="I68" s="8" t="str">
        <f>_xlfn.IFNA(VLOOKUP(A68, Sheet3!$A$2:$E$189, 5, FALSE), "-")</f>
        <v>-</v>
      </c>
      <c r="J68" s="8" t="str">
        <f>_xlfn.IFNA(VLOOKUP(A68, Sheet3!$A$2:$E$189, 3, FALSE), "-")</f>
        <v>-</v>
      </c>
      <c r="K68" s="8" t="str">
        <f>_xlfn.IFNA(VLOOKUP(A68, Sheet3!$A$2:$E$189, 2, FALSE), "-")</f>
        <v>-</v>
      </c>
      <c r="L68" s="8" t="str">
        <f t="shared" si="0"/>
        <v>-</v>
      </c>
      <c r="M68" s="8" t="str">
        <f t="shared" si="1"/>
        <v>-</v>
      </c>
      <c r="N68" s="8" t="str">
        <f t="shared" si="2"/>
        <v>-</v>
      </c>
      <c r="O68" s="8" t="str">
        <f t="shared" si="3"/>
        <v>-</v>
      </c>
    </row>
    <row r="69" spans="1:15" x14ac:dyDescent="0.25">
      <c r="A69" s="8" t="s">
        <v>1453</v>
      </c>
      <c r="B69" s="8" t="s">
        <v>1452</v>
      </c>
      <c r="C69" s="8" t="s">
        <v>1451</v>
      </c>
      <c r="D69" s="8" t="s">
        <v>604</v>
      </c>
      <c r="E69" s="13">
        <v>5792984</v>
      </c>
      <c r="F69" s="13">
        <v>121320</v>
      </c>
      <c r="G69" s="8" t="s">
        <v>1450</v>
      </c>
      <c r="H69" s="8">
        <v>1</v>
      </c>
      <c r="I69" s="8" t="str">
        <f>_xlfn.IFNA(VLOOKUP(A69, Sheet3!$A$2:$E$189, 5, FALSE), "-")</f>
        <v>Eritrean nakfa</v>
      </c>
      <c r="J69" s="8" t="str">
        <f>_xlfn.IFNA(VLOOKUP(A69, Sheet3!$A$2:$E$189, 3, FALSE), "-")</f>
        <v>232</v>
      </c>
      <c r="K69" s="8" t="str">
        <f>_xlfn.IFNA(VLOOKUP(A69, Sheet3!$A$2:$E$189, 2, FALSE), "-")</f>
        <v>ERN</v>
      </c>
      <c r="L69" s="8" t="str">
        <f t="shared" ref="L69:L132" si="4">IF(J69 = "-", "-", B69)</f>
        <v>291</v>
      </c>
      <c r="M69" s="8" t="str">
        <f t="shared" ref="M69:M132" si="5">IF($J69 = "-", "-", C69)</f>
        <v>ER</v>
      </c>
      <c r="N69" s="8" t="str">
        <f t="shared" ref="N69:N132" si="6">IF($J69 = "-", "-", D69)</f>
        <v>ERI</v>
      </c>
      <c r="O69" s="8" t="str">
        <f t="shared" ref="O69:O78" si="7">IF($J69="-","-","insert into abdp.dbo.tm_country (country_name, currency_code, currency_code_n, currency_code_a, phone_code, internet_code, short_code, tm_user_id_created, datetime_created, tm_user_id_modified, datetime_modified) values ('"&amp;TRIM(A69)&amp;"', '"&amp;TRIM(I69)&amp;"', '" &amp; TRIM(J69) &amp; "', '" &amp; TRIM(K69) &amp; "', '" &amp; TRIM(L69) &amp; "', '" &amp; TRIM(M69) &amp; "', '" &amp; TRIM(N69) &amp; "', 0, getdate(), 0, getdate());")</f>
        <v>insert into abdp.dbo.tm_country (country_name, currency_code, currency_code_n, currency_code_a, phone_code, internet_code, short_code, tm_user_id_created, datetime_created, tm_user_id_modified, datetime_modified) values ('Eritrea', 'Eritrean nakfa', '232', 'ERN', '291', 'ER', 'ERI', 0, getdate(), 0, getdate());</v>
      </c>
    </row>
    <row r="70" spans="1:15" x14ac:dyDescent="0.25">
      <c r="A70" s="8" t="s">
        <v>1449</v>
      </c>
      <c r="B70" s="8" t="s">
        <v>1448</v>
      </c>
      <c r="C70" s="8" t="s">
        <v>1447</v>
      </c>
      <c r="D70" s="8" t="s">
        <v>1446</v>
      </c>
      <c r="E70" s="13">
        <v>1291170</v>
      </c>
      <c r="F70" s="13">
        <v>45226</v>
      </c>
      <c r="G70" s="8" t="s">
        <v>1445</v>
      </c>
      <c r="H70" s="8">
        <v>1</v>
      </c>
      <c r="I70" s="8" t="str">
        <f>_xlfn.IFNA(VLOOKUP(A70, Sheet3!$A$2:$E$189, 5, FALSE), "-")</f>
        <v>-</v>
      </c>
      <c r="J70" s="8" t="str">
        <f>_xlfn.IFNA(VLOOKUP(A70, Sheet3!$A$2:$E$189, 3, FALSE), "-")</f>
        <v>-</v>
      </c>
      <c r="K70" s="8" t="str">
        <f>_xlfn.IFNA(VLOOKUP(A70, Sheet3!$A$2:$E$189, 2, FALSE), "-")</f>
        <v>-</v>
      </c>
      <c r="L70" s="8" t="str">
        <f t="shared" si="4"/>
        <v>-</v>
      </c>
      <c r="M70" s="8" t="str">
        <f t="shared" si="5"/>
        <v>-</v>
      </c>
      <c r="N70" s="8" t="str">
        <f t="shared" si="6"/>
        <v>-</v>
      </c>
      <c r="O70" s="8" t="str">
        <f t="shared" si="7"/>
        <v>-</v>
      </c>
    </row>
    <row r="71" spans="1:15" x14ac:dyDescent="0.25">
      <c r="A71" s="8" t="s">
        <v>1444</v>
      </c>
      <c r="B71" s="8" t="s">
        <v>1443</v>
      </c>
      <c r="C71" s="8" t="s">
        <v>1442</v>
      </c>
      <c r="D71" s="8" t="s">
        <v>1441</v>
      </c>
      <c r="E71" s="13">
        <v>88013491</v>
      </c>
      <c r="F71" s="13">
        <v>1127127</v>
      </c>
      <c r="G71" s="8" t="s">
        <v>1440</v>
      </c>
      <c r="H71" s="8">
        <v>1</v>
      </c>
      <c r="I71" s="8" t="str">
        <f>_xlfn.IFNA(VLOOKUP(A71, Sheet3!$A$2:$E$189, 5, FALSE), "-")</f>
        <v>Ethiopian birr</v>
      </c>
      <c r="J71" s="8" t="str">
        <f>_xlfn.IFNA(VLOOKUP(A71, Sheet3!$A$2:$E$189, 3, FALSE), "-")</f>
        <v>230</v>
      </c>
      <c r="K71" s="8" t="str">
        <f>_xlfn.IFNA(VLOOKUP(A71, Sheet3!$A$2:$E$189, 2, FALSE), "-")</f>
        <v>ETB</v>
      </c>
      <c r="L71" s="8" t="str">
        <f t="shared" si="4"/>
        <v>251</v>
      </c>
      <c r="M71" s="8" t="str">
        <f t="shared" si="5"/>
        <v>ET</v>
      </c>
      <c r="N71" s="8" t="str">
        <f t="shared" si="6"/>
        <v>ETH</v>
      </c>
      <c r="O71" s="8" t="str">
        <f t="shared" si="7"/>
        <v>insert into abdp.dbo.tm_country (country_name, currency_code, currency_code_n, currency_code_a, phone_code, internet_code, short_code, tm_user_id_created, datetime_created, tm_user_id_modified, datetime_modified) values ('Ethiopia', 'Ethiopian birr', '230', 'ETB', '251', 'ET', 'ETH', 0, getdate(), 0, getdate());</v>
      </c>
    </row>
    <row r="72" spans="1:15" x14ac:dyDescent="0.25">
      <c r="A72" s="8" t="s">
        <v>1439</v>
      </c>
      <c r="B72" s="8" t="s">
        <v>1438</v>
      </c>
      <c r="C72" s="8" t="s">
        <v>1437</v>
      </c>
      <c r="D72" s="8" t="s">
        <v>1436</v>
      </c>
      <c r="E72" s="13">
        <v>2638</v>
      </c>
      <c r="F72" s="13">
        <v>12173</v>
      </c>
      <c r="G72" s="8" t="s">
        <v>1435</v>
      </c>
      <c r="H72" s="8">
        <v>1</v>
      </c>
      <c r="I72" s="8" t="str">
        <f>_xlfn.IFNA(VLOOKUP(A72, Sheet3!$A$2:$E$189, 5, FALSE), "-")</f>
        <v>-</v>
      </c>
      <c r="J72" s="8" t="str">
        <f>_xlfn.IFNA(VLOOKUP(A72, Sheet3!$A$2:$E$189, 3, FALSE), "-")</f>
        <v>-</v>
      </c>
      <c r="K72" s="8" t="str">
        <f>_xlfn.IFNA(VLOOKUP(A72, Sheet3!$A$2:$E$189, 2, FALSE), "-")</f>
        <v>-</v>
      </c>
      <c r="L72" s="8" t="str">
        <f t="shared" si="4"/>
        <v>-</v>
      </c>
      <c r="M72" s="8" t="str">
        <f t="shared" si="5"/>
        <v>-</v>
      </c>
      <c r="N72" s="8" t="str">
        <f t="shared" si="6"/>
        <v>-</v>
      </c>
      <c r="O72" s="8" t="str">
        <f t="shared" si="7"/>
        <v>-</v>
      </c>
    </row>
    <row r="73" spans="1:15" x14ac:dyDescent="0.25">
      <c r="A73" s="8" t="s">
        <v>1434</v>
      </c>
      <c r="B73" s="8" t="s">
        <v>1433</v>
      </c>
      <c r="C73" s="8" t="s">
        <v>1432</v>
      </c>
      <c r="D73" s="8" t="s">
        <v>1431</v>
      </c>
      <c r="E73" s="13">
        <v>48228</v>
      </c>
      <c r="F73" s="13">
        <v>1399</v>
      </c>
      <c r="G73" s="8" t="s">
        <v>1430</v>
      </c>
      <c r="H73" s="8">
        <v>1</v>
      </c>
      <c r="I73" s="8" t="str">
        <f>_xlfn.IFNA(VLOOKUP(A73, Sheet3!$A$2:$E$189, 5, FALSE), "-")</f>
        <v>-</v>
      </c>
      <c r="J73" s="8" t="str">
        <f>_xlfn.IFNA(VLOOKUP(A73, Sheet3!$A$2:$E$189, 3, FALSE), "-")</f>
        <v>-</v>
      </c>
      <c r="K73" s="8" t="str">
        <f>_xlfn.IFNA(VLOOKUP(A73, Sheet3!$A$2:$E$189, 2, FALSE), "-")</f>
        <v>-</v>
      </c>
      <c r="L73" s="8" t="str">
        <f t="shared" si="4"/>
        <v>-</v>
      </c>
      <c r="M73" s="8" t="str">
        <f t="shared" si="5"/>
        <v>-</v>
      </c>
      <c r="N73" s="8" t="str">
        <f t="shared" si="6"/>
        <v>-</v>
      </c>
      <c r="O73" s="8" t="str">
        <f t="shared" si="7"/>
        <v>-</v>
      </c>
    </row>
    <row r="74" spans="1:15" x14ac:dyDescent="0.25">
      <c r="A74" s="8" t="s">
        <v>1429</v>
      </c>
      <c r="B74" s="8" t="s">
        <v>1428</v>
      </c>
      <c r="C74" s="8" t="s">
        <v>1427</v>
      </c>
      <c r="D74" s="8" t="s">
        <v>1426</v>
      </c>
      <c r="E74" s="13">
        <v>875983</v>
      </c>
      <c r="F74" s="13">
        <v>18270</v>
      </c>
      <c r="G74" s="8" t="s">
        <v>1425</v>
      </c>
      <c r="H74" s="8">
        <v>1</v>
      </c>
      <c r="I74" s="8" t="str">
        <f>_xlfn.IFNA(VLOOKUP(A74, Sheet3!$A$2:$E$189, 5, FALSE), "-")</f>
        <v>Fiji dollar</v>
      </c>
      <c r="J74" s="8" t="str">
        <f>_xlfn.IFNA(VLOOKUP(A74, Sheet3!$A$2:$E$189, 3, FALSE), "-")</f>
        <v>242</v>
      </c>
      <c r="K74" s="8" t="str">
        <f>_xlfn.IFNA(VLOOKUP(A74, Sheet3!$A$2:$E$189, 2, FALSE), "-")</f>
        <v>FJD</v>
      </c>
      <c r="L74" s="8" t="str">
        <f t="shared" si="4"/>
        <v>679</v>
      </c>
      <c r="M74" s="8" t="str">
        <f t="shared" si="5"/>
        <v>FJ</v>
      </c>
      <c r="N74" s="8" t="str">
        <f t="shared" si="6"/>
        <v>FJI</v>
      </c>
      <c r="O74" s="8" t="str">
        <f t="shared" si="7"/>
        <v>insert into abdp.dbo.tm_country (country_name, currency_code, currency_code_n, currency_code_a, phone_code, internet_code, short_code, tm_user_id_created, datetime_created, tm_user_id_modified, datetime_modified) values ('Fiji', 'Fiji dollar', '242', 'FJD', '679', 'FJ', 'FJI', 0, getdate(), 0, getdate());</v>
      </c>
    </row>
    <row r="75" spans="1:15" x14ac:dyDescent="0.25">
      <c r="A75" s="8" t="s">
        <v>1424</v>
      </c>
      <c r="B75" s="8" t="s">
        <v>1423</v>
      </c>
      <c r="C75" s="8" t="s">
        <v>1422</v>
      </c>
      <c r="D75" s="8" t="s">
        <v>1421</v>
      </c>
      <c r="E75" s="13">
        <v>5244000</v>
      </c>
      <c r="F75" s="13">
        <v>337030</v>
      </c>
      <c r="G75" s="8" t="s">
        <v>1420</v>
      </c>
      <c r="H75" s="8">
        <v>1</v>
      </c>
      <c r="I75" s="8" t="str">
        <f>_xlfn.IFNA(VLOOKUP(A75, Sheet3!$A$2:$E$189, 5, FALSE), "-")</f>
        <v>-</v>
      </c>
      <c r="J75" s="8" t="str">
        <f>_xlfn.IFNA(VLOOKUP(A75, Sheet3!$A$2:$E$189, 3, FALSE), "-")</f>
        <v>-</v>
      </c>
      <c r="K75" s="8" t="str">
        <f>_xlfn.IFNA(VLOOKUP(A75, Sheet3!$A$2:$E$189, 2, FALSE), "-")</f>
        <v>-</v>
      </c>
      <c r="L75" s="8" t="str">
        <f t="shared" si="4"/>
        <v>-</v>
      </c>
      <c r="M75" s="8" t="str">
        <f t="shared" si="5"/>
        <v>-</v>
      </c>
      <c r="N75" s="8" t="str">
        <f t="shared" si="6"/>
        <v>-</v>
      </c>
      <c r="O75" s="8" t="str">
        <f t="shared" si="7"/>
        <v>-</v>
      </c>
    </row>
    <row r="76" spans="1:15" x14ac:dyDescent="0.25">
      <c r="A76" s="8" t="s">
        <v>1419</v>
      </c>
      <c r="B76" s="8" t="s">
        <v>1418</v>
      </c>
      <c r="C76" s="8" t="s">
        <v>1417</v>
      </c>
      <c r="D76" s="8" t="s">
        <v>1416</v>
      </c>
      <c r="E76" s="13">
        <v>64768389</v>
      </c>
      <c r="F76" s="13">
        <v>547030</v>
      </c>
      <c r="G76" s="8" t="s">
        <v>1415</v>
      </c>
      <c r="H76" s="8">
        <v>1</v>
      </c>
      <c r="I76" s="8" t="str">
        <f>_xlfn.IFNA(VLOOKUP(A76, Sheet3!$A$2:$E$189, 5, FALSE), "-")</f>
        <v>-</v>
      </c>
      <c r="J76" s="8" t="str">
        <f>_xlfn.IFNA(VLOOKUP(A76, Sheet3!$A$2:$E$189, 3, FALSE), "-")</f>
        <v>-</v>
      </c>
      <c r="K76" s="8" t="str">
        <f>_xlfn.IFNA(VLOOKUP(A76, Sheet3!$A$2:$E$189, 2, FALSE), "-")</f>
        <v>-</v>
      </c>
      <c r="L76" s="8" t="str">
        <f t="shared" si="4"/>
        <v>-</v>
      </c>
      <c r="M76" s="8" t="str">
        <f t="shared" si="5"/>
        <v>-</v>
      </c>
      <c r="N76" s="8" t="str">
        <f t="shared" si="6"/>
        <v>-</v>
      </c>
      <c r="O76" s="8" t="str">
        <f t="shared" si="7"/>
        <v>-</v>
      </c>
    </row>
    <row r="77" spans="1:15" x14ac:dyDescent="0.25">
      <c r="A77" s="8" t="s">
        <v>1414</v>
      </c>
      <c r="B77" s="8" t="s">
        <v>1413</v>
      </c>
      <c r="C77" s="8" t="s">
        <v>1412</v>
      </c>
      <c r="D77" s="8" t="s">
        <v>1411</v>
      </c>
      <c r="E77" s="13">
        <v>270485</v>
      </c>
      <c r="F77" s="13">
        <v>4167</v>
      </c>
      <c r="G77" s="8" t="s">
        <v>1410</v>
      </c>
      <c r="H77" s="8">
        <v>1</v>
      </c>
      <c r="I77" s="8" t="str">
        <f>_xlfn.IFNA(VLOOKUP(A77, Sheet3!$A$2:$E$189, 5, FALSE), "-")</f>
        <v>-</v>
      </c>
      <c r="J77" s="8" t="str">
        <f>_xlfn.IFNA(VLOOKUP(A77, Sheet3!$A$2:$E$189, 3, FALSE), "-")</f>
        <v>-</v>
      </c>
      <c r="K77" s="8" t="str">
        <f>_xlfn.IFNA(VLOOKUP(A77, Sheet3!$A$2:$E$189, 2, FALSE), "-")</f>
        <v>-</v>
      </c>
      <c r="L77" s="8" t="str">
        <f t="shared" si="4"/>
        <v>-</v>
      </c>
      <c r="M77" s="8" t="str">
        <f t="shared" si="5"/>
        <v>-</v>
      </c>
      <c r="N77" s="8" t="str">
        <f t="shared" si="6"/>
        <v>-</v>
      </c>
      <c r="O77" s="8" t="str">
        <f t="shared" si="7"/>
        <v>-</v>
      </c>
    </row>
    <row r="78" spans="1:15" x14ac:dyDescent="0.25">
      <c r="A78" s="8" t="s">
        <v>1409</v>
      </c>
      <c r="B78" s="8" t="s">
        <v>1408</v>
      </c>
      <c r="C78" s="8" t="s">
        <v>1407</v>
      </c>
      <c r="D78" s="8" t="s">
        <v>1406</v>
      </c>
      <c r="E78" s="13">
        <v>1545255</v>
      </c>
      <c r="F78" s="13">
        <v>267667</v>
      </c>
      <c r="G78" s="8" t="s">
        <v>1405</v>
      </c>
      <c r="H78" s="8">
        <v>1</v>
      </c>
      <c r="I78" s="8" t="str">
        <f>_xlfn.IFNA(VLOOKUP(A78, Sheet3!$A$2:$E$189, 5, FALSE), "-")</f>
        <v>-</v>
      </c>
      <c r="J78" s="8" t="str">
        <f>_xlfn.IFNA(VLOOKUP(A78, Sheet3!$A$2:$E$189, 3, FALSE), "-")</f>
        <v>-</v>
      </c>
      <c r="K78" s="8" t="str">
        <f>_xlfn.IFNA(VLOOKUP(A78, Sheet3!$A$2:$E$189, 2, FALSE), "-")</f>
        <v>-</v>
      </c>
      <c r="L78" s="8" t="str">
        <f t="shared" si="4"/>
        <v>-</v>
      </c>
      <c r="M78" s="8" t="str">
        <f t="shared" si="5"/>
        <v>-</v>
      </c>
      <c r="N78" s="8" t="str">
        <f t="shared" si="6"/>
        <v>-</v>
      </c>
      <c r="O78" s="8" t="str">
        <f t="shared" si="7"/>
        <v>-</v>
      </c>
    </row>
    <row r="79" spans="1:15" x14ac:dyDescent="0.25">
      <c r="A79" s="8" t="s">
        <v>1404</v>
      </c>
      <c r="B79" s="8" t="s">
        <v>1403</v>
      </c>
      <c r="C79" s="8" t="s">
        <v>1402</v>
      </c>
      <c r="D79" s="8" t="s">
        <v>1401</v>
      </c>
      <c r="E79" s="13">
        <v>1593256</v>
      </c>
      <c r="F79" s="13">
        <v>11300</v>
      </c>
      <c r="G79" s="8" t="s">
        <v>1400</v>
      </c>
      <c r="H79" s="8">
        <v>1</v>
      </c>
      <c r="I79" s="8" t="str">
        <f>_xlfn.IFNA(VLOOKUP(A79, Sheet3!$A$2:$E$189, 5, FALSE), "-")</f>
        <v>Gambian dalasi</v>
      </c>
      <c r="J79" s="8" t="str">
        <f>_xlfn.IFNA(VLOOKUP(A79, Sheet3!$A$2:$E$189, 3, FALSE), "-")</f>
        <v>270</v>
      </c>
      <c r="K79" s="8" t="str">
        <f>_xlfn.IFNA(VLOOKUP(A79, Sheet3!$A$2:$E$189, 2, FALSE), "-")</f>
        <v>GMD</v>
      </c>
      <c r="L79" s="8" t="str">
        <f t="shared" si="4"/>
        <v>220</v>
      </c>
      <c r="M79" s="8" t="str">
        <f t="shared" si="5"/>
        <v>GM</v>
      </c>
      <c r="N79" s="8" t="str">
        <f t="shared" si="6"/>
        <v>GMB</v>
      </c>
      <c r="O79" s="8" t="str">
        <f>IF($J79="-","-","insert into abdp.dbo.tm_country (country_name, currency_name, currency_code_n, currency_code_a, phone_code, internet_code, short_code, tm_user_id_created, datetime_created, tm_user_id_modified, datetime_modified) values ('"&amp;TRIM(A79)&amp;"', '"&amp;TRIM(I79)&amp;"', '" &amp; TRIM(J79) &amp; "', '" &amp; TRIM(K79) &amp; "', '" &amp; TRIM(L79) &amp; "', '" &amp; TRIM(M79) &amp; "', '" &amp; TRIM(N79) &amp; "', 0, getdate(), 0, getdate());")</f>
        <v>insert into abdp.dbo.tm_country (country_name, currency_name, currency_code_n, currency_code_a, phone_code, internet_code, short_code, tm_user_id_created, datetime_created, tm_user_id_modified, datetime_modified) values ('Gambia', 'Gambian dalasi', '270', 'GMD', '220', 'GM', 'GMB', 0, getdate(), 0, getdate());</v>
      </c>
    </row>
    <row r="80" spans="1:15" x14ac:dyDescent="0.25">
      <c r="A80" s="8" t="s">
        <v>1399</v>
      </c>
      <c r="B80" s="8" t="s">
        <v>1398</v>
      </c>
      <c r="C80" s="8" t="s">
        <v>1397</v>
      </c>
      <c r="D80" s="8" t="s">
        <v>1396</v>
      </c>
      <c r="E80" s="13">
        <v>4630000</v>
      </c>
      <c r="F80" s="13">
        <v>69700</v>
      </c>
      <c r="G80" s="8" t="s">
        <v>1395</v>
      </c>
      <c r="H80" s="8">
        <v>1</v>
      </c>
      <c r="I80" s="8" t="str">
        <f>_xlfn.IFNA(VLOOKUP(A80, Sheet3!$A$2:$E$189, 5, FALSE), "-")</f>
        <v>Georgian lari</v>
      </c>
      <c r="J80" s="8" t="str">
        <f>_xlfn.IFNA(VLOOKUP(A80, Sheet3!$A$2:$E$189, 3, FALSE), "-")</f>
        <v>981</v>
      </c>
      <c r="K80" s="8" t="str">
        <f>_xlfn.IFNA(VLOOKUP(A80, Sheet3!$A$2:$E$189, 2, FALSE), "-")</f>
        <v>GEL</v>
      </c>
      <c r="L80" s="8" t="str">
        <f t="shared" si="4"/>
        <v>995</v>
      </c>
      <c r="M80" s="8" t="str">
        <f t="shared" si="5"/>
        <v>GE</v>
      </c>
      <c r="N80" s="8" t="str">
        <f t="shared" si="6"/>
        <v>GEO</v>
      </c>
      <c r="O80" s="8" t="str">
        <f t="shared" ref="O80:O143" si="8">IF($J80="-","-","insert into abdp.dbo.tm_country (country_name, currency_name, currency_code_n, currency_code_a, phone_code, internet_code, short_code, tm_user_id_created, datetime_created, tm_user_id_modified, datetime_modified) values ('"&amp;TRIM(A80)&amp;"', '"&amp;TRIM(I80)&amp;"', '" &amp; TRIM(J80) &amp; "', '" &amp; TRIM(K80) &amp; "', '" &amp; TRIM(L80) &amp; "', '" &amp; TRIM(M80) &amp; "', '" &amp; TRIM(N80) &amp; "', 0, getdate(), 0, getdate());")</f>
        <v>insert into abdp.dbo.tm_country (country_name, currency_name, currency_code_n, currency_code_a, phone_code, internet_code, short_code, tm_user_id_created, datetime_created, tm_user_id_modified, datetime_modified) values ('Georgia', 'Georgian lari', '981', 'GEL', '995', 'GE', 'GEO', 0, getdate(), 0, getdate());</v>
      </c>
    </row>
    <row r="81" spans="1:15" x14ac:dyDescent="0.25">
      <c r="A81" s="8" t="s">
        <v>1394</v>
      </c>
      <c r="B81" s="8" t="s">
        <v>1393</v>
      </c>
      <c r="C81" s="8" t="s">
        <v>1392</v>
      </c>
      <c r="D81" s="8" t="s">
        <v>1391</v>
      </c>
      <c r="E81" s="13">
        <v>81802257</v>
      </c>
      <c r="F81" s="13">
        <v>357021</v>
      </c>
      <c r="G81" s="8" t="s">
        <v>1390</v>
      </c>
      <c r="H81" s="8">
        <v>1</v>
      </c>
      <c r="I81" s="8" t="str">
        <f>_xlfn.IFNA(VLOOKUP(A81, Sheet3!$A$2:$E$189, 5, FALSE), "-")</f>
        <v>Euro</v>
      </c>
      <c r="J81" s="8">
        <f>_xlfn.IFNA(VLOOKUP(A81, Sheet3!$A$2:$E$189, 3, FALSE), "-")</f>
        <v>978</v>
      </c>
      <c r="K81" s="8" t="str">
        <f>_xlfn.IFNA(VLOOKUP(A81, Sheet3!$A$2:$E$189, 2, FALSE), "-")</f>
        <v>EUR</v>
      </c>
      <c r="L81" s="8" t="str">
        <f t="shared" si="4"/>
        <v>49</v>
      </c>
      <c r="M81" s="8" t="str">
        <f t="shared" si="5"/>
        <v>DE</v>
      </c>
      <c r="N81" s="8" t="str">
        <f t="shared" si="6"/>
        <v>DEU</v>
      </c>
      <c r="O81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('Germany', 'Euro', '978', 'EUR', '49', 'DE', 'DEU', 0, getdate(), 0, getdate());</v>
      </c>
    </row>
    <row r="82" spans="1:15" x14ac:dyDescent="0.25">
      <c r="A82" s="8" t="s">
        <v>1389</v>
      </c>
      <c r="B82" s="8" t="s">
        <v>1388</v>
      </c>
      <c r="C82" s="8" t="s">
        <v>1387</v>
      </c>
      <c r="D82" s="8" t="s">
        <v>1386</v>
      </c>
      <c r="E82" s="13">
        <v>24339838</v>
      </c>
      <c r="F82" s="13">
        <v>239460</v>
      </c>
      <c r="G82" s="8" t="s">
        <v>1385</v>
      </c>
      <c r="H82" s="8">
        <v>1</v>
      </c>
      <c r="I82" s="8" t="str">
        <f>_xlfn.IFNA(VLOOKUP(A82, Sheet3!$A$2:$E$189, 5, FALSE), "-")</f>
        <v>Ghanaian cedi</v>
      </c>
      <c r="J82" s="8" t="str">
        <f>_xlfn.IFNA(VLOOKUP(A82, Sheet3!$A$2:$E$189, 3, FALSE), "-")</f>
        <v>936</v>
      </c>
      <c r="K82" s="8" t="str">
        <f>_xlfn.IFNA(VLOOKUP(A82, Sheet3!$A$2:$E$189, 2, FALSE), "-")</f>
        <v>GHS</v>
      </c>
      <c r="L82" s="8" t="str">
        <f t="shared" si="4"/>
        <v>233</v>
      </c>
      <c r="M82" s="8" t="str">
        <f t="shared" si="5"/>
        <v>GH</v>
      </c>
      <c r="N82" s="8" t="str">
        <f t="shared" si="6"/>
        <v>GHA</v>
      </c>
      <c r="O82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('Ghana', 'Ghanaian cedi', '936', 'GHS', '233', 'GH', 'GHA', 0, getdate(), 0, getdate());</v>
      </c>
    </row>
    <row r="83" spans="1:15" x14ac:dyDescent="0.25">
      <c r="A83" s="8" t="s">
        <v>1384</v>
      </c>
      <c r="B83" s="8" t="s">
        <v>1383</v>
      </c>
      <c r="C83" s="8" t="s">
        <v>1382</v>
      </c>
      <c r="D83" s="8" t="s">
        <v>1381</v>
      </c>
      <c r="E83" s="13">
        <v>27884</v>
      </c>
      <c r="F83" s="13">
        <v>7</v>
      </c>
      <c r="G83" s="8" t="s">
        <v>1380</v>
      </c>
      <c r="H83" s="8">
        <v>1</v>
      </c>
      <c r="I83" s="8" t="str">
        <f>_xlfn.IFNA(VLOOKUP(A83, Sheet3!$A$2:$E$189, 5, FALSE), "-")</f>
        <v>-</v>
      </c>
      <c r="J83" s="8" t="str">
        <f>_xlfn.IFNA(VLOOKUP(A83, Sheet3!$A$2:$E$189, 3, FALSE), "-")</f>
        <v>-</v>
      </c>
      <c r="K83" s="8" t="str">
        <f>_xlfn.IFNA(VLOOKUP(A83, Sheet3!$A$2:$E$189, 2, FALSE), "-")</f>
        <v>-</v>
      </c>
      <c r="L83" s="8" t="str">
        <f t="shared" si="4"/>
        <v>-</v>
      </c>
      <c r="M83" s="8" t="str">
        <f t="shared" si="5"/>
        <v>-</v>
      </c>
      <c r="N83" s="8" t="str">
        <f t="shared" si="6"/>
        <v>-</v>
      </c>
      <c r="O83" s="8" t="str">
        <f t="shared" si="8"/>
        <v>-</v>
      </c>
    </row>
    <row r="84" spans="1:15" x14ac:dyDescent="0.25">
      <c r="A84" s="8" t="s">
        <v>1379</v>
      </c>
      <c r="B84" s="8" t="s">
        <v>1378</v>
      </c>
      <c r="C84" s="8" t="s">
        <v>1377</v>
      </c>
      <c r="D84" s="8" t="s">
        <v>1376</v>
      </c>
      <c r="E84" s="13">
        <v>11000000</v>
      </c>
      <c r="F84" s="13">
        <v>131940</v>
      </c>
      <c r="G84" s="8" t="s">
        <v>1375</v>
      </c>
      <c r="H84" s="8">
        <v>1</v>
      </c>
      <c r="I84" s="8" t="str">
        <f>_xlfn.IFNA(VLOOKUP(A84, Sheet3!$A$2:$E$189, 5, FALSE), "-")</f>
        <v>-</v>
      </c>
      <c r="J84" s="8" t="str">
        <f>_xlfn.IFNA(VLOOKUP(A84, Sheet3!$A$2:$E$189, 3, FALSE), "-")</f>
        <v>-</v>
      </c>
      <c r="K84" s="8" t="str">
        <f>_xlfn.IFNA(VLOOKUP(A84, Sheet3!$A$2:$E$189, 2, FALSE), "-")</f>
        <v>-</v>
      </c>
      <c r="L84" s="8" t="str">
        <f t="shared" si="4"/>
        <v>-</v>
      </c>
      <c r="M84" s="8" t="str">
        <f t="shared" si="5"/>
        <v>-</v>
      </c>
      <c r="N84" s="8" t="str">
        <f t="shared" si="6"/>
        <v>-</v>
      </c>
      <c r="O84" s="8" t="str">
        <f t="shared" si="8"/>
        <v>-</v>
      </c>
    </row>
    <row r="85" spans="1:15" x14ac:dyDescent="0.25">
      <c r="A85" s="8" t="s">
        <v>1374</v>
      </c>
      <c r="B85" s="8" t="s">
        <v>1373</v>
      </c>
      <c r="C85" s="8" t="s">
        <v>1372</v>
      </c>
      <c r="D85" s="8" t="s">
        <v>1371</v>
      </c>
      <c r="E85" s="13">
        <v>56375</v>
      </c>
      <c r="F85" s="13">
        <v>2166086</v>
      </c>
      <c r="G85" s="8" t="s">
        <v>1370</v>
      </c>
      <c r="H85" s="8">
        <v>1</v>
      </c>
      <c r="I85" s="8" t="str">
        <f>_xlfn.IFNA(VLOOKUP(A85, Sheet3!$A$2:$E$189, 5, FALSE), "-")</f>
        <v>-</v>
      </c>
      <c r="J85" s="8" t="str">
        <f>_xlfn.IFNA(VLOOKUP(A85, Sheet3!$A$2:$E$189, 3, FALSE), "-")</f>
        <v>-</v>
      </c>
      <c r="K85" s="8" t="str">
        <f>_xlfn.IFNA(VLOOKUP(A85, Sheet3!$A$2:$E$189, 2, FALSE), "-")</f>
        <v>-</v>
      </c>
      <c r="L85" s="8" t="str">
        <f t="shared" si="4"/>
        <v>-</v>
      </c>
      <c r="M85" s="8" t="str">
        <f t="shared" si="5"/>
        <v>-</v>
      </c>
      <c r="N85" s="8" t="str">
        <f t="shared" si="6"/>
        <v>-</v>
      </c>
      <c r="O85" s="8" t="str">
        <f t="shared" si="8"/>
        <v>-</v>
      </c>
    </row>
    <row r="86" spans="1:15" x14ac:dyDescent="0.25">
      <c r="A86" s="8" t="s">
        <v>1369</v>
      </c>
      <c r="B86" s="8" t="s">
        <v>1368</v>
      </c>
      <c r="C86" s="8" t="s">
        <v>1367</v>
      </c>
      <c r="D86" s="8" t="s">
        <v>1366</v>
      </c>
      <c r="E86" s="13">
        <v>107818</v>
      </c>
      <c r="F86" s="13">
        <v>344</v>
      </c>
      <c r="G86" s="8" t="s">
        <v>1365</v>
      </c>
      <c r="H86" s="8">
        <v>1</v>
      </c>
      <c r="I86" s="8" t="str">
        <f>_xlfn.IFNA(VLOOKUP(A86, Sheet3!$A$2:$E$189, 5, FALSE), "-")</f>
        <v>-</v>
      </c>
      <c r="J86" s="8" t="str">
        <f>_xlfn.IFNA(VLOOKUP(A86, Sheet3!$A$2:$E$189, 3, FALSE), "-")</f>
        <v>-</v>
      </c>
      <c r="K86" s="8" t="str">
        <f>_xlfn.IFNA(VLOOKUP(A86, Sheet3!$A$2:$E$189, 2, FALSE), "-")</f>
        <v>-</v>
      </c>
      <c r="L86" s="8" t="str">
        <f t="shared" si="4"/>
        <v>-</v>
      </c>
      <c r="M86" s="8" t="str">
        <f t="shared" si="5"/>
        <v>-</v>
      </c>
      <c r="N86" s="8" t="str">
        <f t="shared" si="6"/>
        <v>-</v>
      </c>
      <c r="O86" s="8" t="str">
        <f t="shared" si="8"/>
        <v>-</v>
      </c>
    </row>
    <row r="87" spans="1:15" x14ac:dyDescent="0.25">
      <c r="A87" s="8" t="s">
        <v>1364</v>
      </c>
      <c r="B87" s="8" t="s">
        <v>1363</v>
      </c>
      <c r="C87" s="8" t="s">
        <v>1362</v>
      </c>
      <c r="D87" s="8" t="s">
        <v>1361</v>
      </c>
      <c r="E87" s="13">
        <v>159358</v>
      </c>
      <c r="F87" s="13">
        <v>549</v>
      </c>
      <c r="G87" s="8" t="s">
        <v>1360</v>
      </c>
      <c r="H87" s="8">
        <v>1</v>
      </c>
      <c r="I87" s="8" t="str">
        <f>_xlfn.IFNA(VLOOKUP(A87, Sheet3!$A$2:$E$189, 5, FALSE), "-")</f>
        <v>-</v>
      </c>
      <c r="J87" s="8" t="str">
        <f>_xlfn.IFNA(VLOOKUP(A87, Sheet3!$A$2:$E$189, 3, FALSE), "-")</f>
        <v>-</v>
      </c>
      <c r="K87" s="8" t="str">
        <f>_xlfn.IFNA(VLOOKUP(A87, Sheet3!$A$2:$E$189, 2, FALSE), "-")</f>
        <v>-</v>
      </c>
      <c r="L87" s="8" t="str">
        <f t="shared" si="4"/>
        <v>-</v>
      </c>
      <c r="M87" s="8" t="str">
        <f t="shared" si="5"/>
        <v>-</v>
      </c>
      <c r="N87" s="8" t="str">
        <f t="shared" si="6"/>
        <v>-</v>
      </c>
      <c r="O87" s="8" t="str">
        <f t="shared" si="8"/>
        <v>-</v>
      </c>
    </row>
    <row r="88" spans="1:15" x14ac:dyDescent="0.25">
      <c r="A88" s="8" t="s">
        <v>1359</v>
      </c>
      <c r="B88" s="8" t="s">
        <v>1358</v>
      </c>
      <c r="C88" s="8" t="s">
        <v>1357</v>
      </c>
      <c r="D88" s="8" t="s">
        <v>1356</v>
      </c>
      <c r="E88" s="13">
        <v>13550440</v>
      </c>
      <c r="F88" s="13">
        <v>108890</v>
      </c>
      <c r="G88" s="8" t="s">
        <v>1355</v>
      </c>
      <c r="H88" s="8">
        <v>1</v>
      </c>
      <c r="I88" s="8" t="str">
        <f>_xlfn.IFNA(VLOOKUP(A88, Sheet3!$A$2:$E$189, 5, FALSE), "-")</f>
        <v>Guatemalan quetzal</v>
      </c>
      <c r="J88" s="8" t="str">
        <f>_xlfn.IFNA(VLOOKUP(A88, Sheet3!$A$2:$E$189, 3, FALSE), "-")</f>
        <v>320</v>
      </c>
      <c r="K88" s="8" t="str">
        <f>_xlfn.IFNA(VLOOKUP(A88, Sheet3!$A$2:$E$189, 2, FALSE), "-")</f>
        <v>GTQ</v>
      </c>
      <c r="L88" s="8" t="str">
        <f t="shared" si="4"/>
        <v>502</v>
      </c>
      <c r="M88" s="8" t="str">
        <f t="shared" si="5"/>
        <v>GT</v>
      </c>
      <c r="N88" s="8" t="str">
        <f t="shared" si="6"/>
        <v>GTM</v>
      </c>
      <c r="O88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('Guatemala', 'Guatemalan quetzal', '320', 'GTQ', '502', 'GT', 'GTM', 0, getdate(), 0, getdate());</v>
      </c>
    </row>
    <row r="89" spans="1:15" x14ac:dyDescent="0.25">
      <c r="A89" s="8" t="s">
        <v>1354</v>
      </c>
      <c r="B89" s="8" t="s">
        <v>1353</v>
      </c>
      <c r="C89" s="8" t="s">
        <v>1352</v>
      </c>
      <c r="D89" s="8" t="s">
        <v>1351</v>
      </c>
      <c r="E89" s="13">
        <v>65228</v>
      </c>
      <c r="F89" s="13">
        <v>78</v>
      </c>
      <c r="G89" s="8" t="s">
        <v>1350</v>
      </c>
      <c r="H89" s="8">
        <v>1</v>
      </c>
      <c r="I89" s="8" t="str">
        <f>_xlfn.IFNA(VLOOKUP(A89, Sheet3!$A$2:$E$189, 5, FALSE), "-")</f>
        <v>-</v>
      </c>
      <c r="J89" s="8" t="str">
        <f>_xlfn.IFNA(VLOOKUP(A89, Sheet3!$A$2:$E$189, 3, FALSE), "-")</f>
        <v>-</v>
      </c>
      <c r="K89" s="8" t="str">
        <f>_xlfn.IFNA(VLOOKUP(A89, Sheet3!$A$2:$E$189, 2, FALSE), "-")</f>
        <v>-</v>
      </c>
      <c r="L89" s="8" t="str">
        <f t="shared" si="4"/>
        <v>-</v>
      </c>
      <c r="M89" s="8" t="str">
        <f t="shared" si="5"/>
        <v>-</v>
      </c>
      <c r="N89" s="8" t="str">
        <f t="shared" si="6"/>
        <v>-</v>
      </c>
      <c r="O89" s="8" t="str">
        <f t="shared" si="8"/>
        <v>-</v>
      </c>
    </row>
    <row r="90" spans="1:15" x14ac:dyDescent="0.25">
      <c r="A90" s="8" t="s">
        <v>1349</v>
      </c>
      <c r="B90" s="8" t="s">
        <v>1348</v>
      </c>
      <c r="C90" s="8" t="s">
        <v>1347</v>
      </c>
      <c r="D90" s="8" t="s">
        <v>1346</v>
      </c>
      <c r="E90" s="13">
        <v>10324025</v>
      </c>
      <c r="F90" s="13">
        <v>245857</v>
      </c>
      <c r="G90" s="8" t="s">
        <v>1345</v>
      </c>
      <c r="H90" s="8">
        <v>1</v>
      </c>
      <c r="I90" s="8" t="str">
        <f>_xlfn.IFNA(VLOOKUP(A90, Sheet3!$A$2:$E$189, 5, FALSE), "-")</f>
        <v>Guinean franc</v>
      </c>
      <c r="J90" s="8" t="str">
        <f>_xlfn.IFNA(VLOOKUP(A90, Sheet3!$A$2:$E$189, 3, FALSE), "-")</f>
        <v>324</v>
      </c>
      <c r="K90" s="8" t="str">
        <f>_xlfn.IFNA(VLOOKUP(A90, Sheet3!$A$2:$E$189, 2, FALSE), "-")</f>
        <v>GNF</v>
      </c>
      <c r="L90" s="8" t="str">
        <f t="shared" si="4"/>
        <v>224</v>
      </c>
      <c r="M90" s="8" t="str">
        <f t="shared" si="5"/>
        <v>GN</v>
      </c>
      <c r="N90" s="8" t="str">
        <f t="shared" si="6"/>
        <v>GIN</v>
      </c>
      <c r="O90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('Guinea', 'Guinean franc', '324', 'GNF', '224', 'GN', 'GIN', 0, getdate(), 0, getdate());</v>
      </c>
    </row>
    <row r="91" spans="1:15" x14ac:dyDescent="0.25">
      <c r="A91" s="8" t="s">
        <v>1344</v>
      </c>
      <c r="B91" s="8" t="s">
        <v>1343</v>
      </c>
      <c r="C91" s="8" t="s">
        <v>1342</v>
      </c>
      <c r="D91" s="8" t="s">
        <v>1341</v>
      </c>
      <c r="E91" s="13">
        <v>1565126</v>
      </c>
      <c r="F91" s="13">
        <v>36120</v>
      </c>
      <c r="G91" s="8" t="s">
        <v>1340</v>
      </c>
      <c r="H91" s="8">
        <v>1</v>
      </c>
      <c r="I91" s="8" t="str">
        <f>_xlfn.IFNA(VLOOKUP(A91, Sheet3!$A$2:$E$189, 5, FALSE), "-")</f>
        <v>-</v>
      </c>
      <c r="J91" s="8" t="str">
        <f>_xlfn.IFNA(VLOOKUP(A91, Sheet3!$A$2:$E$189, 3, FALSE), "-")</f>
        <v>-</v>
      </c>
      <c r="K91" s="8" t="str">
        <f>_xlfn.IFNA(VLOOKUP(A91, Sheet3!$A$2:$E$189, 2, FALSE), "-")</f>
        <v>-</v>
      </c>
      <c r="L91" s="8" t="str">
        <f t="shared" si="4"/>
        <v>-</v>
      </c>
      <c r="M91" s="8" t="str">
        <f t="shared" si="5"/>
        <v>-</v>
      </c>
      <c r="N91" s="8" t="str">
        <f t="shared" si="6"/>
        <v>-</v>
      </c>
      <c r="O91" s="8" t="str">
        <f t="shared" si="8"/>
        <v>-</v>
      </c>
    </row>
    <row r="92" spans="1:15" x14ac:dyDescent="0.25">
      <c r="A92" s="8" t="s">
        <v>1339</v>
      </c>
      <c r="B92" s="8" t="s">
        <v>1338</v>
      </c>
      <c r="C92" s="8" t="s">
        <v>1337</v>
      </c>
      <c r="D92" s="8" t="s">
        <v>1336</v>
      </c>
      <c r="E92" s="13">
        <v>748486</v>
      </c>
      <c r="F92" s="13">
        <v>214970</v>
      </c>
      <c r="G92" s="8" t="s">
        <v>1335</v>
      </c>
      <c r="H92" s="8">
        <v>1</v>
      </c>
      <c r="I92" s="8" t="str">
        <f>_xlfn.IFNA(VLOOKUP(A92, Sheet3!$A$2:$E$189, 5, FALSE), "-")</f>
        <v>Guyanese dollar</v>
      </c>
      <c r="J92" s="8" t="str">
        <f>_xlfn.IFNA(VLOOKUP(A92, Sheet3!$A$2:$E$189, 3, FALSE), "-")</f>
        <v>328</v>
      </c>
      <c r="K92" s="8" t="str">
        <f>_xlfn.IFNA(VLOOKUP(A92, Sheet3!$A$2:$E$189, 2, FALSE), "-")</f>
        <v>GYD</v>
      </c>
      <c r="L92" s="8" t="str">
        <f t="shared" si="4"/>
        <v>592</v>
      </c>
      <c r="M92" s="8" t="str">
        <f t="shared" si="5"/>
        <v>GY</v>
      </c>
      <c r="N92" s="8" t="str">
        <f t="shared" si="6"/>
        <v>GUY</v>
      </c>
      <c r="O92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('Guyana', 'Guyanese dollar', '328', 'GYD', '592', 'GY', 'GUY', 0, getdate(), 0, getdate());</v>
      </c>
    </row>
    <row r="93" spans="1:15" x14ac:dyDescent="0.25">
      <c r="A93" s="8" t="s">
        <v>1334</v>
      </c>
      <c r="B93" s="8" t="s">
        <v>1333</v>
      </c>
      <c r="C93" s="8" t="s">
        <v>1332</v>
      </c>
      <c r="D93" s="8" t="s">
        <v>1331</v>
      </c>
      <c r="E93" s="13">
        <v>9648924</v>
      </c>
      <c r="F93" s="13">
        <v>27750</v>
      </c>
      <c r="G93" s="8" t="s">
        <v>1330</v>
      </c>
      <c r="H93" s="8">
        <v>1</v>
      </c>
      <c r="I93" s="8" t="str">
        <f>_xlfn.IFNA(VLOOKUP(A93, Sheet3!$A$2:$E$189, 5, FALSE), "-")</f>
        <v>Haitian gourde</v>
      </c>
      <c r="J93" s="8" t="str">
        <f>_xlfn.IFNA(VLOOKUP(A93, Sheet3!$A$2:$E$189, 3, FALSE), "-")</f>
        <v>332</v>
      </c>
      <c r="K93" s="8" t="str">
        <f>_xlfn.IFNA(VLOOKUP(A93, Sheet3!$A$2:$E$189, 2, FALSE), "-")</f>
        <v>HTG</v>
      </c>
      <c r="L93" s="8" t="str">
        <f t="shared" si="4"/>
        <v>509</v>
      </c>
      <c r="M93" s="8" t="str">
        <f t="shared" si="5"/>
        <v>HT</v>
      </c>
      <c r="N93" s="8" t="str">
        <f t="shared" si="6"/>
        <v>HTI</v>
      </c>
      <c r="O93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('Haiti', 'Haitian gourde', '332', 'HTG', '509', 'HT', 'HTI', 0, getdate(), 0, getdate());</v>
      </c>
    </row>
    <row r="94" spans="1:15" x14ac:dyDescent="0.25">
      <c r="A94" s="8" t="s">
        <v>1329</v>
      </c>
      <c r="B94" s="8" t="s">
        <v>1328</v>
      </c>
      <c r="C94" s="8" t="s">
        <v>1327</v>
      </c>
      <c r="D94" s="8" t="s">
        <v>1326</v>
      </c>
      <c r="E94" s="13">
        <v>7989415</v>
      </c>
      <c r="F94" s="13">
        <v>112090</v>
      </c>
      <c r="G94" s="8" t="s">
        <v>1325</v>
      </c>
      <c r="H94" s="8">
        <v>1</v>
      </c>
      <c r="I94" s="8" t="str">
        <f>_xlfn.IFNA(VLOOKUP(A94, Sheet3!$A$2:$E$189, 5, FALSE), "-")</f>
        <v>Honduran lempira</v>
      </c>
      <c r="J94" s="8" t="str">
        <f>_xlfn.IFNA(VLOOKUP(A94, Sheet3!$A$2:$E$189, 3, FALSE), "-")</f>
        <v>340</v>
      </c>
      <c r="K94" s="8" t="str">
        <f>_xlfn.IFNA(VLOOKUP(A94, Sheet3!$A$2:$E$189, 2, FALSE), "-")</f>
        <v>HNL</v>
      </c>
      <c r="L94" s="8" t="str">
        <f t="shared" si="4"/>
        <v>504</v>
      </c>
      <c r="M94" s="8" t="str">
        <f t="shared" si="5"/>
        <v>HN</v>
      </c>
      <c r="N94" s="8" t="str">
        <f t="shared" si="6"/>
        <v>HND</v>
      </c>
      <c r="O94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('Honduras', 'Honduran lempira', '340', 'HNL', '504', 'HN', 'HND', 0, getdate(), 0, getdate());</v>
      </c>
    </row>
    <row r="95" spans="1:15" x14ac:dyDescent="0.25">
      <c r="A95" s="8" t="s">
        <v>1324</v>
      </c>
      <c r="B95" s="8" t="s">
        <v>1323</v>
      </c>
      <c r="C95" s="8" t="s">
        <v>1322</v>
      </c>
      <c r="D95" s="8" t="s">
        <v>1321</v>
      </c>
      <c r="E95" s="13">
        <v>6898686</v>
      </c>
      <c r="F95" s="13">
        <v>1092</v>
      </c>
      <c r="G95" s="8" t="s">
        <v>1320</v>
      </c>
      <c r="H95" s="8">
        <v>1</v>
      </c>
      <c r="I95" s="8" t="str">
        <f>_xlfn.IFNA(VLOOKUP(A95, Sheet3!$A$2:$E$189, 5, FALSE), "-")</f>
        <v>Hong Kong dollar</v>
      </c>
      <c r="J95" s="8" t="str">
        <f>_xlfn.IFNA(VLOOKUP(A95, Sheet3!$A$2:$E$189, 3, FALSE), "-")</f>
        <v>344</v>
      </c>
      <c r="K95" s="8" t="str">
        <f>_xlfn.IFNA(VLOOKUP(A95, Sheet3!$A$2:$E$189, 2, FALSE), "-")</f>
        <v>HKD</v>
      </c>
      <c r="L95" s="8" t="str">
        <f t="shared" si="4"/>
        <v>852</v>
      </c>
      <c r="M95" s="8" t="str">
        <f t="shared" si="5"/>
        <v>HK</v>
      </c>
      <c r="N95" s="8" t="str">
        <f t="shared" si="6"/>
        <v>HKG</v>
      </c>
      <c r="O95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('Hong Kong', 'Hong Kong dollar', '344', 'HKD', '852', 'HK', 'HKG', 0, getdate(), 0, getdate());</v>
      </c>
    </row>
    <row r="96" spans="1:15" x14ac:dyDescent="0.25">
      <c r="A96" s="8" t="s">
        <v>1319</v>
      </c>
      <c r="B96" s="8" t="s">
        <v>1318</v>
      </c>
      <c r="C96" s="8" t="s">
        <v>1317</v>
      </c>
      <c r="D96" s="8" t="s">
        <v>1316</v>
      </c>
      <c r="E96" s="13">
        <v>9982000</v>
      </c>
      <c r="F96" s="13">
        <v>93030</v>
      </c>
      <c r="G96" s="8" t="s">
        <v>1315</v>
      </c>
      <c r="H96" s="8">
        <v>1</v>
      </c>
      <c r="I96" s="8" t="str">
        <f>_xlfn.IFNA(VLOOKUP(A96, Sheet3!$A$2:$E$189, 5, FALSE), "-")</f>
        <v>Hungarian forint</v>
      </c>
      <c r="J96" s="8" t="str">
        <f>_xlfn.IFNA(VLOOKUP(A96, Sheet3!$A$2:$E$189, 3, FALSE), "-")</f>
        <v>348</v>
      </c>
      <c r="K96" s="8" t="str">
        <f>_xlfn.IFNA(VLOOKUP(A96, Sheet3!$A$2:$E$189, 2, FALSE), "-")</f>
        <v>HUF</v>
      </c>
      <c r="L96" s="8" t="str">
        <f t="shared" si="4"/>
        <v>36</v>
      </c>
      <c r="M96" s="8" t="str">
        <f t="shared" si="5"/>
        <v>HU</v>
      </c>
      <c r="N96" s="8" t="str">
        <f t="shared" si="6"/>
        <v>HUN</v>
      </c>
      <c r="O96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('Hungary', 'Hungarian forint', '348', 'HUF', '36', 'HU', 'HUN', 0, getdate(), 0, getdate());</v>
      </c>
    </row>
    <row r="97" spans="1:15" x14ac:dyDescent="0.25">
      <c r="A97" s="8" t="s">
        <v>1314</v>
      </c>
      <c r="B97" s="8" t="s">
        <v>1313</v>
      </c>
      <c r="C97" s="8" t="s">
        <v>1312</v>
      </c>
      <c r="D97" s="8" t="s">
        <v>1311</v>
      </c>
      <c r="E97" s="13">
        <v>308910</v>
      </c>
      <c r="F97" s="13">
        <v>103000</v>
      </c>
      <c r="G97" s="8" t="s">
        <v>1310</v>
      </c>
      <c r="H97" s="8">
        <v>1</v>
      </c>
      <c r="I97" s="8" t="str">
        <f>_xlfn.IFNA(VLOOKUP(A97, Sheet3!$A$2:$E$189, 5, FALSE), "-")</f>
        <v>Icelandic króna (plural: krónur)</v>
      </c>
      <c r="J97" s="8" t="str">
        <f>_xlfn.IFNA(VLOOKUP(A97, Sheet3!$A$2:$E$189, 3, FALSE), "-")</f>
        <v>352</v>
      </c>
      <c r="K97" s="8" t="str">
        <f>_xlfn.IFNA(VLOOKUP(A97, Sheet3!$A$2:$E$189, 2, FALSE), "-")</f>
        <v>ISK</v>
      </c>
      <c r="L97" s="8" t="str">
        <f t="shared" si="4"/>
        <v>354</v>
      </c>
      <c r="M97" s="8" t="str">
        <f t="shared" si="5"/>
        <v>IS</v>
      </c>
      <c r="N97" s="8" t="str">
        <f t="shared" si="6"/>
        <v>ISL</v>
      </c>
      <c r="O97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('Iceland', 'Icelandic króna (plural: krónur)', '352', 'ISK', '354', 'IS', 'ISL', 0, getdate(), 0, getdate());</v>
      </c>
    </row>
    <row r="98" spans="1:15" x14ac:dyDescent="0.25">
      <c r="A98" s="8" t="s">
        <v>1309</v>
      </c>
      <c r="B98" s="8" t="s">
        <v>1308</v>
      </c>
      <c r="C98" s="8" t="s">
        <v>1307</v>
      </c>
      <c r="D98" s="8" t="s">
        <v>1306</v>
      </c>
      <c r="E98" s="13">
        <v>1173108018</v>
      </c>
      <c r="F98" s="13">
        <v>3287590</v>
      </c>
      <c r="G98" s="8" t="s">
        <v>1305</v>
      </c>
      <c r="H98" s="8">
        <v>1</v>
      </c>
      <c r="I98" s="8" t="str">
        <f>_xlfn.IFNA(VLOOKUP(A98, Sheet3!$A$2:$E$189, 5, FALSE), "-")</f>
        <v>Indian rupee</v>
      </c>
      <c r="J98" s="8" t="str">
        <f>_xlfn.IFNA(VLOOKUP(A98, Sheet3!$A$2:$E$189, 3, FALSE), "-")</f>
        <v>356</v>
      </c>
      <c r="K98" s="8" t="str">
        <f>_xlfn.IFNA(VLOOKUP(A98, Sheet3!$A$2:$E$189, 2, FALSE), "-")</f>
        <v>INR</v>
      </c>
      <c r="L98" s="8" t="str">
        <f t="shared" si="4"/>
        <v>91</v>
      </c>
      <c r="M98" s="8" t="str">
        <f t="shared" si="5"/>
        <v>IN</v>
      </c>
      <c r="N98" s="8" t="str">
        <f t="shared" si="6"/>
        <v>IND</v>
      </c>
      <c r="O98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('India', 'Indian rupee', '356', 'INR', '91', 'IN', 'IND', 0, getdate(), 0, getdate());</v>
      </c>
    </row>
    <row r="99" spans="1:15" x14ac:dyDescent="0.25">
      <c r="A99" s="8" t="s">
        <v>534</v>
      </c>
      <c r="B99" s="8" t="s">
        <v>1304</v>
      </c>
      <c r="C99" s="8" t="s">
        <v>536</v>
      </c>
      <c r="D99" s="8" t="s">
        <v>1303</v>
      </c>
      <c r="E99" s="13">
        <v>242968342</v>
      </c>
      <c r="F99" s="13">
        <v>1919440</v>
      </c>
      <c r="G99" s="8" t="s">
        <v>1302</v>
      </c>
      <c r="H99" s="8">
        <v>1</v>
      </c>
      <c r="I99" s="8" t="str">
        <f>_xlfn.IFNA(VLOOKUP(A99, Sheet3!$A$2:$E$189, 5, FALSE), "-")</f>
        <v>Indonesian rupiah</v>
      </c>
      <c r="J99" s="8" t="str">
        <f>_xlfn.IFNA(VLOOKUP(A99, Sheet3!$A$2:$E$189, 3, FALSE), "-")</f>
        <v>360</v>
      </c>
      <c r="K99" s="8" t="str">
        <f>_xlfn.IFNA(VLOOKUP(A99, Sheet3!$A$2:$E$189, 2, FALSE), "-")</f>
        <v>IDR</v>
      </c>
      <c r="L99" s="8" t="str">
        <f t="shared" si="4"/>
        <v>62</v>
      </c>
      <c r="M99" s="8" t="str">
        <f t="shared" si="5"/>
        <v>ID</v>
      </c>
      <c r="N99" s="8" t="str">
        <f t="shared" si="6"/>
        <v>IDN</v>
      </c>
      <c r="O99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('Indonesia', 'Indonesian rupiah', '360', 'IDR', '62', 'ID', 'IDN', 0, getdate(), 0, getdate());</v>
      </c>
    </row>
    <row r="100" spans="1:15" x14ac:dyDescent="0.25">
      <c r="A100" s="8" t="s">
        <v>1301</v>
      </c>
      <c r="B100" s="8" t="s">
        <v>1300</v>
      </c>
      <c r="C100" s="8" t="s">
        <v>1299</v>
      </c>
      <c r="D100" s="8" t="s">
        <v>1298</v>
      </c>
      <c r="E100" s="13">
        <v>76923300</v>
      </c>
      <c r="F100" s="13">
        <v>1648000</v>
      </c>
      <c r="G100" s="8" t="s">
        <v>1297</v>
      </c>
      <c r="H100" s="8">
        <v>1</v>
      </c>
      <c r="I100" s="8" t="str">
        <f>_xlfn.IFNA(VLOOKUP(A100, Sheet3!$A$2:$E$189, 5, FALSE), "-")</f>
        <v>Iranian rial</v>
      </c>
      <c r="J100" s="8" t="str">
        <f>_xlfn.IFNA(VLOOKUP(A100, Sheet3!$A$2:$E$189, 3, FALSE), "-")</f>
        <v>364</v>
      </c>
      <c r="K100" s="8" t="str">
        <f>_xlfn.IFNA(VLOOKUP(A100, Sheet3!$A$2:$E$189, 2, FALSE), "-")</f>
        <v>IRR</v>
      </c>
      <c r="L100" s="8" t="str">
        <f t="shared" si="4"/>
        <v>98</v>
      </c>
      <c r="M100" s="8" t="str">
        <f t="shared" si="5"/>
        <v>IR</v>
      </c>
      <c r="N100" s="8" t="str">
        <f t="shared" si="6"/>
        <v>IRN</v>
      </c>
      <c r="O100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('Iran', 'Iranian rial', '364', 'IRR', '98', 'IR', 'IRN', 0, getdate(), 0, getdate());</v>
      </c>
    </row>
    <row r="101" spans="1:15" x14ac:dyDescent="0.25">
      <c r="A101" s="8" t="s">
        <v>1296</v>
      </c>
      <c r="B101" s="8" t="s">
        <v>1295</v>
      </c>
      <c r="C101" s="8" t="s">
        <v>1294</v>
      </c>
      <c r="D101" s="8" t="s">
        <v>1293</v>
      </c>
      <c r="E101" s="13">
        <v>29671605</v>
      </c>
      <c r="F101" s="13">
        <v>437072</v>
      </c>
      <c r="G101" s="8" t="s">
        <v>1292</v>
      </c>
      <c r="H101" s="8">
        <v>1</v>
      </c>
      <c r="I101" s="8" t="str">
        <f>_xlfn.IFNA(VLOOKUP(A101, Sheet3!$A$2:$E$189, 5, FALSE), "-")</f>
        <v>Iraqi dinar</v>
      </c>
      <c r="J101" s="8" t="str">
        <f>_xlfn.IFNA(VLOOKUP(A101, Sheet3!$A$2:$E$189, 3, FALSE), "-")</f>
        <v>368</v>
      </c>
      <c r="K101" s="8" t="str">
        <f>_xlfn.IFNA(VLOOKUP(A101, Sheet3!$A$2:$E$189, 2, FALSE), "-")</f>
        <v>IQD</v>
      </c>
      <c r="L101" s="8" t="str">
        <f t="shared" si="4"/>
        <v>964</v>
      </c>
      <c r="M101" s="8" t="str">
        <f t="shared" si="5"/>
        <v>IQ</v>
      </c>
      <c r="N101" s="8" t="str">
        <f t="shared" si="6"/>
        <v>IRQ</v>
      </c>
      <c r="O101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('Iraq', 'Iraqi dinar', '368', 'IQD', '964', 'IQ', 'IRQ', 0, getdate(), 0, getdate());</v>
      </c>
    </row>
    <row r="102" spans="1:15" x14ac:dyDescent="0.25">
      <c r="A102" s="8" t="s">
        <v>1291</v>
      </c>
      <c r="B102" s="8" t="s">
        <v>1290</v>
      </c>
      <c r="C102" s="8" t="s">
        <v>1289</v>
      </c>
      <c r="D102" s="8" t="s">
        <v>1288</v>
      </c>
      <c r="E102" s="13">
        <v>4622917</v>
      </c>
      <c r="F102" s="13">
        <v>70280</v>
      </c>
      <c r="G102" s="8" t="s">
        <v>1287</v>
      </c>
      <c r="H102" s="8">
        <v>1</v>
      </c>
      <c r="I102" s="8" t="str">
        <f>_xlfn.IFNA(VLOOKUP(A102, Sheet3!$A$2:$E$189, 5, FALSE), "-")</f>
        <v>-</v>
      </c>
      <c r="J102" s="8" t="str">
        <f>_xlfn.IFNA(VLOOKUP(A102, Sheet3!$A$2:$E$189, 3, FALSE), "-")</f>
        <v>-</v>
      </c>
      <c r="K102" s="8" t="str">
        <f>_xlfn.IFNA(VLOOKUP(A102, Sheet3!$A$2:$E$189, 2, FALSE), "-")</f>
        <v>-</v>
      </c>
      <c r="L102" s="8" t="str">
        <f t="shared" si="4"/>
        <v>-</v>
      </c>
      <c r="M102" s="8" t="str">
        <f t="shared" si="5"/>
        <v>-</v>
      </c>
      <c r="N102" s="8" t="str">
        <f t="shared" si="6"/>
        <v>-</v>
      </c>
      <c r="O102" s="8" t="str">
        <f t="shared" si="8"/>
        <v>-</v>
      </c>
    </row>
    <row r="103" spans="1:15" x14ac:dyDescent="0.25">
      <c r="A103" s="8" t="s">
        <v>1286</v>
      </c>
      <c r="B103" s="8" t="s">
        <v>1285</v>
      </c>
      <c r="C103" s="8" t="s">
        <v>1284</v>
      </c>
      <c r="D103" s="8" t="s">
        <v>1283</v>
      </c>
      <c r="E103" s="13">
        <v>75049</v>
      </c>
      <c r="F103" s="13">
        <v>572</v>
      </c>
      <c r="G103" s="8" t="s">
        <v>1282</v>
      </c>
      <c r="H103" s="8">
        <v>1</v>
      </c>
      <c r="I103" s="8" t="str">
        <f>_xlfn.IFNA(VLOOKUP(A103, Sheet3!$A$2:$E$189, 5, FALSE), "-")</f>
        <v>-</v>
      </c>
      <c r="J103" s="8" t="str">
        <f>_xlfn.IFNA(VLOOKUP(A103, Sheet3!$A$2:$E$189, 3, FALSE), "-")</f>
        <v>-</v>
      </c>
      <c r="K103" s="8" t="str">
        <f>_xlfn.IFNA(VLOOKUP(A103, Sheet3!$A$2:$E$189, 2, FALSE), "-")</f>
        <v>-</v>
      </c>
      <c r="L103" s="8" t="str">
        <f t="shared" si="4"/>
        <v>-</v>
      </c>
      <c r="M103" s="8" t="str">
        <f t="shared" si="5"/>
        <v>-</v>
      </c>
      <c r="N103" s="8" t="str">
        <f t="shared" si="6"/>
        <v>-</v>
      </c>
      <c r="O103" s="8" t="str">
        <f t="shared" si="8"/>
        <v>-</v>
      </c>
    </row>
    <row r="104" spans="1:15" x14ac:dyDescent="0.25">
      <c r="A104" s="8" t="s">
        <v>1281</v>
      </c>
      <c r="B104" s="8" t="s">
        <v>1280</v>
      </c>
      <c r="C104" s="8" t="s">
        <v>1279</v>
      </c>
      <c r="D104" s="8" t="s">
        <v>1278</v>
      </c>
      <c r="E104" s="13">
        <v>7353985</v>
      </c>
      <c r="F104" s="13">
        <v>20770</v>
      </c>
      <c r="G104" s="8" t="s">
        <v>1277</v>
      </c>
      <c r="H104" s="8">
        <v>1</v>
      </c>
      <c r="I104" s="8" t="str">
        <f>_xlfn.IFNA(VLOOKUP(A104, Sheet3!$A$2:$E$189, 5, FALSE), "-")</f>
        <v>Israeli new shekel</v>
      </c>
      <c r="J104" s="8" t="str">
        <f>_xlfn.IFNA(VLOOKUP(A104, Sheet3!$A$2:$E$189, 3, FALSE), "-")</f>
        <v>376</v>
      </c>
      <c r="K104" s="8" t="str">
        <f>_xlfn.IFNA(VLOOKUP(A104, Sheet3!$A$2:$E$189, 2, FALSE), "-")</f>
        <v>ILS</v>
      </c>
      <c r="L104" s="8" t="str">
        <f t="shared" si="4"/>
        <v>972</v>
      </c>
      <c r="M104" s="8" t="str">
        <f t="shared" si="5"/>
        <v>IL</v>
      </c>
      <c r="N104" s="8" t="str">
        <f t="shared" si="6"/>
        <v>ISR</v>
      </c>
      <c r="O104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('Israel', 'Israeli new shekel', '376', 'ILS', '972', 'IL', 'ISR', 0, getdate(), 0, getdate());</v>
      </c>
    </row>
    <row r="105" spans="1:15" x14ac:dyDescent="0.25">
      <c r="A105" s="8" t="s">
        <v>1276</v>
      </c>
      <c r="B105" s="8" t="s">
        <v>1275</v>
      </c>
      <c r="C105" s="8" t="s">
        <v>1274</v>
      </c>
      <c r="D105" s="8" t="s">
        <v>605</v>
      </c>
      <c r="E105" s="13">
        <v>60340328</v>
      </c>
      <c r="F105" s="13">
        <v>301230</v>
      </c>
      <c r="G105" s="8" t="s">
        <v>1273</v>
      </c>
      <c r="H105" s="8">
        <v>1</v>
      </c>
      <c r="I105" s="8" t="str">
        <f>_xlfn.IFNA(VLOOKUP(A105, Sheet3!$A$2:$E$189, 5, FALSE), "-")</f>
        <v>-</v>
      </c>
      <c r="J105" s="8" t="str">
        <f>_xlfn.IFNA(VLOOKUP(A105, Sheet3!$A$2:$E$189, 3, FALSE), "-")</f>
        <v>-</v>
      </c>
      <c r="K105" s="8" t="str">
        <f>_xlfn.IFNA(VLOOKUP(A105, Sheet3!$A$2:$E$189, 2, FALSE), "-")</f>
        <v>-</v>
      </c>
      <c r="L105" s="8" t="str">
        <f t="shared" si="4"/>
        <v>-</v>
      </c>
      <c r="M105" s="8" t="str">
        <f t="shared" si="5"/>
        <v>-</v>
      </c>
      <c r="N105" s="8" t="str">
        <f t="shared" si="6"/>
        <v>-</v>
      </c>
      <c r="O105" s="8" t="str">
        <f t="shared" si="8"/>
        <v>-</v>
      </c>
    </row>
    <row r="106" spans="1:15" x14ac:dyDescent="0.25">
      <c r="A106" s="8" t="s">
        <v>1272</v>
      </c>
      <c r="B106" s="8" t="s">
        <v>1271</v>
      </c>
      <c r="C106" s="8" t="s">
        <v>1270</v>
      </c>
      <c r="D106" s="8" t="s">
        <v>1269</v>
      </c>
      <c r="E106" s="13">
        <v>21058798</v>
      </c>
      <c r="F106" s="13">
        <v>322460</v>
      </c>
      <c r="G106" s="8" t="s">
        <v>1268</v>
      </c>
      <c r="H106" s="8">
        <v>1</v>
      </c>
      <c r="I106" s="8" t="str">
        <f>_xlfn.IFNA(VLOOKUP(A106, Sheet3!$A$2:$E$189, 5, FALSE), "-")</f>
        <v>-</v>
      </c>
      <c r="J106" s="8" t="str">
        <f>_xlfn.IFNA(VLOOKUP(A106, Sheet3!$A$2:$E$189, 3, FALSE), "-")</f>
        <v>-</v>
      </c>
      <c r="K106" s="8" t="str">
        <f>_xlfn.IFNA(VLOOKUP(A106, Sheet3!$A$2:$E$189, 2, FALSE), "-")</f>
        <v>-</v>
      </c>
      <c r="L106" s="8" t="str">
        <f t="shared" si="4"/>
        <v>-</v>
      </c>
      <c r="M106" s="8" t="str">
        <f t="shared" si="5"/>
        <v>-</v>
      </c>
      <c r="N106" s="8" t="str">
        <f t="shared" si="6"/>
        <v>-</v>
      </c>
      <c r="O106" s="8" t="str">
        <f t="shared" si="8"/>
        <v>-</v>
      </c>
    </row>
    <row r="107" spans="1:15" x14ac:dyDescent="0.25">
      <c r="A107" s="8" t="s">
        <v>1267</v>
      </c>
      <c r="B107" s="8" t="s">
        <v>1266</v>
      </c>
      <c r="C107" s="8" t="s">
        <v>1265</v>
      </c>
      <c r="D107" s="8" t="s">
        <v>1264</v>
      </c>
      <c r="E107" s="13">
        <v>2847232</v>
      </c>
      <c r="F107" s="13">
        <v>10991</v>
      </c>
      <c r="G107" s="8" t="s">
        <v>1263</v>
      </c>
      <c r="H107" s="8">
        <v>1</v>
      </c>
      <c r="I107" s="8" t="str">
        <f>_xlfn.IFNA(VLOOKUP(A107, Sheet3!$A$2:$E$189, 5, FALSE), "-")</f>
        <v>Jamaican dollar</v>
      </c>
      <c r="J107" s="8" t="str">
        <f>_xlfn.IFNA(VLOOKUP(A107, Sheet3!$A$2:$E$189, 3, FALSE), "-")</f>
        <v>388</v>
      </c>
      <c r="K107" s="8" t="str">
        <f>_xlfn.IFNA(VLOOKUP(A107, Sheet3!$A$2:$E$189, 2, FALSE), "-")</f>
        <v>JMD</v>
      </c>
      <c r="L107" s="8" t="str">
        <f t="shared" si="4"/>
        <v>1-876</v>
      </c>
      <c r="M107" s="8" t="str">
        <f t="shared" si="5"/>
        <v>JM</v>
      </c>
      <c r="N107" s="8" t="str">
        <f t="shared" si="6"/>
        <v>JAM</v>
      </c>
      <c r="O107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('Jamaica', 'Jamaican dollar', '388', 'JMD', '1-876', 'JM', 'JAM', 0, getdate(), 0, getdate());</v>
      </c>
    </row>
    <row r="108" spans="1:15" x14ac:dyDescent="0.25">
      <c r="A108" s="8" t="s">
        <v>1262</v>
      </c>
      <c r="B108" s="8" t="s">
        <v>1261</v>
      </c>
      <c r="C108" s="8" t="s">
        <v>1260</v>
      </c>
      <c r="D108" s="8" t="s">
        <v>1259</v>
      </c>
      <c r="E108" s="13">
        <v>127288000</v>
      </c>
      <c r="F108" s="13">
        <v>377835</v>
      </c>
      <c r="G108" s="8" t="s">
        <v>1258</v>
      </c>
      <c r="H108" s="8">
        <v>1</v>
      </c>
      <c r="I108" s="8" t="str">
        <f>_xlfn.IFNA(VLOOKUP(A108, Sheet3!$A$2:$E$189, 5, FALSE), "-")</f>
        <v>Japanese yen</v>
      </c>
      <c r="J108" s="8" t="str">
        <f>_xlfn.IFNA(VLOOKUP(A108, Sheet3!$A$2:$E$189, 3, FALSE), "-")</f>
        <v>392</v>
      </c>
      <c r="K108" s="8" t="str">
        <f>_xlfn.IFNA(VLOOKUP(A108, Sheet3!$A$2:$E$189, 2, FALSE), "-")</f>
        <v>JPY</v>
      </c>
      <c r="L108" s="8" t="str">
        <f t="shared" si="4"/>
        <v>81</v>
      </c>
      <c r="M108" s="8" t="str">
        <f t="shared" si="5"/>
        <v>JP</v>
      </c>
      <c r="N108" s="8" t="str">
        <f t="shared" si="6"/>
        <v>JPN</v>
      </c>
      <c r="O108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('Japan', 'Japanese yen', '392', 'JPY', '81', 'JP', 'JPN', 0, getdate(), 0, getdate());</v>
      </c>
    </row>
    <row r="109" spans="1:15" x14ac:dyDescent="0.25">
      <c r="A109" s="8" t="s">
        <v>1257</v>
      </c>
      <c r="B109" s="8" t="s">
        <v>1256</v>
      </c>
      <c r="C109" s="8" t="s">
        <v>1255</v>
      </c>
      <c r="D109" s="8" t="s">
        <v>1254</v>
      </c>
      <c r="E109" s="13">
        <v>90812</v>
      </c>
      <c r="F109" s="13">
        <v>116</v>
      </c>
      <c r="G109" s="8" t="s">
        <v>1253</v>
      </c>
      <c r="H109" s="8">
        <v>1</v>
      </c>
      <c r="I109" s="8" t="str">
        <f>_xlfn.IFNA(VLOOKUP(A109, Sheet3!$A$2:$E$189, 5, FALSE), "-")</f>
        <v>-</v>
      </c>
      <c r="J109" s="8" t="str">
        <f>_xlfn.IFNA(VLOOKUP(A109, Sheet3!$A$2:$E$189, 3, FALSE), "-")</f>
        <v>-</v>
      </c>
      <c r="K109" s="8" t="str">
        <f>_xlfn.IFNA(VLOOKUP(A109, Sheet3!$A$2:$E$189, 2, FALSE), "-")</f>
        <v>-</v>
      </c>
      <c r="L109" s="8" t="str">
        <f t="shared" si="4"/>
        <v>-</v>
      </c>
      <c r="M109" s="8" t="str">
        <f t="shared" si="5"/>
        <v>-</v>
      </c>
      <c r="N109" s="8" t="str">
        <f t="shared" si="6"/>
        <v>-</v>
      </c>
      <c r="O109" s="8" t="str">
        <f t="shared" si="8"/>
        <v>-</v>
      </c>
    </row>
    <row r="110" spans="1:15" x14ac:dyDescent="0.25">
      <c r="A110" s="8" t="s">
        <v>1252</v>
      </c>
      <c r="B110" s="8" t="s">
        <v>1251</v>
      </c>
      <c r="C110" s="8" t="s">
        <v>1250</v>
      </c>
      <c r="D110" s="8" t="s">
        <v>1249</v>
      </c>
      <c r="E110" s="13">
        <v>6407085</v>
      </c>
      <c r="F110" s="13">
        <v>92300</v>
      </c>
      <c r="G110" s="8" t="s">
        <v>1248</v>
      </c>
      <c r="H110" s="8">
        <v>1</v>
      </c>
      <c r="I110" s="8" t="str">
        <f>_xlfn.IFNA(VLOOKUP(A110, Sheet3!$A$2:$E$189, 5, FALSE), "-")</f>
        <v>Jordanian dinar</v>
      </c>
      <c r="J110" s="8" t="str">
        <f>_xlfn.IFNA(VLOOKUP(A110, Sheet3!$A$2:$E$189, 3, FALSE), "-")</f>
        <v>400</v>
      </c>
      <c r="K110" s="8" t="str">
        <f>_xlfn.IFNA(VLOOKUP(A110, Sheet3!$A$2:$E$189, 2, FALSE), "-")</f>
        <v>JOD</v>
      </c>
      <c r="L110" s="8" t="str">
        <f t="shared" si="4"/>
        <v>962</v>
      </c>
      <c r="M110" s="8" t="str">
        <f t="shared" si="5"/>
        <v>JO</v>
      </c>
      <c r="N110" s="8" t="str">
        <f t="shared" si="6"/>
        <v>JOR</v>
      </c>
      <c r="O110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('Jordan', 'Jordanian dinar', '400', 'JOD', '962', 'JO', 'JOR', 0, getdate(), 0, getdate());</v>
      </c>
    </row>
    <row r="111" spans="1:15" x14ac:dyDescent="0.25">
      <c r="A111" s="8" t="s">
        <v>1247</v>
      </c>
      <c r="B111" s="8" t="s">
        <v>918</v>
      </c>
      <c r="C111" s="8" t="s">
        <v>1246</v>
      </c>
      <c r="D111" s="8" t="s">
        <v>1245</v>
      </c>
      <c r="E111" s="13">
        <v>15340000</v>
      </c>
      <c r="F111" s="13">
        <v>2717300</v>
      </c>
      <c r="G111" s="8" t="s">
        <v>1244</v>
      </c>
      <c r="H111" s="8">
        <v>1</v>
      </c>
      <c r="I111" s="8" t="str">
        <f>_xlfn.IFNA(VLOOKUP(A111, Sheet3!$A$2:$E$189, 5, FALSE), "-")</f>
        <v>Kazakhstani tenge</v>
      </c>
      <c r="J111" s="8" t="str">
        <f>_xlfn.IFNA(VLOOKUP(A111, Sheet3!$A$2:$E$189, 3, FALSE), "-")</f>
        <v>398</v>
      </c>
      <c r="K111" s="8" t="str">
        <f>_xlfn.IFNA(VLOOKUP(A111, Sheet3!$A$2:$E$189, 2, FALSE), "-")</f>
        <v>KZT</v>
      </c>
      <c r="L111" s="8" t="str">
        <f t="shared" si="4"/>
        <v>7</v>
      </c>
      <c r="M111" s="8" t="str">
        <f t="shared" si="5"/>
        <v>KZ</v>
      </c>
      <c r="N111" s="8" t="str">
        <f t="shared" si="6"/>
        <v>KAZ</v>
      </c>
      <c r="O111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('Kazakhstan', 'Kazakhstani tenge', '398', 'KZT', '7', 'KZ', 'KAZ', 0, getdate(), 0, getdate());</v>
      </c>
    </row>
    <row r="112" spans="1:15" x14ac:dyDescent="0.25">
      <c r="A112" s="8" t="s">
        <v>1243</v>
      </c>
      <c r="B112" s="8" t="s">
        <v>1242</v>
      </c>
      <c r="C112" s="8" t="s">
        <v>1241</v>
      </c>
      <c r="D112" s="8" t="s">
        <v>1240</v>
      </c>
      <c r="E112" s="13">
        <v>40046566</v>
      </c>
      <c r="F112" s="13">
        <v>582650</v>
      </c>
      <c r="G112" s="8" t="s">
        <v>1239</v>
      </c>
      <c r="H112" s="8">
        <v>1</v>
      </c>
      <c r="I112" s="8" t="str">
        <f>_xlfn.IFNA(VLOOKUP(A112, Sheet3!$A$2:$E$189, 5, FALSE), "-")</f>
        <v>Kenyan shilling</v>
      </c>
      <c r="J112" s="8" t="str">
        <f>_xlfn.IFNA(VLOOKUP(A112, Sheet3!$A$2:$E$189, 3, FALSE), "-")</f>
        <v>404</v>
      </c>
      <c r="K112" s="8" t="str">
        <f>_xlfn.IFNA(VLOOKUP(A112, Sheet3!$A$2:$E$189, 2, FALSE), "-")</f>
        <v>KES</v>
      </c>
      <c r="L112" s="8" t="str">
        <f t="shared" si="4"/>
        <v>254</v>
      </c>
      <c r="M112" s="8" t="str">
        <f t="shared" si="5"/>
        <v>KE</v>
      </c>
      <c r="N112" s="8" t="str">
        <f t="shared" si="6"/>
        <v>KEN</v>
      </c>
      <c r="O112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('Kenya', 'Kenyan shilling', '404', 'KES', '254', 'KE', 'KEN', 0, getdate(), 0, getdate());</v>
      </c>
    </row>
    <row r="113" spans="1:15" x14ac:dyDescent="0.25">
      <c r="A113" s="8" t="s">
        <v>1238</v>
      </c>
      <c r="B113" s="8" t="s">
        <v>1237</v>
      </c>
      <c r="C113" s="8" t="s">
        <v>1236</v>
      </c>
      <c r="D113" s="8" t="s">
        <v>1235</v>
      </c>
      <c r="E113" s="13">
        <v>92533</v>
      </c>
      <c r="F113" s="13">
        <v>811</v>
      </c>
      <c r="G113" s="8" t="s">
        <v>1234</v>
      </c>
      <c r="H113" s="8">
        <v>1</v>
      </c>
      <c r="I113" s="8" t="str">
        <f>_xlfn.IFNA(VLOOKUP(A113, Sheet3!$A$2:$E$189, 5, FALSE), "-")</f>
        <v>-</v>
      </c>
      <c r="J113" s="8" t="str">
        <f>_xlfn.IFNA(VLOOKUP(A113, Sheet3!$A$2:$E$189, 3, FALSE), "-")</f>
        <v>-</v>
      </c>
      <c r="K113" s="8" t="str">
        <f>_xlfn.IFNA(VLOOKUP(A113, Sheet3!$A$2:$E$189, 2, FALSE), "-")</f>
        <v>-</v>
      </c>
      <c r="L113" s="8" t="str">
        <f t="shared" si="4"/>
        <v>-</v>
      </c>
      <c r="M113" s="8" t="str">
        <f t="shared" si="5"/>
        <v>-</v>
      </c>
      <c r="N113" s="8" t="str">
        <f t="shared" si="6"/>
        <v>-</v>
      </c>
      <c r="O113" s="8" t="str">
        <f t="shared" si="8"/>
        <v>-</v>
      </c>
    </row>
    <row r="114" spans="1:15" x14ac:dyDescent="0.25">
      <c r="A114" s="8" t="s">
        <v>1233</v>
      </c>
      <c r="B114" s="8" t="s">
        <v>1232</v>
      </c>
      <c r="C114" s="8" t="s">
        <v>1231</v>
      </c>
      <c r="D114" s="8" t="s">
        <v>1230</v>
      </c>
      <c r="E114" s="13">
        <v>1800000</v>
      </c>
      <c r="F114" s="13">
        <v>10887</v>
      </c>
      <c r="G114" s="8" t="s">
        <v>1229</v>
      </c>
      <c r="H114" s="8">
        <v>1</v>
      </c>
      <c r="I114" s="8" t="str">
        <f>_xlfn.IFNA(VLOOKUP(A114, Sheet3!$A$2:$E$189, 5, FALSE), "-")</f>
        <v>-</v>
      </c>
      <c r="J114" s="8" t="str">
        <f>_xlfn.IFNA(VLOOKUP(A114, Sheet3!$A$2:$E$189, 3, FALSE), "-")</f>
        <v>-</v>
      </c>
      <c r="K114" s="8" t="str">
        <f>_xlfn.IFNA(VLOOKUP(A114, Sheet3!$A$2:$E$189, 2, FALSE), "-")</f>
        <v>-</v>
      </c>
      <c r="L114" s="8" t="str">
        <f t="shared" si="4"/>
        <v>-</v>
      </c>
      <c r="M114" s="8" t="str">
        <f t="shared" si="5"/>
        <v>-</v>
      </c>
      <c r="N114" s="8" t="str">
        <f t="shared" si="6"/>
        <v>-</v>
      </c>
      <c r="O114" s="8" t="str">
        <f t="shared" si="8"/>
        <v>-</v>
      </c>
    </row>
    <row r="115" spans="1:15" x14ac:dyDescent="0.25">
      <c r="A115" s="8" t="s">
        <v>1228</v>
      </c>
      <c r="B115" s="8" t="s">
        <v>1227</v>
      </c>
      <c r="C115" s="8" t="s">
        <v>1226</v>
      </c>
      <c r="D115" s="8" t="s">
        <v>1225</v>
      </c>
      <c r="E115" s="13">
        <v>2789132</v>
      </c>
      <c r="F115" s="13">
        <v>17820</v>
      </c>
      <c r="G115" s="8" t="s">
        <v>1224</v>
      </c>
      <c r="H115" s="8">
        <v>1</v>
      </c>
      <c r="I115" s="8" t="str">
        <f>_xlfn.IFNA(VLOOKUP(A115, Sheet3!$A$2:$E$189, 5, FALSE), "-")</f>
        <v>Kuwaiti dinar</v>
      </c>
      <c r="J115" s="8" t="str">
        <f>_xlfn.IFNA(VLOOKUP(A115, Sheet3!$A$2:$E$189, 3, FALSE), "-")</f>
        <v>414</v>
      </c>
      <c r="K115" s="8" t="str">
        <f>_xlfn.IFNA(VLOOKUP(A115, Sheet3!$A$2:$E$189, 2, FALSE), "-")</f>
        <v>KWD</v>
      </c>
      <c r="L115" s="8" t="str">
        <f t="shared" si="4"/>
        <v>965</v>
      </c>
      <c r="M115" s="8" t="str">
        <f t="shared" si="5"/>
        <v>KW</v>
      </c>
      <c r="N115" s="8" t="str">
        <f t="shared" si="6"/>
        <v>KWT</v>
      </c>
      <c r="O115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('Kuwait', 'Kuwaiti dinar', '414', 'KWD', '965', 'KW', 'KWT', 0, getdate(), 0, getdate());</v>
      </c>
    </row>
    <row r="116" spans="1:15" x14ac:dyDescent="0.25">
      <c r="A116" s="8" t="s">
        <v>1223</v>
      </c>
      <c r="B116" s="8" t="s">
        <v>1222</v>
      </c>
      <c r="C116" s="8" t="s">
        <v>1221</v>
      </c>
      <c r="D116" s="8" t="s">
        <v>1220</v>
      </c>
      <c r="E116" s="13">
        <v>5508626</v>
      </c>
      <c r="F116" s="13">
        <v>198500</v>
      </c>
      <c r="G116" s="8" t="s">
        <v>1219</v>
      </c>
      <c r="H116" s="8">
        <v>1</v>
      </c>
      <c r="I116" s="8" t="str">
        <f>_xlfn.IFNA(VLOOKUP(A116, Sheet3!$A$2:$E$189, 5, FALSE), "-")</f>
        <v>Kyrgyzstani som</v>
      </c>
      <c r="J116" s="8" t="str">
        <f>_xlfn.IFNA(VLOOKUP(A116, Sheet3!$A$2:$E$189, 3, FALSE), "-")</f>
        <v>417</v>
      </c>
      <c r="K116" s="8" t="str">
        <f>_xlfn.IFNA(VLOOKUP(A116, Sheet3!$A$2:$E$189, 2, FALSE), "-")</f>
        <v>KGS</v>
      </c>
      <c r="L116" s="8" t="str">
        <f t="shared" si="4"/>
        <v>996</v>
      </c>
      <c r="M116" s="8" t="str">
        <f t="shared" si="5"/>
        <v>KG</v>
      </c>
      <c r="N116" s="8" t="str">
        <f t="shared" si="6"/>
        <v>KGZ</v>
      </c>
      <c r="O116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('Kyrgyzstan', 'Kyrgyzstani som', '417', 'KGS', '996', 'KG', 'KGZ', 0, getdate(), 0, getdate());</v>
      </c>
    </row>
    <row r="117" spans="1:15" x14ac:dyDescent="0.25">
      <c r="A117" s="8" t="s">
        <v>1218</v>
      </c>
      <c r="B117" s="8" t="s">
        <v>1217</v>
      </c>
      <c r="C117" s="8" t="s">
        <v>1216</v>
      </c>
      <c r="D117" s="8" t="s">
        <v>1215</v>
      </c>
      <c r="E117" s="13">
        <v>6368162</v>
      </c>
      <c r="F117" s="13">
        <v>236800</v>
      </c>
      <c r="G117" s="8" t="s">
        <v>1214</v>
      </c>
      <c r="H117" s="8">
        <v>1</v>
      </c>
      <c r="I117" s="8" t="str">
        <f>_xlfn.IFNA(VLOOKUP(A117, Sheet3!$A$2:$E$189, 5, FALSE), "-")</f>
        <v>Lao kip</v>
      </c>
      <c r="J117" s="8" t="str">
        <f>_xlfn.IFNA(VLOOKUP(A117, Sheet3!$A$2:$E$189, 3, FALSE), "-")</f>
        <v>418</v>
      </c>
      <c r="K117" s="8" t="str">
        <f>_xlfn.IFNA(VLOOKUP(A117, Sheet3!$A$2:$E$189, 2, FALSE), "-")</f>
        <v>LAK</v>
      </c>
      <c r="L117" s="8" t="str">
        <f t="shared" si="4"/>
        <v>856</v>
      </c>
      <c r="M117" s="8" t="str">
        <f t="shared" si="5"/>
        <v>LA</v>
      </c>
      <c r="N117" s="8" t="str">
        <f t="shared" si="6"/>
        <v>LAO</v>
      </c>
      <c r="O117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('Laos', 'Lao kip', '418', 'LAK', '856', 'LA', 'LAO', 0, getdate(), 0, getdate());</v>
      </c>
    </row>
    <row r="118" spans="1:15" x14ac:dyDescent="0.25">
      <c r="A118" s="8" t="s">
        <v>1213</v>
      </c>
      <c r="B118" s="8" t="s">
        <v>1212</v>
      </c>
      <c r="C118" s="8" t="s">
        <v>1211</v>
      </c>
      <c r="D118" s="8" t="s">
        <v>1210</v>
      </c>
      <c r="E118" s="13">
        <v>2217969</v>
      </c>
      <c r="F118" s="13">
        <v>64589</v>
      </c>
      <c r="G118" s="8" t="s">
        <v>1209</v>
      </c>
      <c r="H118" s="8">
        <v>1</v>
      </c>
      <c r="I118" s="8" t="str">
        <f>_xlfn.IFNA(VLOOKUP(A118, Sheet3!$A$2:$E$189, 5, FALSE), "-")</f>
        <v>-</v>
      </c>
      <c r="J118" s="8" t="str">
        <f>_xlfn.IFNA(VLOOKUP(A118, Sheet3!$A$2:$E$189, 3, FALSE), "-")</f>
        <v>-</v>
      </c>
      <c r="K118" s="8" t="str">
        <f>_xlfn.IFNA(VLOOKUP(A118, Sheet3!$A$2:$E$189, 2, FALSE), "-")</f>
        <v>-</v>
      </c>
      <c r="L118" s="8" t="str">
        <f t="shared" si="4"/>
        <v>-</v>
      </c>
      <c r="M118" s="8" t="str">
        <f t="shared" si="5"/>
        <v>-</v>
      </c>
      <c r="N118" s="8" t="str">
        <f t="shared" si="6"/>
        <v>-</v>
      </c>
      <c r="O118" s="8" t="str">
        <f t="shared" si="8"/>
        <v>-</v>
      </c>
    </row>
    <row r="119" spans="1:15" x14ac:dyDescent="0.25">
      <c r="A119" s="8" t="s">
        <v>1208</v>
      </c>
      <c r="B119" s="8" t="s">
        <v>1207</v>
      </c>
      <c r="C119" s="8" t="s">
        <v>1206</v>
      </c>
      <c r="D119" s="8" t="s">
        <v>1205</v>
      </c>
      <c r="E119" s="13">
        <v>4125247</v>
      </c>
      <c r="F119" s="13">
        <v>10400</v>
      </c>
      <c r="G119" s="8" t="s">
        <v>1204</v>
      </c>
      <c r="H119" s="8">
        <v>1</v>
      </c>
      <c r="I119" s="8" t="str">
        <f>_xlfn.IFNA(VLOOKUP(A119, Sheet3!$A$2:$E$189, 5, FALSE), "-")</f>
        <v>Lebanese pound</v>
      </c>
      <c r="J119" s="8" t="str">
        <f>_xlfn.IFNA(VLOOKUP(A119, Sheet3!$A$2:$E$189, 3, FALSE), "-")</f>
        <v>422</v>
      </c>
      <c r="K119" s="8" t="str">
        <f>_xlfn.IFNA(VLOOKUP(A119, Sheet3!$A$2:$E$189, 2, FALSE), "-")</f>
        <v>LBP</v>
      </c>
      <c r="L119" s="8" t="str">
        <f t="shared" si="4"/>
        <v>961</v>
      </c>
      <c r="M119" s="8" t="str">
        <f t="shared" si="5"/>
        <v>LB</v>
      </c>
      <c r="N119" s="8" t="str">
        <f t="shared" si="6"/>
        <v>LBN</v>
      </c>
      <c r="O119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('Lebanon', 'Lebanese pound', '422', 'LBP', '961', 'LB', 'LBN', 0, getdate(), 0, getdate());</v>
      </c>
    </row>
    <row r="120" spans="1:15" x14ac:dyDescent="0.25">
      <c r="A120" s="8" t="s">
        <v>1203</v>
      </c>
      <c r="B120" s="8" t="s">
        <v>1202</v>
      </c>
      <c r="C120" s="8" t="s">
        <v>1201</v>
      </c>
      <c r="D120" s="8" t="s">
        <v>1200</v>
      </c>
      <c r="E120" s="13">
        <v>1919552</v>
      </c>
      <c r="F120" s="13">
        <v>30355</v>
      </c>
      <c r="G120" s="8" t="s">
        <v>1199</v>
      </c>
      <c r="H120" s="8">
        <v>1</v>
      </c>
      <c r="I120" s="8" t="str">
        <f>_xlfn.IFNA(VLOOKUP(A120, Sheet3!$A$2:$E$189, 5, FALSE), "-")</f>
        <v>Lesotho loti</v>
      </c>
      <c r="J120" s="8" t="str">
        <f>_xlfn.IFNA(VLOOKUP(A120, Sheet3!$A$2:$E$189, 3, FALSE), "-")</f>
        <v>426</v>
      </c>
      <c r="K120" s="8" t="str">
        <f>_xlfn.IFNA(VLOOKUP(A120, Sheet3!$A$2:$E$189, 2, FALSE), "-")</f>
        <v>LSL</v>
      </c>
      <c r="L120" s="8" t="str">
        <f t="shared" si="4"/>
        <v>266</v>
      </c>
      <c r="M120" s="8" t="str">
        <f t="shared" si="5"/>
        <v>LS</v>
      </c>
      <c r="N120" s="8" t="str">
        <f t="shared" si="6"/>
        <v>LSO</v>
      </c>
      <c r="O120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('Lesotho', 'Lesotho loti', '426', 'LSL', '266', 'LS', 'LSO', 0, getdate(), 0, getdate());</v>
      </c>
    </row>
    <row r="121" spans="1:15" x14ac:dyDescent="0.25">
      <c r="A121" s="8" t="s">
        <v>1198</v>
      </c>
      <c r="B121" s="8" t="s">
        <v>1197</v>
      </c>
      <c r="C121" s="8" t="s">
        <v>1196</v>
      </c>
      <c r="D121" s="8" t="s">
        <v>1195</v>
      </c>
      <c r="E121" s="13">
        <v>3685076</v>
      </c>
      <c r="F121" s="13">
        <v>111370</v>
      </c>
      <c r="G121" s="8" t="s">
        <v>1194</v>
      </c>
      <c r="H121" s="8">
        <v>1</v>
      </c>
      <c r="I121" s="8" t="str">
        <f>_xlfn.IFNA(VLOOKUP(A121, Sheet3!$A$2:$E$189, 5, FALSE), "-")</f>
        <v>Liberian dollar</v>
      </c>
      <c r="J121" s="8" t="str">
        <f>_xlfn.IFNA(VLOOKUP(A121, Sheet3!$A$2:$E$189, 3, FALSE), "-")</f>
        <v>430</v>
      </c>
      <c r="K121" s="8" t="str">
        <f>_xlfn.IFNA(VLOOKUP(A121, Sheet3!$A$2:$E$189, 2, FALSE), "-")</f>
        <v>LRD</v>
      </c>
      <c r="L121" s="8" t="str">
        <f t="shared" si="4"/>
        <v>231</v>
      </c>
      <c r="M121" s="8" t="str">
        <f t="shared" si="5"/>
        <v>LR</v>
      </c>
      <c r="N121" s="8" t="str">
        <f t="shared" si="6"/>
        <v>LBR</v>
      </c>
      <c r="O121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('Liberia', 'Liberian dollar', '430', 'LRD', '231', 'LR', 'LBR', 0, getdate(), 0, getdate());</v>
      </c>
    </row>
    <row r="122" spans="1:15" x14ac:dyDescent="0.25">
      <c r="A122" s="8" t="s">
        <v>1193</v>
      </c>
      <c r="B122" s="8" t="s">
        <v>1192</v>
      </c>
      <c r="C122" s="8" t="s">
        <v>1191</v>
      </c>
      <c r="D122" s="8" t="s">
        <v>1190</v>
      </c>
      <c r="E122" s="13">
        <v>6461454</v>
      </c>
      <c r="F122" s="13">
        <v>1759540</v>
      </c>
      <c r="G122" s="8" t="s">
        <v>1189</v>
      </c>
      <c r="H122" s="8">
        <v>1</v>
      </c>
      <c r="I122" s="8" t="str">
        <f>_xlfn.IFNA(VLOOKUP(A122, Sheet3!$A$2:$E$189, 5, FALSE), "-")</f>
        <v>Libyan dinar</v>
      </c>
      <c r="J122" s="8" t="str">
        <f>_xlfn.IFNA(VLOOKUP(A122, Sheet3!$A$2:$E$189, 3, FALSE), "-")</f>
        <v>434</v>
      </c>
      <c r="K122" s="8" t="str">
        <f>_xlfn.IFNA(VLOOKUP(A122, Sheet3!$A$2:$E$189, 2, FALSE), "-")</f>
        <v>LYD</v>
      </c>
      <c r="L122" s="8" t="str">
        <f t="shared" si="4"/>
        <v>218</v>
      </c>
      <c r="M122" s="8" t="str">
        <f t="shared" si="5"/>
        <v>LY</v>
      </c>
      <c r="N122" s="8" t="str">
        <f t="shared" si="6"/>
        <v>LBY</v>
      </c>
      <c r="O122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('Libya', 'Libyan dinar', '434', 'LYD', '218', 'LY', 'LBY', 0, getdate(), 0, getdate());</v>
      </c>
    </row>
    <row r="123" spans="1:15" x14ac:dyDescent="0.25">
      <c r="A123" s="8" t="s">
        <v>1188</v>
      </c>
      <c r="B123" s="8" t="s">
        <v>1187</v>
      </c>
      <c r="C123" s="8" t="s">
        <v>1186</v>
      </c>
      <c r="D123" s="8" t="s">
        <v>1185</v>
      </c>
      <c r="E123" s="13">
        <v>35000</v>
      </c>
      <c r="F123" s="13">
        <v>160</v>
      </c>
      <c r="G123" s="8" t="s">
        <v>1184</v>
      </c>
      <c r="H123" s="8">
        <v>1</v>
      </c>
      <c r="I123" s="8" t="str">
        <f>_xlfn.IFNA(VLOOKUP(A123, Sheet3!$A$2:$E$189, 5, FALSE), "-")</f>
        <v>-</v>
      </c>
      <c r="J123" s="8" t="str">
        <f>_xlfn.IFNA(VLOOKUP(A123, Sheet3!$A$2:$E$189, 3, FALSE), "-")</f>
        <v>-</v>
      </c>
      <c r="K123" s="8" t="str">
        <f>_xlfn.IFNA(VLOOKUP(A123, Sheet3!$A$2:$E$189, 2, FALSE), "-")</f>
        <v>-</v>
      </c>
      <c r="L123" s="8" t="str">
        <f t="shared" si="4"/>
        <v>-</v>
      </c>
      <c r="M123" s="8" t="str">
        <f t="shared" si="5"/>
        <v>-</v>
      </c>
      <c r="N123" s="8" t="str">
        <f t="shared" si="6"/>
        <v>-</v>
      </c>
      <c r="O123" s="8" t="str">
        <f t="shared" si="8"/>
        <v>-</v>
      </c>
    </row>
    <row r="124" spans="1:15" x14ac:dyDescent="0.25">
      <c r="A124" s="8" t="s">
        <v>1183</v>
      </c>
      <c r="B124" s="8" t="s">
        <v>1182</v>
      </c>
      <c r="C124" s="8" t="s">
        <v>1181</v>
      </c>
      <c r="D124" s="8" t="s">
        <v>1180</v>
      </c>
      <c r="E124" s="13">
        <v>2944459</v>
      </c>
      <c r="F124" s="13">
        <v>65200</v>
      </c>
      <c r="G124" s="8" t="s">
        <v>1179</v>
      </c>
      <c r="H124" s="8">
        <v>1</v>
      </c>
      <c r="I124" s="8" t="str">
        <f>_xlfn.IFNA(VLOOKUP(A124, Sheet3!$A$2:$E$189, 5, FALSE), "-")</f>
        <v>-</v>
      </c>
      <c r="J124" s="8" t="str">
        <f>_xlfn.IFNA(VLOOKUP(A124, Sheet3!$A$2:$E$189, 3, FALSE), "-")</f>
        <v>-</v>
      </c>
      <c r="K124" s="8" t="str">
        <f>_xlfn.IFNA(VLOOKUP(A124, Sheet3!$A$2:$E$189, 2, FALSE), "-")</f>
        <v>-</v>
      </c>
      <c r="L124" s="8" t="str">
        <f t="shared" si="4"/>
        <v>-</v>
      </c>
      <c r="M124" s="8" t="str">
        <f t="shared" si="5"/>
        <v>-</v>
      </c>
      <c r="N124" s="8" t="str">
        <f t="shared" si="6"/>
        <v>-</v>
      </c>
      <c r="O124" s="8" t="str">
        <f t="shared" si="8"/>
        <v>-</v>
      </c>
    </row>
    <row r="125" spans="1:15" x14ac:dyDescent="0.25">
      <c r="A125" s="8" t="s">
        <v>1178</v>
      </c>
      <c r="B125" s="8" t="s">
        <v>1177</v>
      </c>
      <c r="C125" s="8" t="s">
        <v>1176</v>
      </c>
      <c r="D125" s="8" t="s">
        <v>1175</v>
      </c>
      <c r="E125" s="13">
        <v>497538</v>
      </c>
      <c r="F125" s="13">
        <v>2586</v>
      </c>
      <c r="G125" s="8" t="s">
        <v>1174</v>
      </c>
      <c r="H125" s="8">
        <v>1</v>
      </c>
      <c r="I125" s="8" t="str">
        <f>_xlfn.IFNA(VLOOKUP(A125, Sheet3!$A$2:$E$189, 5, FALSE), "-")</f>
        <v>-</v>
      </c>
      <c r="J125" s="8" t="str">
        <f>_xlfn.IFNA(VLOOKUP(A125, Sheet3!$A$2:$E$189, 3, FALSE), "-")</f>
        <v>-</v>
      </c>
      <c r="K125" s="8" t="str">
        <f>_xlfn.IFNA(VLOOKUP(A125, Sheet3!$A$2:$E$189, 2, FALSE), "-")</f>
        <v>-</v>
      </c>
      <c r="L125" s="8" t="str">
        <f t="shared" si="4"/>
        <v>-</v>
      </c>
      <c r="M125" s="8" t="str">
        <f t="shared" si="5"/>
        <v>-</v>
      </c>
      <c r="N125" s="8" t="str">
        <f t="shared" si="6"/>
        <v>-</v>
      </c>
      <c r="O125" s="8" t="str">
        <f t="shared" si="8"/>
        <v>-</v>
      </c>
    </row>
    <row r="126" spans="1:15" x14ac:dyDescent="0.25">
      <c r="A126" s="8" t="s">
        <v>1173</v>
      </c>
      <c r="B126" s="8" t="s">
        <v>1172</v>
      </c>
      <c r="C126" s="8" t="s">
        <v>1171</v>
      </c>
      <c r="D126" s="8" t="s">
        <v>1170</v>
      </c>
      <c r="E126" s="13">
        <v>449198</v>
      </c>
      <c r="F126" s="13">
        <v>254</v>
      </c>
      <c r="G126" s="8" t="s">
        <v>1169</v>
      </c>
      <c r="H126" s="8">
        <v>1</v>
      </c>
      <c r="I126" s="8" t="str">
        <f>_xlfn.IFNA(VLOOKUP(A126, Sheet3!$A$2:$E$189, 5, FALSE), "-")</f>
        <v>Macanese pataca</v>
      </c>
      <c r="J126" s="8" t="str">
        <f>_xlfn.IFNA(VLOOKUP(A126, Sheet3!$A$2:$E$189, 3, FALSE), "-")</f>
        <v>446</v>
      </c>
      <c r="K126" s="8" t="str">
        <f>_xlfn.IFNA(VLOOKUP(A126, Sheet3!$A$2:$E$189, 2, FALSE), "-")</f>
        <v>MOP</v>
      </c>
      <c r="L126" s="8" t="str">
        <f t="shared" si="4"/>
        <v>853</v>
      </c>
      <c r="M126" s="8" t="str">
        <f t="shared" si="5"/>
        <v>MO</v>
      </c>
      <c r="N126" s="8" t="str">
        <f t="shared" si="6"/>
        <v>MAC</v>
      </c>
      <c r="O126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('Macau', 'Macanese pataca', '446', 'MOP', '853', 'MO', 'MAC', 0, getdate(), 0, getdate());</v>
      </c>
    </row>
    <row r="127" spans="1:15" x14ac:dyDescent="0.25">
      <c r="A127" s="8" t="s">
        <v>1168</v>
      </c>
      <c r="B127" s="8" t="s">
        <v>1167</v>
      </c>
      <c r="C127" s="8" t="s">
        <v>1166</v>
      </c>
      <c r="D127" s="8" t="s">
        <v>1165</v>
      </c>
      <c r="E127" s="13">
        <v>2062294</v>
      </c>
      <c r="F127" s="13">
        <v>25333</v>
      </c>
      <c r="G127" s="8" t="s">
        <v>1164</v>
      </c>
      <c r="H127" s="8">
        <v>1</v>
      </c>
      <c r="I127" s="8" t="str">
        <f>_xlfn.IFNA(VLOOKUP(A127, Sheet3!$A$2:$E$189, 5, FALSE), "-")</f>
        <v>-</v>
      </c>
      <c r="J127" s="8" t="str">
        <f>_xlfn.IFNA(VLOOKUP(A127, Sheet3!$A$2:$E$189, 3, FALSE), "-")</f>
        <v>-</v>
      </c>
      <c r="K127" s="8" t="str">
        <f>_xlfn.IFNA(VLOOKUP(A127, Sheet3!$A$2:$E$189, 2, FALSE), "-")</f>
        <v>-</v>
      </c>
      <c r="L127" s="8" t="str">
        <f t="shared" si="4"/>
        <v>-</v>
      </c>
      <c r="M127" s="8" t="str">
        <f t="shared" si="5"/>
        <v>-</v>
      </c>
      <c r="N127" s="8" t="str">
        <f t="shared" si="6"/>
        <v>-</v>
      </c>
      <c r="O127" s="8" t="str">
        <f t="shared" si="8"/>
        <v>-</v>
      </c>
    </row>
    <row r="128" spans="1:15" x14ac:dyDescent="0.25">
      <c r="A128" s="8" t="s">
        <v>1163</v>
      </c>
      <c r="B128" s="8" t="s">
        <v>1162</v>
      </c>
      <c r="C128" s="8" t="s">
        <v>1161</v>
      </c>
      <c r="D128" s="8" t="s">
        <v>1160</v>
      </c>
      <c r="E128" s="13">
        <v>21281844</v>
      </c>
      <c r="F128" s="13">
        <v>587040</v>
      </c>
      <c r="G128" s="8" t="s">
        <v>1159</v>
      </c>
      <c r="H128" s="8">
        <v>1</v>
      </c>
      <c r="I128" s="8" t="str">
        <f>_xlfn.IFNA(VLOOKUP(A128, Sheet3!$A$2:$E$189, 5, FALSE), "-")</f>
        <v>Malagasy ariary</v>
      </c>
      <c r="J128" s="8" t="str">
        <f>_xlfn.IFNA(VLOOKUP(A128, Sheet3!$A$2:$E$189, 3, FALSE), "-")</f>
        <v>969</v>
      </c>
      <c r="K128" s="8" t="str">
        <f>_xlfn.IFNA(VLOOKUP(A128, Sheet3!$A$2:$E$189, 2, FALSE), "-")</f>
        <v>MGA</v>
      </c>
      <c r="L128" s="8" t="str">
        <f t="shared" si="4"/>
        <v>261</v>
      </c>
      <c r="M128" s="8" t="str">
        <f t="shared" si="5"/>
        <v>MG</v>
      </c>
      <c r="N128" s="8" t="str">
        <f t="shared" si="6"/>
        <v>MDG</v>
      </c>
      <c r="O128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('Madagascar', 'Malagasy ariary', '969', 'MGA', '261', 'MG', 'MDG', 0, getdate(), 0, getdate());</v>
      </c>
    </row>
    <row r="129" spans="1:15" x14ac:dyDescent="0.25">
      <c r="A129" s="8" t="s">
        <v>1158</v>
      </c>
      <c r="B129" s="8" t="s">
        <v>1157</v>
      </c>
      <c r="C129" s="8" t="s">
        <v>1156</v>
      </c>
      <c r="D129" s="8" t="s">
        <v>1155</v>
      </c>
      <c r="E129" s="13">
        <v>15447500</v>
      </c>
      <c r="F129" s="13">
        <v>118480</v>
      </c>
      <c r="G129" s="8" t="s">
        <v>1154</v>
      </c>
      <c r="H129" s="8">
        <v>1</v>
      </c>
      <c r="I129" s="8" t="str">
        <f>_xlfn.IFNA(VLOOKUP(A129, Sheet3!$A$2:$E$189, 5, FALSE), "-")</f>
        <v>Malawian kwacha</v>
      </c>
      <c r="J129" s="8" t="str">
        <f>_xlfn.IFNA(VLOOKUP(A129, Sheet3!$A$2:$E$189, 3, FALSE), "-")</f>
        <v>454</v>
      </c>
      <c r="K129" s="8" t="str">
        <f>_xlfn.IFNA(VLOOKUP(A129, Sheet3!$A$2:$E$189, 2, FALSE), "-")</f>
        <v>MWK</v>
      </c>
      <c r="L129" s="8" t="str">
        <f t="shared" si="4"/>
        <v>265</v>
      </c>
      <c r="M129" s="8" t="str">
        <f t="shared" si="5"/>
        <v>MW</v>
      </c>
      <c r="N129" s="8" t="str">
        <f t="shared" si="6"/>
        <v>MWI</v>
      </c>
      <c r="O129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('Malawi', 'Malawian kwacha', '454', 'MWK', '265', 'MW', 'MWI', 0, getdate(), 0, getdate());</v>
      </c>
    </row>
    <row r="130" spans="1:15" x14ac:dyDescent="0.25">
      <c r="A130" s="8" t="s">
        <v>1153</v>
      </c>
      <c r="B130" s="8" t="s">
        <v>1152</v>
      </c>
      <c r="C130" s="8" t="s">
        <v>1151</v>
      </c>
      <c r="D130" s="8" t="s">
        <v>1150</v>
      </c>
      <c r="E130" s="13">
        <v>28274729</v>
      </c>
      <c r="F130" s="13">
        <v>329750</v>
      </c>
      <c r="G130" s="8" t="s">
        <v>1149</v>
      </c>
      <c r="H130" s="8">
        <v>1</v>
      </c>
      <c r="I130" s="8" t="str">
        <f>_xlfn.IFNA(VLOOKUP(A130, Sheet3!$A$2:$E$189, 5, FALSE), "-")</f>
        <v>Malaysian ringgit</v>
      </c>
      <c r="J130" s="8" t="str">
        <f>_xlfn.IFNA(VLOOKUP(A130, Sheet3!$A$2:$E$189, 3, FALSE), "-")</f>
        <v>458</v>
      </c>
      <c r="K130" s="8" t="str">
        <f>_xlfn.IFNA(VLOOKUP(A130, Sheet3!$A$2:$E$189, 2, FALSE), "-")</f>
        <v>MYR</v>
      </c>
      <c r="L130" s="8" t="str">
        <f t="shared" si="4"/>
        <v>60</v>
      </c>
      <c r="M130" s="8" t="str">
        <f t="shared" si="5"/>
        <v>MY</v>
      </c>
      <c r="N130" s="8" t="str">
        <f t="shared" si="6"/>
        <v>MYS</v>
      </c>
      <c r="O130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('Malaysia', 'Malaysian ringgit', '458', 'MYR', '60', 'MY', 'MYS', 0, getdate(), 0, getdate());</v>
      </c>
    </row>
    <row r="131" spans="1:15" x14ac:dyDescent="0.25">
      <c r="A131" s="8" t="s">
        <v>1148</v>
      </c>
      <c r="B131" s="8" t="s">
        <v>1147</v>
      </c>
      <c r="C131" s="8" t="s">
        <v>1146</v>
      </c>
      <c r="D131" s="8" t="s">
        <v>1145</v>
      </c>
      <c r="E131" s="13">
        <v>395650</v>
      </c>
      <c r="F131" s="13">
        <v>300</v>
      </c>
      <c r="G131" s="8" t="s">
        <v>1144</v>
      </c>
      <c r="H131" s="8">
        <v>1</v>
      </c>
      <c r="I131" s="8" t="str">
        <f>_xlfn.IFNA(VLOOKUP(A131, Sheet3!$A$2:$E$189, 5, FALSE), "-")</f>
        <v>Maldivian rufiyaa</v>
      </c>
      <c r="J131" s="8" t="str">
        <f>_xlfn.IFNA(VLOOKUP(A131, Sheet3!$A$2:$E$189, 3, FALSE), "-")</f>
        <v>462</v>
      </c>
      <c r="K131" s="8" t="str">
        <f>_xlfn.IFNA(VLOOKUP(A131, Sheet3!$A$2:$E$189, 2, FALSE), "-")</f>
        <v>MVR</v>
      </c>
      <c r="L131" s="8" t="str">
        <f t="shared" si="4"/>
        <v>960</v>
      </c>
      <c r="M131" s="8" t="str">
        <f t="shared" si="5"/>
        <v>MV</v>
      </c>
      <c r="N131" s="8" t="str">
        <f t="shared" si="6"/>
        <v>MDV</v>
      </c>
      <c r="O131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('Maldives', 'Maldivian rufiyaa', '462', 'MVR', '960', 'MV', 'MDV', 0, getdate(), 0, getdate());</v>
      </c>
    </row>
    <row r="132" spans="1:15" x14ac:dyDescent="0.25">
      <c r="A132" s="8" t="s">
        <v>1143</v>
      </c>
      <c r="B132" s="8" t="s">
        <v>1142</v>
      </c>
      <c r="C132" s="8" t="s">
        <v>1141</v>
      </c>
      <c r="D132" s="8" t="s">
        <v>1140</v>
      </c>
      <c r="E132" s="13">
        <v>13796354</v>
      </c>
      <c r="F132" s="13">
        <v>1240000</v>
      </c>
      <c r="G132" s="8" t="s">
        <v>1139</v>
      </c>
      <c r="H132" s="8">
        <v>1</v>
      </c>
      <c r="I132" s="8" t="str">
        <f>_xlfn.IFNA(VLOOKUP(A132, Sheet3!$A$2:$E$189, 5, FALSE), "-")</f>
        <v>-</v>
      </c>
      <c r="J132" s="8" t="str">
        <f>_xlfn.IFNA(VLOOKUP(A132, Sheet3!$A$2:$E$189, 3, FALSE), "-")</f>
        <v>-</v>
      </c>
      <c r="K132" s="8" t="str">
        <f>_xlfn.IFNA(VLOOKUP(A132, Sheet3!$A$2:$E$189, 2, FALSE), "-")</f>
        <v>-</v>
      </c>
      <c r="L132" s="8" t="str">
        <f t="shared" si="4"/>
        <v>-</v>
      </c>
      <c r="M132" s="8" t="str">
        <f t="shared" si="5"/>
        <v>-</v>
      </c>
      <c r="N132" s="8" t="str">
        <f t="shared" si="6"/>
        <v>-</v>
      </c>
      <c r="O132" s="8" t="str">
        <f t="shared" si="8"/>
        <v>-</v>
      </c>
    </row>
    <row r="133" spans="1:15" x14ac:dyDescent="0.25">
      <c r="A133" s="8" t="s">
        <v>1138</v>
      </c>
      <c r="B133" s="8" t="s">
        <v>1137</v>
      </c>
      <c r="C133" s="8" t="s">
        <v>1136</v>
      </c>
      <c r="D133" s="8" t="s">
        <v>1135</v>
      </c>
      <c r="E133" s="13">
        <v>403000</v>
      </c>
      <c r="F133" s="13">
        <v>316</v>
      </c>
      <c r="G133" s="8" t="s">
        <v>1134</v>
      </c>
      <c r="H133" s="8">
        <v>1</v>
      </c>
      <c r="I133" s="8" t="str">
        <f>_xlfn.IFNA(VLOOKUP(A133, Sheet3!$A$2:$E$189, 5, FALSE), "-")</f>
        <v>-</v>
      </c>
      <c r="J133" s="8" t="str">
        <f>_xlfn.IFNA(VLOOKUP(A133, Sheet3!$A$2:$E$189, 3, FALSE), "-")</f>
        <v>-</v>
      </c>
      <c r="K133" s="8" t="str">
        <f>_xlfn.IFNA(VLOOKUP(A133, Sheet3!$A$2:$E$189, 2, FALSE), "-")</f>
        <v>-</v>
      </c>
      <c r="L133" s="8" t="str">
        <f t="shared" ref="L133:L196" si="9">IF(J133 = "-", "-", B133)</f>
        <v>-</v>
      </c>
      <c r="M133" s="8" t="str">
        <f t="shared" ref="M133:M196" si="10">IF($J133 = "-", "-", C133)</f>
        <v>-</v>
      </c>
      <c r="N133" s="8" t="str">
        <f t="shared" ref="N133:N196" si="11">IF($J133 = "-", "-", D133)</f>
        <v>-</v>
      </c>
      <c r="O133" s="8" t="str">
        <f t="shared" si="8"/>
        <v>-</v>
      </c>
    </row>
    <row r="134" spans="1:15" x14ac:dyDescent="0.25">
      <c r="A134" s="8" t="s">
        <v>1133</v>
      </c>
      <c r="B134" s="8" t="s">
        <v>1132</v>
      </c>
      <c r="C134" s="8" t="s">
        <v>1131</v>
      </c>
      <c r="D134" s="8" t="s">
        <v>1130</v>
      </c>
      <c r="E134" s="13">
        <v>65859</v>
      </c>
      <c r="F134" s="13">
        <v>181</v>
      </c>
      <c r="G134" s="8" t="s">
        <v>1129</v>
      </c>
      <c r="H134" s="8">
        <v>1</v>
      </c>
      <c r="I134" s="8" t="str">
        <f>_xlfn.IFNA(VLOOKUP(A134, Sheet3!$A$2:$E$189, 5, FALSE), "-")</f>
        <v>-</v>
      </c>
      <c r="J134" s="8" t="str">
        <f>_xlfn.IFNA(VLOOKUP(A134, Sheet3!$A$2:$E$189, 3, FALSE), "-")</f>
        <v>-</v>
      </c>
      <c r="K134" s="8" t="str">
        <f>_xlfn.IFNA(VLOOKUP(A134, Sheet3!$A$2:$E$189, 2, FALSE), "-")</f>
        <v>-</v>
      </c>
      <c r="L134" s="8" t="str">
        <f t="shared" si="9"/>
        <v>-</v>
      </c>
      <c r="M134" s="8" t="str">
        <f t="shared" si="10"/>
        <v>-</v>
      </c>
      <c r="N134" s="8" t="str">
        <f t="shared" si="11"/>
        <v>-</v>
      </c>
      <c r="O134" s="8" t="str">
        <f t="shared" si="8"/>
        <v>-</v>
      </c>
    </row>
    <row r="135" spans="1:15" x14ac:dyDescent="0.25">
      <c r="A135" s="8" t="s">
        <v>1128</v>
      </c>
      <c r="B135" s="8" t="s">
        <v>1127</v>
      </c>
      <c r="C135" s="8" t="s">
        <v>1126</v>
      </c>
      <c r="D135" s="8" t="s">
        <v>1125</v>
      </c>
      <c r="E135" s="13">
        <v>3205060</v>
      </c>
      <c r="F135" s="13">
        <v>1030700</v>
      </c>
      <c r="G135" s="8" t="s">
        <v>1124</v>
      </c>
      <c r="H135" s="8">
        <v>1</v>
      </c>
      <c r="I135" s="8" t="str">
        <f>_xlfn.IFNA(VLOOKUP(A135, Sheet3!$A$2:$E$189, 5, FALSE), "-")</f>
        <v>Mauritanian ouguiya</v>
      </c>
      <c r="J135" s="8" t="str">
        <f>_xlfn.IFNA(VLOOKUP(A135, Sheet3!$A$2:$E$189, 3, FALSE), "-")</f>
        <v>929</v>
      </c>
      <c r="K135" s="8" t="str">
        <f>_xlfn.IFNA(VLOOKUP(A135, Sheet3!$A$2:$E$189, 2, FALSE), "-")</f>
        <v>MRU</v>
      </c>
      <c r="L135" s="8" t="str">
        <f t="shared" si="9"/>
        <v>222</v>
      </c>
      <c r="M135" s="8" t="str">
        <f t="shared" si="10"/>
        <v>MR</v>
      </c>
      <c r="N135" s="8" t="str">
        <f t="shared" si="11"/>
        <v>MRT</v>
      </c>
      <c r="O135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('Mauritania', 'Mauritanian ouguiya', '929', 'MRU', '222', 'MR', 'MRT', 0, getdate(), 0, getdate());</v>
      </c>
    </row>
    <row r="136" spans="1:15" x14ac:dyDescent="0.25">
      <c r="A136" s="8" t="s">
        <v>1123</v>
      </c>
      <c r="B136" s="8" t="s">
        <v>1122</v>
      </c>
      <c r="C136" s="8" t="s">
        <v>1121</v>
      </c>
      <c r="D136" s="8" t="s">
        <v>1120</v>
      </c>
      <c r="E136" s="13">
        <v>1294104</v>
      </c>
      <c r="F136" s="13">
        <v>2040</v>
      </c>
      <c r="G136" s="8" t="s">
        <v>1119</v>
      </c>
      <c r="H136" s="8">
        <v>1</v>
      </c>
      <c r="I136" s="8" t="str">
        <f>_xlfn.IFNA(VLOOKUP(A136, Sheet3!$A$2:$E$189, 5, FALSE), "-")</f>
        <v>Mauritian rupee</v>
      </c>
      <c r="J136" s="8" t="str">
        <f>_xlfn.IFNA(VLOOKUP(A136, Sheet3!$A$2:$E$189, 3, FALSE), "-")</f>
        <v>480</v>
      </c>
      <c r="K136" s="8" t="str">
        <f>_xlfn.IFNA(VLOOKUP(A136, Sheet3!$A$2:$E$189, 2, FALSE), "-")</f>
        <v>MUR</v>
      </c>
      <c r="L136" s="8" t="str">
        <f t="shared" si="9"/>
        <v>230</v>
      </c>
      <c r="M136" s="8" t="str">
        <f t="shared" si="10"/>
        <v>MU</v>
      </c>
      <c r="N136" s="8" t="str">
        <f t="shared" si="11"/>
        <v>MUS</v>
      </c>
      <c r="O136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('Mauritius', 'Mauritian rupee', '480', 'MUR', '230', 'MU', 'MUS', 0, getdate(), 0, getdate());</v>
      </c>
    </row>
    <row r="137" spans="1:15" x14ac:dyDescent="0.25">
      <c r="A137" s="8" t="s">
        <v>1118</v>
      </c>
      <c r="B137" s="8" t="s">
        <v>927</v>
      </c>
      <c r="C137" s="8" t="s">
        <v>1117</v>
      </c>
      <c r="D137" s="8" t="s">
        <v>1116</v>
      </c>
      <c r="E137" s="13">
        <v>159042</v>
      </c>
      <c r="F137" s="13">
        <v>374</v>
      </c>
      <c r="H137" s="8">
        <v>1</v>
      </c>
      <c r="I137" s="8" t="str">
        <f>_xlfn.IFNA(VLOOKUP(A137, Sheet3!$A$2:$E$189, 5, FALSE), "-")</f>
        <v>-</v>
      </c>
      <c r="J137" s="8" t="str">
        <f>_xlfn.IFNA(VLOOKUP(A137, Sheet3!$A$2:$E$189, 3, FALSE), "-")</f>
        <v>-</v>
      </c>
      <c r="K137" s="8" t="str">
        <f>_xlfn.IFNA(VLOOKUP(A137, Sheet3!$A$2:$E$189, 2, FALSE), "-")</f>
        <v>-</v>
      </c>
      <c r="L137" s="8" t="str">
        <f t="shared" si="9"/>
        <v>-</v>
      </c>
      <c r="M137" s="8" t="str">
        <f t="shared" si="10"/>
        <v>-</v>
      </c>
      <c r="N137" s="8" t="str">
        <f t="shared" si="11"/>
        <v>-</v>
      </c>
      <c r="O137" s="8" t="str">
        <f t="shared" si="8"/>
        <v>-</v>
      </c>
    </row>
    <row r="138" spans="1:15" x14ac:dyDescent="0.25">
      <c r="A138" s="8" t="s">
        <v>1115</v>
      </c>
      <c r="B138" s="8" t="s">
        <v>1114</v>
      </c>
      <c r="C138" s="8" t="s">
        <v>1113</v>
      </c>
      <c r="D138" s="8" t="s">
        <v>1112</v>
      </c>
      <c r="E138" s="13">
        <v>112468855</v>
      </c>
      <c r="F138" s="13">
        <v>1972550</v>
      </c>
      <c r="G138" s="8" t="s">
        <v>1111</v>
      </c>
      <c r="H138" s="8">
        <v>1</v>
      </c>
      <c r="I138" s="8" t="str">
        <f>_xlfn.IFNA(VLOOKUP(A138, Sheet3!$A$2:$E$189, 5, FALSE), "-")</f>
        <v>Mexican peso</v>
      </c>
      <c r="J138" s="8" t="str">
        <f>_xlfn.IFNA(VLOOKUP(A138, Sheet3!$A$2:$E$189, 3, FALSE), "-")</f>
        <v>484</v>
      </c>
      <c r="K138" s="8" t="str">
        <f>_xlfn.IFNA(VLOOKUP(A138, Sheet3!$A$2:$E$189, 2, FALSE), "-")</f>
        <v>MXN</v>
      </c>
      <c r="L138" s="8" t="str">
        <f t="shared" si="9"/>
        <v>52</v>
      </c>
      <c r="M138" s="8" t="str">
        <f t="shared" si="10"/>
        <v>MX</v>
      </c>
      <c r="N138" s="8" t="str">
        <f t="shared" si="11"/>
        <v>MEX</v>
      </c>
      <c r="O138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('Mexico', 'Mexican peso', '484', 'MXN', '52', 'MX', 'MEX', 0, getdate(), 0, getdate());</v>
      </c>
    </row>
    <row r="139" spans="1:15" x14ac:dyDescent="0.25">
      <c r="A139" s="8" t="s">
        <v>1110</v>
      </c>
      <c r="B139" s="8" t="s">
        <v>1109</v>
      </c>
      <c r="C139" s="8" t="s">
        <v>1108</v>
      </c>
      <c r="D139" s="8" t="s">
        <v>1107</v>
      </c>
      <c r="E139" s="13">
        <v>107708</v>
      </c>
      <c r="F139" s="13">
        <v>702</v>
      </c>
      <c r="G139" s="8" t="s">
        <v>1106</v>
      </c>
      <c r="H139" s="8">
        <v>1</v>
      </c>
      <c r="I139" s="8" t="str">
        <f>_xlfn.IFNA(VLOOKUP(A139, Sheet3!$A$2:$E$189, 5, FALSE), "-")</f>
        <v>-</v>
      </c>
      <c r="J139" s="8" t="str">
        <f>_xlfn.IFNA(VLOOKUP(A139, Sheet3!$A$2:$E$189, 3, FALSE), "-")</f>
        <v>-</v>
      </c>
      <c r="K139" s="8" t="str">
        <f>_xlfn.IFNA(VLOOKUP(A139, Sheet3!$A$2:$E$189, 2, FALSE), "-")</f>
        <v>-</v>
      </c>
      <c r="L139" s="8" t="str">
        <f t="shared" si="9"/>
        <v>-</v>
      </c>
      <c r="M139" s="8" t="str">
        <f t="shared" si="10"/>
        <v>-</v>
      </c>
      <c r="N139" s="8" t="str">
        <f t="shared" si="11"/>
        <v>-</v>
      </c>
      <c r="O139" s="8" t="str">
        <f t="shared" si="8"/>
        <v>-</v>
      </c>
    </row>
    <row r="140" spans="1:15" x14ac:dyDescent="0.25">
      <c r="A140" s="8" t="s">
        <v>1105</v>
      </c>
      <c r="B140" s="8" t="s">
        <v>1104</v>
      </c>
      <c r="C140" s="8" t="s">
        <v>1103</v>
      </c>
      <c r="D140" s="8" t="s">
        <v>1102</v>
      </c>
      <c r="E140" s="13">
        <v>4324000</v>
      </c>
      <c r="F140" s="13">
        <v>33843</v>
      </c>
      <c r="G140" s="8" t="s">
        <v>1101</v>
      </c>
      <c r="H140" s="8">
        <v>1</v>
      </c>
      <c r="I140" s="8" t="str">
        <f>_xlfn.IFNA(VLOOKUP(A140, Sheet3!$A$2:$E$189, 5, FALSE), "-")</f>
        <v>Moldovan leu</v>
      </c>
      <c r="J140" s="8" t="str">
        <f>_xlfn.IFNA(VLOOKUP(A140, Sheet3!$A$2:$E$189, 3, FALSE), "-")</f>
        <v>498</v>
      </c>
      <c r="K140" s="8" t="str">
        <f>_xlfn.IFNA(VLOOKUP(A140, Sheet3!$A$2:$E$189, 2, FALSE), "-")</f>
        <v>MDL</v>
      </c>
      <c r="L140" s="8" t="str">
        <f t="shared" si="9"/>
        <v>373</v>
      </c>
      <c r="M140" s="8" t="str">
        <f t="shared" si="10"/>
        <v>MD</v>
      </c>
      <c r="N140" s="8" t="str">
        <f t="shared" si="11"/>
        <v>MDA</v>
      </c>
      <c r="O140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('Moldova', 'Moldovan leu', '498', 'MDL', '373', 'MD', 'MDA', 0, getdate(), 0, getdate());</v>
      </c>
    </row>
    <row r="141" spans="1:15" x14ac:dyDescent="0.25">
      <c r="A141" s="8" t="s">
        <v>1100</v>
      </c>
      <c r="B141" s="8" t="s">
        <v>1099</v>
      </c>
      <c r="C141" s="8" t="s">
        <v>1098</v>
      </c>
      <c r="D141" s="8" t="s">
        <v>1097</v>
      </c>
      <c r="E141" s="13">
        <v>32965</v>
      </c>
      <c r="F141" s="13">
        <v>2</v>
      </c>
      <c r="G141" s="8" t="s">
        <v>1096</v>
      </c>
      <c r="H141" s="8">
        <v>1</v>
      </c>
      <c r="I141" s="8" t="str">
        <f>_xlfn.IFNA(VLOOKUP(A141, Sheet3!$A$2:$E$189, 5, FALSE), "-")</f>
        <v>-</v>
      </c>
      <c r="J141" s="8" t="str">
        <f>_xlfn.IFNA(VLOOKUP(A141, Sheet3!$A$2:$E$189, 3, FALSE), "-")</f>
        <v>-</v>
      </c>
      <c r="K141" s="8" t="str">
        <f>_xlfn.IFNA(VLOOKUP(A141, Sheet3!$A$2:$E$189, 2, FALSE), "-")</f>
        <v>-</v>
      </c>
      <c r="L141" s="8" t="str">
        <f t="shared" si="9"/>
        <v>-</v>
      </c>
      <c r="M141" s="8" t="str">
        <f t="shared" si="10"/>
        <v>-</v>
      </c>
      <c r="N141" s="8" t="str">
        <f t="shared" si="11"/>
        <v>-</v>
      </c>
      <c r="O141" s="8" t="str">
        <f t="shared" si="8"/>
        <v>-</v>
      </c>
    </row>
    <row r="142" spans="1:15" x14ac:dyDescent="0.25">
      <c r="A142" s="8" t="s">
        <v>1095</v>
      </c>
      <c r="B142" s="8" t="s">
        <v>1094</v>
      </c>
      <c r="C142" s="8" t="s">
        <v>1093</v>
      </c>
      <c r="D142" s="8" t="s">
        <v>1092</v>
      </c>
      <c r="E142" s="13">
        <v>3086918</v>
      </c>
      <c r="F142" s="13">
        <v>1565000</v>
      </c>
      <c r="G142" s="8" t="s">
        <v>1091</v>
      </c>
      <c r="H142" s="8">
        <v>1</v>
      </c>
      <c r="I142" s="8" t="str">
        <f>_xlfn.IFNA(VLOOKUP(A142, Sheet3!$A$2:$E$189, 5, FALSE), "-")</f>
        <v>Mongolian tögrög</v>
      </c>
      <c r="J142" s="8" t="str">
        <f>_xlfn.IFNA(VLOOKUP(A142, Sheet3!$A$2:$E$189, 3, FALSE), "-")</f>
        <v>496</v>
      </c>
      <c r="K142" s="8" t="str">
        <f>_xlfn.IFNA(VLOOKUP(A142, Sheet3!$A$2:$E$189, 2, FALSE), "-")</f>
        <v>MNT</v>
      </c>
      <c r="L142" s="8" t="str">
        <f t="shared" si="9"/>
        <v>976</v>
      </c>
      <c r="M142" s="8" t="str">
        <f t="shared" si="10"/>
        <v>MN</v>
      </c>
      <c r="N142" s="8" t="str">
        <f t="shared" si="11"/>
        <v>MNG</v>
      </c>
      <c r="O142" s="8" t="str">
        <f t="shared" si="8"/>
        <v>insert into abdp.dbo.tm_country (country_name, currency_name, currency_code_n, currency_code_a, phone_code, internet_code, short_code, tm_user_id_created, datetime_created, tm_user_id_modified, datetime_modified) values ('Mongolia', 'Mongolian tögrög', '496', 'MNT', '976', 'MN', 'MNG', 0, getdate(), 0, getdate());</v>
      </c>
    </row>
    <row r="143" spans="1:15" x14ac:dyDescent="0.25">
      <c r="A143" s="8" t="s">
        <v>1090</v>
      </c>
      <c r="B143" s="8" t="s">
        <v>1089</v>
      </c>
      <c r="C143" s="8" t="s">
        <v>1088</v>
      </c>
      <c r="D143" s="8" t="s">
        <v>1087</v>
      </c>
      <c r="E143" s="13">
        <v>666730</v>
      </c>
      <c r="F143" s="13">
        <v>14026</v>
      </c>
      <c r="G143" s="8" t="s">
        <v>1086</v>
      </c>
      <c r="H143" s="8">
        <v>1</v>
      </c>
      <c r="I143" s="8" t="str">
        <f>_xlfn.IFNA(VLOOKUP(A143, Sheet3!$A$2:$E$189, 5, FALSE), "-")</f>
        <v>-</v>
      </c>
      <c r="J143" s="8" t="str">
        <f>_xlfn.IFNA(VLOOKUP(A143, Sheet3!$A$2:$E$189, 3, FALSE), "-")</f>
        <v>-</v>
      </c>
      <c r="K143" s="8" t="str">
        <f>_xlfn.IFNA(VLOOKUP(A143, Sheet3!$A$2:$E$189, 2, FALSE), "-")</f>
        <v>-</v>
      </c>
      <c r="L143" s="8" t="str">
        <f t="shared" si="9"/>
        <v>-</v>
      </c>
      <c r="M143" s="8" t="str">
        <f t="shared" si="10"/>
        <v>-</v>
      </c>
      <c r="N143" s="8" t="str">
        <f t="shared" si="11"/>
        <v>-</v>
      </c>
      <c r="O143" s="8" t="str">
        <f t="shared" si="8"/>
        <v>-</v>
      </c>
    </row>
    <row r="144" spans="1:15" x14ac:dyDescent="0.25">
      <c r="A144" s="8" t="s">
        <v>1085</v>
      </c>
      <c r="B144" s="8" t="s">
        <v>1084</v>
      </c>
      <c r="C144" s="8" t="s">
        <v>1083</v>
      </c>
      <c r="D144" s="8" t="s">
        <v>1082</v>
      </c>
      <c r="E144" s="13">
        <v>9341</v>
      </c>
      <c r="F144" s="13">
        <v>102</v>
      </c>
      <c r="H144" s="8">
        <v>1</v>
      </c>
      <c r="I144" s="8" t="str">
        <f>_xlfn.IFNA(VLOOKUP(A144, Sheet3!$A$2:$E$189, 5, FALSE), "-")</f>
        <v>-</v>
      </c>
      <c r="J144" s="8" t="str">
        <f>_xlfn.IFNA(VLOOKUP(A144, Sheet3!$A$2:$E$189, 3, FALSE), "-")</f>
        <v>-</v>
      </c>
      <c r="K144" s="8" t="str">
        <f>_xlfn.IFNA(VLOOKUP(A144, Sheet3!$A$2:$E$189, 2, FALSE), "-")</f>
        <v>-</v>
      </c>
      <c r="L144" s="8" t="str">
        <f t="shared" si="9"/>
        <v>-</v>
      </c>
      <c r="M144" s="8" t="str">
        <f t="shared" si="10"/>
        <v>-</v>
      </c>
      <c r="N144" s="8" t="str">
        <f t="shared" si="11"/>
        <v>-</v>
      </c>
      <c r="O144" s="8" t="str">
        <f t="shared" ref="O144:O207" si="12">IF($J144="-","-","insert into abdp.dbo.tm_country (country_name, currency_name, currency_code_n, currency_code_a, phone_code, internet_code, short_code, tm_user_id_created, datetime_created, tm_user_id_modified, datetime_modified) values ('"&amp;TRIM(A144)&amp;"', '"&amp;TRIM(I144)&amp;"', '" &amp; TRIM(J144) &amp; "', '" &amp; TRIM(K144) &amp; "', '" &amp; TRIM(L144) &amp; "', '" &amp; TRIM(M144) &amp; "', '" &amp; TRIM(N144) &amp; "', 0, getdate(), 0, getdate());")</f>
        <v>-</v>
      </c>
    </row>
    <row r="145" spans="1:15" x14ac:dyDescent="0.25">
      <c r="A145" s="8" t="s">
        <v>1081</v>
      </c>
      <c r="B145" s="8" t="s">
        <v>627</v>
      </c>
      <c r="C145" s="8" t="s">
        <v>1080</v>
      </c>
      <c r="D145" s="8" t="s">
        <v>1079</v>
      </c>
      <c r="E145" s="13">
        <v>31627428</v>
      </c>
      <c r="F145" s="13">
        <v>446550</v>
      </c>
      <c r="G145" s="8" t="s">
        <v>1078</v>
      </c>
      <c r="H145" s="8">
        <v>1</v>
      </c>
      <c r="I145" s="8" t="str">
        <f>_xlfn.IFNA(VLOOKUP(A145, Sheet3!$A$2:$E$189, 5, FALSE), "-")</f>
        <v>-</v>
      </c>
      <c r="J145" s="8" t="str">
        <f>_xlfn.IFNA(VLOOKUP(A145, Sheet3!$A$2:$E$189, 3, FALSE), "-")</f>
        <v>-</v>
      </c>
      <c r="K145" s="8" t="str">
        <f>_xlfn.IFNA(VLOOKUP(A145, Sheet3!$A$2:$E$189, 2, FALSE), "-")</f>
        <v>-</v>
      </c>
      <c r="L145" s="8" t="str">
        <f t="shared" si="9"/>
        <v>-</v>
      </c>
      <c r="M145" s="8" t="str">
        <f t="shared" si="10"/>
        <v>-</v>
      </c>
      <c r="N145" s="8" t="str">
        <f t="shared" si="11"/>
        <v>-</v>
      </c>
      <c r="O145" s="8" t="str">
        <f t="shared" si="12"/>
        <v>-</v>
      </c>
    </row>
    <row r="146" spans="1:15" x14ac:dyDescent="0.25">
      <c r="A146" s="8" t="s">
        <v>1077</v>
      </c>
      <c r="B146" s="8" t="s">
        <v>1076</v>
      </c>
      <c r="C146" s="8" t="s">
        <v>1075</v>
      </c>
      <c r="D146" s="8" t="s">
        <v>1074</v>
      </c>
      <c r="E146" s="13">
        <v>22061451</v>
      </c>
      <c r="F146" s="13">
        <v>801590</v>
      </c>
      <c r="G146" s="8" t="s">
        <v>1073</v>
      </c>
      <c r="H146" s="8">
        <v>1</v>
      </c>
      <c r="I146" s="8" t="str">
        <f>_xlfn.IFNA(VLOOKUP(A146, Sheet3!$A$2:$E$189, 5, FALSE), "-")</f>
        <v>Mozambican metical</v>
      </c>
      <c r="J146" s="8" t="str">
        <f>_xlfn.IFNA(VLOOKUP(A146, Sheet3!$A$2:$E$189, 3, FALSE), "-")</f>
        <v>943</v>
      </c>
      <c r="K146" s="8" t="str">
        <f>_xlfn.IFNA(VLOOKUP(A146, Sheet3!$A$2:$E$189, 2, FALSE), "-")</f>
        <v>MZN</v>
      </c>
      <c r="L146" s="8" t="str">
        <f t="shared" si="9"/>
        <v>258</v>
      </c>
      <c r="M146" s="8" t="str">
        <f t="shared" si="10"/>
        <v>MZ</v>
      </c>
      <c r="N146" s="8" t="str">
        <f t="shared" si="11"/>
        <v>MOZ</v>
      </c>
      <c r="O146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('Mozambique', 'Mozambican metical', '943', 'MZN', '258', 'MZ', 'MOZ', 0, getdate(), 0, getdate());</v>
      </c>
    </row>
    <row r="147" spans="1:15" x14ac:dyDescent="0.25">
      <c r="A147" s="8" t="s">
        <v>1072</v>
      </c>
      <c r="B147" s="8" t="s">
        <v>1071</v>
      </c>
      <c r="C147" s="8" t="s">
        <v>1070</v>
      </c>
      <c r="D147" s="8" t="s">
        <v>1069</v>
      </c>
      <c r="E147" s="13">
        <v>53414374</v>
      </c>
      <c r="F147" s="13">
        <v>678500</v>
      </c>
      <c r="G147" s="8" t="s">
        <v>1068</v>
      </c>
      <c r="H147" s="8">
        <v>1</v>
      </c>
      <c r="I147" s="8" t="str">
        <f>_xlfn.IFNA(VLOOKUP(A147, Sheet3!$A$2:$E$189, 5, FALSE), "-")</f>
        <v>Myanmar kyat</v>
      </c>
      <c r="J147" s="8" t="str">
        <f>_xlfn.IFNA(VLOOKUP(A147, Sheet3!$A$2:$E$189, 3, FALSE), "-")</f>
        <v>104</v>
      </c>
      <c r="K147" s="8" t="str">
        <f>_xlfn.IFNA(VLOOKUP(A147, Sheet3!$A$2:$E$189, 2, FALSE), "-")</f>
        <v>MMK</v>
      </c>
      <c r="L147" s="8" t="str">
        <f t="shared" si="9"/>
        <v>95</v>
      </c>
      <c r="M147" s="8" t="str">
        <f t="shared" si="10"/>
        <v>MM</v>
      </c>
      <c r="N147" s="8" t="str">
        <f t="shared" si="11"/>
        <v>MMR</v>
      </c>
      <c r="O147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('Myanmar', 'Myanmar kyat', '104', 'MMK', '95', 'MM', 'MMR', 0, getdate(), 0, getdate());</v>
      </c>
    </row>
    <row r="148" spans="1:15" x14ac:dyDescent="0.25">
      <c r="A148" s="8" t="s">
        <v>1067</v>
      </c>
      <c r="B148" s="8" t="s">
        <v>1066</v>
      </c>
      <c r="C148" s="8" t="s">
        <v>607</v>
      </c>
      <c r="D148" s="8" t="s">
        <v>1065</v>
      </c>
      <c r="E148" s="13">
        <v>2128471</v>
      </c>
      <c r="F148" s="13">
        <v>825418</v>
      </c>
      <c r="G148" s="8" t="s">
        <v>1064</v>
      </c>
      <c r="H148" s="8">
        <v>1</v>
      </c>
      <c r="I148" s="8" t="str">
        <f>_xlfn.IFNA(VLOOKUP(A148, Sheet3!$A$2:$E$189, 5, FALSE), "-")</f>
        <v>-</v>
      </c>
      <c r="J148" s="8" t="str">
        <f>_xlfn.IFNA(VLOOKUP(A148, Sheet3!$A$2:$E$189, 3, FALSE), "-")</f>
        <v>-</v>
      </c>
      <c r="K148" s="8" t="str">
        <f>_xlfn.IFNA(VLOOKUP(A148, Sheet3!$A$2:$E$189, 2, FALSE), "-")</f>
        <v>-</v>
      </c>
      <c r="L148" s="8" t="str">
        <f t="shared" si="9"/>
        <v>-</v>
      </c>
      <c r="M148" s="8" t="str">
        <f t="shared" si="10"/>
        <v>-</v>
      </c>
      <c r="N148" s="8" t="str">
        <f t="shared" si="11"/>
        <v>-</v>
      </c>
      <c r="O148" s="8" t="str">
        <f t="shared" si="12"/>
        <v>-</v>
      </c>
    </row>
    <row r="149" spans="1:15" x14ac:dyDescent="0.25">
      <c r="A149" s="8" t="s">
        <v>1063</v>
      </c>
      <c r="B149" s="8" t="s">
        <v>1062</v>
      </c>
      <c r="C149" s="8" t="s">
        <v>1061</v>
      </c>
      <c r="D149" s="8" t="s">
        <v>1060</v>
      </c>
      <c r="E149" s="13">
        <v>10065</v>
      </c>
      <c r="F149" s="13">
        <v>21</v>
      </c>
      <c r="H149" s="8">
        <v>1</v>
      </c>
      <c r="I149" s="8" t="str">
        <f>_xlfn.IFNA(VLOOKUP(A149, Sheet3!$A$2:$E$189, 5, FALSE), "-")</f>
        <v>-</v>
      </c>
      <c r="J149" s="8" t="str">
        <f>_xlfn.IFNA(VLOOKUP(A149, Sheet3!$A$2:$E$189, 3, FALSE), "-")</f>
        <v>-</v>
      </c>
      <c r="K149" s="8" t="str">
        <f>_xlfn.IFNA(VLOOKUP(A149, Sheet3!$A$2:$E$189, 2, FALSE), "-")</f>
        <v>-</v>
      </c>
      <c r="L149" s="8" t="str">
        <f t="shared" si="9"/>
        <v>-</v>
      </c>
      <c r="M149" s="8" t="str">
        <f t="shared" si="10"/>
        <v>-</v>
      </c>
      <c r="N149" s="8" t="str">
        <f t="shared" si="11"/>
        <v>-</v>
      </c>
      <c r="O149" s="8" t="str">
        <f t="shared" si="12"/>
        <v>-</v>
      </c>
    </row>
    <row r="150" spans="1:15" x14ac:dyDescent="0.25">
      <c r="A150" s="8" t="s">
        <v>1059</v>
      </c>
      <c r="B150" s="8" t="s">
        <v>1058</v>
      </c>
      <c r="C150" s="8" t="s">
        <v>1057</v>
      </c>
      <c r="D150" s="8" t="s">
        <v>1056</v>
      </c>
      <c r="E150" s="13">
        <v>28951852</v>
      </c>
      <c r="F150" s="13">
        <v>140800</v>
      </c>
      <c r="G150" s="8" t="s">
        <v>1055</v>
      </c>
      <c r="H150" s="8">
        <v>1</v>
      </c>
      <c r="I150" s="8" t="str">
        <f>_xlfn.IFNA(VLOOKUP(A150, Sheet3!$A$2:$E$189, 5, FALSE), "-")</f>
        <v>Nepalese rupee</v>
      </c>
      <c r="J150" s="8" t="str">
        <f>_xlfn.IFNA(VLOOKUP(A150, Sheet3!$A$2:$E$189, 3, FALSE), "-")</f>
        <v>524</v>
      </c>
      <c r="K150" s="8" t="str">
        <f>_xlfn.IFNA(VLOOKUP(A150, Sheet3!$A$2:$E$189, 2, FALSE), "-")</f>
        <v>NPR</v>
      </c>
      <c r="L150" s="8" t="str">
        <f t="shared" si="9"/>
        <v>977</v>
      </c>
      <c r="M150" s="8" t="str">
        <f t="shared" si="10"/>
        <v>NP</v>
      </c>
      <c r="N150" s="8" t="str">
        <f t="shared" si="11"/>
        <v>NPL</v>
      </c>
      <c r="O150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('Nepal', 'Nepalese rupee', '524', 'NPR', '977', 'NP', 'NPL', 0, getdate(), 0, getdate());</v>
      </c>
    </row>
    <row r="151" spans="1:15" x14ac:dyDescent="0.25">
      <c r="A151" s="8" t="s">
        <v>1054</v>
      </c>
      <c r="B151" s="8" t="s">
        <v>1053</v>
      </c>
      <c r="C151" s="8" t="s">
        <v>1052</v>
      </c>
      <c r="D151" s="8" t="s">
        <v>1051</v>
      </c>
      <c r="E151" s="13">
        <v>16645000</v>
      </c>
      <c r="F151" s="13">
        <v>41526</v>
      </c>
      <c r="G151" s="8" t="s">
        <v>1050</v>
      </c>
      <c r="H151" s="8">
        <v>1</v>
      </c>
      <c r="I151" s="8" t="str">
        <f>_xlfn.IFNA(VLOOKUP(A151, Sheet3!$A$2:$E$189, 5, FALSE), "-")</f>
        <v>-</v>
      </c>
      <c r="J151" s="8" t="str">
        <f>_xlfn.IFNA(VLOOKUP(A151, Sheet3!$A$2:$E$189, 3, FALSE), "-")</f>
        <v>-</v>
      </c>
      <c r="K151" s="8" t="str">
        <f>_xlfn.IFNA(VLOOKUP(A151, Sheet3!$A$2:$E$189, 2, FALSE), "-")</f>
        <v>-</v>
      </c>
      <c r="L151" s="8" t="str">
        <f t="shared" si="9"/>
        <v>-</v>
      </c>
      <c r="M151" s="8" t="str">
        <f t="shared" si="10"/>
        <v>-</v>
      </c>
      <c r="N151" s="8" t="str">
        <f t="shared" si="11"/>
        <v>-</v>
      </c>
      <c r="O151" s="8" t="str">
        <f t="shared" si="12"/>
        <v>-</v>
      </c>
    </row>
    <row r="152" spans="1:15" x14ac:dyDescent="0.25">
      <c r="A152" s="8" t="s">
        <v>1049</v>
      </c>
      <c r="B152" s="8" t="s">
        <v>1048</v>
      </c>
      <c r="C152" s="8" t="s">
        <v>1047</v>
      </c>
      <c r="D152" s="8" t="s">
        <v>1046</v>
      </c>
      <c r="E152" s="13">
        <v>136197</v>
      </c>
      <c r="F152" s="13">
        <v>960</v>
      </c>
      <c r="H152" s="8">
        <v>1</v>
      </c>
      <c r="I152" s="8" t="str">
        <f>_xlfn.IFNA(VLOOKUP(A152, Sheet3!$A$2:$E$189, 5, FALSE), "-")</f>
        <v>-</v>
      </c>
      <c r="J152" s="8" t="str">
        <f>_xlfn.IFNA(VLOOKUP(A152, Sheet3!$A$2:$E$189, 3, FALSE), "-")</f>
        <v>-</v>
      </c>
      <c r="K152" s="8" t="str">
        <f>_xlfn.IFNA(VLOOKUP(A152, Sheet3!$A$2:$E$189, 2, FALSE), "-")</f>
        <v>-</v>
      </c>
      <c r="L152" s="8" t="str">
        <f t="shared" si="9"/>
        <v>-</v>
      </c>
      <c r="M152" s="8" t="str">
        <f t="shared" si="10"/>
        <v>-</v>
      </c>
      <c r="N152" s="8" t="str">
        <f t="shared" si="11"/>
        <v>-</v>
      </c>
      <c r="O152" s="8" t="str">
        <f t="shared" si="12"/>
        <v>-</v>
      </c>
    </row>
    <row r="153" spans="1:15" x14ac:dyDescent="0.25">
      <c r="A153" s="8" t="s">
        <v>1045</v>
      </c>
      <c r="B153" s="8" t="s">
        <v>1044</v>
      </c>
      <c r="C153" s="8" t="s">
        <v>1043</v>
      </c>
      <c r="D153" s="8" t="s">
        <v>1042</v>
      </c>
      <c r="E153" s="13">
        <v>216494</v>
      </c>
      <c r="F153" s="13">
        <v>19060</v>
      </c>
      <c r="G153" s="8" t="s">
        <v>1041</v>
      </c>
      <c r="H153" s="8">
        <v>1</v>
      </c>
      <c r="I153" s="8" t="str">
        <f>_xlfn.IFNA(VLOOKUP(A153, Sheet3!$A$2:$E$189, 5, FALSE), "-")</f>
        <v>-</v>
      </c>
      <c r="J153" s="8" t="str">
        <f>_xlfn.IFNA(VLOOKUP(A153, Sheet3!$A$2:$E$189, 3, FALSE), "-")</f>
        <v>-</v>
      </c>
      <c r="K153" s="8" t="str">
        <f>_xlfn.IFNA(VLOOKUP(A153, Sheet3!$A$2:$E$189, 2, FALSE), "-")</f>
        <v>-</v>
      </c>
      <c r="L153" s="8" t="str">
        <f t="shared" si="9"/>
        <v>-</v>
      </c>
      <c r="M153" s="8" t="str">
        <f t="shared" si="10"/>
        <v>-</v>
      </c>
      <c r="N153" s="8" t="str">
        <f t="shared" si="11"/>
        <v>-</v>
      </c>
      <c r="O153" s="8" t="str">
        <f t="shared" si="12"/>
        <v>-</v>
      </c>
    </row>
    <row r="154" spans="1:15" x14ac:dyDescent="0.25">
      <c r="A154" s="8" t="s">
        <v>1040</v>
      </c>
      <c r="B154" s="8" t="s">
        <v>956</v>
      </c>
      <c r="C154" s="8" t="s">
        <v>1039</v>
      </c>
      <c r="D154" s="8" t="s">
        <v>1038</v>
      </c>
      <c r="E154" s="13">
        <v>4252277</v>
      </c>
      <c r="F154" s="13">
        <v>268680</v>
      </c>
      <c r="G154" s="8" t="s">
        <v>1037</v>
      </c>
      <c r="H154" s="8">
        <v>1</v>
      </c>
      <c r="I154" s="8" t="str">
        <f>_xlfn.IFNA(VLOOKUP(A154, Sheet3!$A$2:$E$189, 5, FALSE), "-")</f>
        <v>-</v>
      </c>
      <c r="J154" s="8" t="str">
        <f>_xlfn.IFNA(VLOOKUP(A154, Sheet3!$A$2:$E$189, 3, FALSE), "-")</f>
        <v>-</v>
      </c>
      <c r="K154" s="8" t="str">
        <f>_xlfn.IFNA(VLOOKUP(A154, Sheet3!$A$2:$E$189, 2, FALSE), "-")</f>
        <v>-</v>
      </c>
      <c r="L154" s="8" t="str">
        <f t="shared" si="9"/>
        <v>-</v>
      </c>
      <c r="M154" s="8" t="str">
        <f t="shared" si="10"/>
        <v>-</v>
      </c>
      <c r="N154" s="8" t="str">
        <f t="shared" si="11"/>
        <v>-</v>
      </c>
      <c r="O154" s="8" t="str">
        <f t="shared" si="12"/>
        <v>-</v>
      </c>
    </row>
    <row r="155" spans="1:15" x14ac:dyDescent="0.25">
      <c r="A155" s="8" t="s">
        <v>1036</v>
      </c>
      <c r="B155" s="8" t="s">
        <v>1035</v>
      </c>
      <c r="C155" s="8" t="s">
        <v>1034</v>
      </c>
      <c r="D155" s="8" t="s">
        <v>1033</v>
      </c>
      <c r="E155" s="13">
        <v>5995928</v>
      </c>
      <c r="F155" s="13">
        <v>129494</v>
      </c>
      <c r="G155" s="8" t="s">
        <v>1032</v>
      </c>
      <c r="H155" s="8">
        <v>1</v>
      </c>
      <c r="I155" s="8" t="str">
        <f>_xlfn.IFNA(VLOOKUP(A155, Sheet3!$A$2:$E$189, 5, FALSE), "-")</f>
        <v>Nicaraguan córdoba</v>
      </c>
      <c r="J155" s="8" t="str">
        <f>_xlfn.IFNA(VLOOKUP(A155, Sheet3!$A$2:$E$189, 3, FALSE), "-")</f>
        <v>558</v>
      </c>
      <c r="K155" s="8" t="str">
        <f>_xlfn.IFNA(VLOOKUP(A155, Sheet3!$A$2:$E$189, 2, FALSE), "-")</f>
        <v>NIO</v>
      </c>
      <c r="L155" s="8" t="str">
        <f t="shared" si="9"/>
        <v>505</v>
      </c>
      <c r="M155" s="8" t="str">
        <f t="shared" si="10"/>
        <v>NI</v>
      </c>
      <c r="N155" s="8" t="str">
        <f t="shared" si="11"/>
        <v>NIC</v>
      </c>
      <c r="O155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('Nicaragua', 'Nicaraguan córdoba', '558', 'NIO', '505', 'NI', 'NIC', 0, getdate(), 0, getdate());</v>
      </c>
    </row>
    <row r="156" spans="1:15" x14ac:dyDescent="0.25">
      <c r="A156" s="8" t="s">
        <v>1031</v>
      </c>
      <c r="B156" s="8" t="s">
        <v>1030</v>
      </c>
      <c r="C156" s="8" t="s">
        <v>1029</v>
      </c>
      <c r="D156" s="8" t="s">
        <v>1028</v>
      </c>
      <c r="E156" s="13">
        <v>15878271</v>
      </c>
      <c r="F156" s="13">
        <v>1267000</v>
      </c>
      <c r="G156" s="8" t="s">
        <v>1027</v>
      </c>
      <c r="H156" s="8">
        <v>1</v>
      </c>
      <c r="I156" s="8" t="str">
        <f>_xlfn.IFNA(VLOOKUP(A156, Sheet3!$A$2:$E$189, 5, FALSE), "-")</f>
        <v>-</v>
      </c>
      <c r="J156" s="8" t="str">
        <f>_xlfn.IFNA(VLOOKUP(A156, Sheet3!$A$2:$E$189, 3, FALSE), "-")</f>
        <v>-</v>
      </c>
      <c r="K156" s="8" t="str">
        <f>_xlfn.IFNA(VLOOKUP(A156, Sheet3!$A$2:$E$189, 2, FALSE), "-")</f>
        <v>-</v>
      </c>
      <c r="L156" s="8" t="str">
        <f t="shared" si="9"/>
        <v>-</v>
      </c>
      <c r="M156" s="8" t="str">
        <f t="shared" si="10"/>
        <v>-</v>
      </c>
      <c r="N156" s="8" t="str">
        <f t="shared" si="11"/>
        <v>-</v>
      </c>
      <c r="O156" s="8" t="str">
        <f t="shared" si="12"/>
        <v>-</v>
      </c>
    </row>
    <row r="157" spans="1:15" x14ac:dyDescent="0.25">
      <c r="A157" s="8" t="s">
        <v>1026</v>
      </c>
      <c r="B157" s="8" t="s">
        <v>1025</v>
      </c>
      <c r="C157" s="8" t="s">
        <v>1024</v>
      </c>
      <c r="D157" s="8" t="s">
        <v>1023</v>
      </c>
      <c r="E157" s="13">
        <v>154000000</v>
      </c>
      <c r="F157" s="13">
        <v>923768</v>
      </c>
      <c r="G157" s="8" t="s">
        <v>1022</v>
      </c>
      <c r="H157" s="8">
        <v>1</v>
      </c>
      <c r="I157" s="8" t="str">
        <f>_xlfn.IFNA(VLOOKUP(A157, Sheet3!$A$2:$E$189, 5, FALSE), "-")</f>
        <v>Nigerian naira</v>
      </c>
      <c r="J157" s="8" t="str">
        <f>_xlfn.IFNA(VLOOKUP(A157, Sheet3!$A$2:$E$189, 3, FALSE), "-")</f>
        <v>566</v>
      </c>
      <c r="K157" s="8" t="str">
        <f>_xlfn.IFNA(VLOOKUP(A157, Sheet3!$A$2:$E$189, 2, FALSE), "-")</f>
        <v>NGN</v>
      </c>
      <c r="L157" s="8" t="str">
        <f t="shared" si="9"/>
        <v>234</v>
      </c>
      <c r="M157" s="8" t="str">
        <f t="shared" si="10"/>
        <v>NG</v>
      </c>
      <c r="N157" s="8" t="str">
        <f t="shared" si="11"/>
        <v>NGA</v>
      </c>
      <c r="O157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('Nigeria', 'Nigerian naira', '566', 'NGN', '234', 'NG', 'NGA', 0, getdate(), 0, getdate());</v>
      </c>
    </row>
    <row r="158" spans="1:15" x14ac:dyDescent="0.25">
      <c r="A158" s="8" t="s">
        <v>1021</v>
      </c>
      <c r="B158" s="8" t="s">
        <v>1020</v>
      </c>
      <c r="C158" s="8" t="s">
        <v>1019</v>
      </c>
      <c r="D158" s="8" t="s">
        <v>1018</v>
      </c>
      <c r="E158" s="13">
        <v>2166</v>
      </c>
      <c r="F158" s="13">
        <v>260</v>
      </c>
      <c r="G158" s="8" t="s">
        <v>1017</v>
      </c>
      <c r="H158" s="8">
        <v>1</v>
      </c>
      <c r="I158" s="8" t="str">
        <f>_xlfn.IFNA(VLOOKUP(A158, Sheet3!$A$2:$E$189, 5, FALSE), "-")</f>
        <v>-</v>
      </c>
      <c r="J158" s="8" t="str">
        <f>_xlfn.IFNA(VLOOKUP(A158, Sheet3!$A$2:$E$189, 3, FALSE), "-")</f>
        <v>-</v>
      </c>
      <c r="K158" s="8" t="str">
        <f>_xlfn.IFNA(VLOOKUP(A158, Sheet3!$A$2:$E$189, 2, FALSE), "-")</f>
        <v>-</v>
      </c>
      <c r="L158" s="8" t="str">
        <f t="shared" si="9"/>
        <v>-</v>
      </c>
      <c r="M158" s="8" t="str">
        <f t="shared" si="10"/>
        <v>-</v>
      </c>
      <c r="N158" s="8" t="str">
        <f t="shared" si="11"/>
        <v>-</v>
      </c>
      <c r="O158" s="8" t="str">
        <f t="shared" si="12"/>
        <v>-</v>
      </c>
    </row>
    <row r="159" spans="1:15" x14ac:dyDescent="0.25">
      <c r="A159" s="8" t="s">
        <v>1016</v>
      </c>
      <c r="B159" s="8" t="s">
        <v>1015</v>
      </c>
      <c r="C159" s="8" t="s">
        <v>1014</v>
      </c>
      <c r="D159" s="8" t="s">
        <v>1013</v>
      </c>
      <c r="E159" s="13">
        <v>22912177</v>
      </c>
      <c r="F159" s="13">
        <v>120540</v>
      </c>
      <c r="G159" s="8" t="s">
        <v>1012</v>
      </c>
      <c r="H159" s="8">
        <v>1</v>
      </c>
      <c r="I159" s="8" t="str">
        <f>_xlfn.IFNA(VLOOKUP(A159, Sheet3!$A$2:$E$189, 5, FALSE), "-")</f>
        <v>North Korean won</v>
      </c>
      <c r="J159" s="8" t="str">
        <f>_xlfn.IFNA(VLOOKUP(A159, Sheet3!$A$2:$E$189, 3, FALSE), "-")</f>
        <v>408</v>
      </c>
      <c r="K159" s="8" t="str">
        <f>_xlfn.IFNA(VLOOKUP(A159, Sheet3!$A$2:$E$189, 2, FALSE), "-")</f>
        <v>KPW</v>
      </c>
      <c r="L159" s="8" t="str">
        <f t="shared" si="9"/>
        <v>850</v>
      </c>
      <c r="M159" s="8" t="str">
        <f t="shared" si="10"/>
        <v>KP</v>
      </c>
      <c r="N159" s="8" t="str">
        <f t="shared" si="11"/>
        <v>PRK</v>
      </c>
      <c r="O159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('North Korea', 'North Korean won', '408', 'KPW', '850', 'KP', 'PRK', 0, getdate(), 0, getdate());</v>
      </c>
    </row>
    <row r="160" spans="1:15" x14ac:dyDescent="0.25">
      <c r="A160" s="8" t="s">
        <v>1011</v>
      </c>
      <c r="B160" s="8" t="s">
        <v>1010</v>
      </c>
      <c r="C160" s="8" t="s">
        <v>1009</v>
      </c>
      <c r="D160" s="8" t="s">
        <v>1008</v>
      </c>
      <c r="E160" s="13">
        <v>53883</v>
      </c>
      <c r="F160" s="13">
        <v>477</v>
      </c>
      <c r="G160" s="8" t="s">
        <v>1007</v>
      </c>
      <c r="H160" s="8">
        <v>1</v>
      </c>
      <c r="I160" s="8" t="str">
        <f>_xlfn.IFNA(VLOOKUP(A160, Sheet3!$A$2:$E$189, 5, FALSE), "-")</f>
        <v>-</v>
      </c>
      <c r="J160" s="8" t="str">
        <f>_xlfn.IFNA(VLOOKUP(A160, Sheet3!$A$2:$E$189, 3, FALSE), "-")</f>
        <v>-</v>
      </c>
      <c r="K160" s="8" t="str">
        <f>_xlfn.IFNA(VLOOKUP(A160, Sheet3!$A$2:$E$189, 2, FALSE), "-")</f>
        <v>-</v>
      </c>
      <c r="L160" s="8" t="str">
        <f t="shared" si="9"/>
        <v>-</v>
      </c>
      <c r="M160" s="8" t="str">
        <f t="shared" si="10"/>
        <v>-</v>
      </c>
      <c r="N160" s="8" t="str">
        <f t="shared" si="11"/>
        <v>-</v>
      </c>
      <c r="O160" s="8" t="str">
        <f t="shared" si="12"/>
        <v>-</v>
      </c>
    </row>
    <row r="161" spans="1:15" x14ac:dyDescent="0.25">
      <c r="A161" s="8" t="s">
        <v>1006</v>
      </c>
      <c r="B161" s="8" t="s">
        <v>774</v>
      </c>
      <c r="C161" s="8" t="s">
        <v>1005</v>
      </c>
      <c r="D161" s="8" t="s">
        <v>1004</v>
      </c>
      <c r="E161" s="13">
        <v>5009150</v>
      </c>
      <c r="F161" s="13">
        <v>324220</v>
      </c>
      <c r="G161" s="8" t="s">
        <v>1003</v>
      </c>
      <c r="H161" s="8">
        <v>1</v>
      </c>
      <c r="I161" s="8" t="str">
        <f>_xlfn.IFNA(VLOOKUP(A161, Sheet3!$A$2:$E$189, 5, FALSE), "-")</f>
        <v>-</v>
      </c>
      <c r="J161" s="8" t="str">
        <f>_xlfn.IFNA(VLOOKUP(A161, Sheet3!$A$2:$E$189, 3, FALSE), "-")</f>
        <v>-</v>
      </c>
      <c r="K161" s="8" t="str">
        <f>_xlfn.IFNA(VLOOKUP(A161, Sheet3!$A$2:$E$189, 2, FALSE), "-")</f>
        <v>-</v>
      </c>
      <c r="L161" s="8" t="str">
        <f t="shared" si="9"/>
        <v>-</v>
      </c>
      <c r="M161" s="8" t="str">
        <f t="shared" si="10"/>
        <v>-</v>
      </c>
      <c r="N161" s="8" t="str">
        <f t="shared" si="11"/>
        <v>-</v>
      </c>
      <c r="O161" s="8" t="str">
        <f t="shared" si="12"/>
        <v>-</v>
      </c>
    </row>
    <row r="162" spans="1:15" x14ac:dyDescent="0.25">
      <c r="A162" s="8" t="s">
        <v>1002</v>
      </c>
      <c r="B162" s="8" t="s">
        <v>1001</v>
      </c>
      <c r="C162" s="8" t="s">
        <v>1000</v>
      </c>
      <c r="D162" s="8" t="s">
        <v>999</v>
      </c>
      <c r="E162" s="13">
        <v>2967717</v>
      </c>
      <c r="F162" s="13">
        <v>212460</v>
      </c>
      <c r="G162" s="8" t="s">
        <v>998</v>
      </c>
      <c r="H162" s="8">
        <v>1</v>
      </c>
      <c r="I162" s="8" t="str">
        <f>_xlfn.IFNA(VLOOKUP(A162, Sheet3!$A$2:$E$189, 5, FALSE), "-")</f>
        <v>Omani rial</v>
      </c>
      <c r="J162" s="8" t="str">
        <f>_xlfn.IFNA(VLOOKUP(A162, Sheet3!$A$2:$E$189, 3, FALSE), "-")</f>
        <v>512</v>
      </c>
      <c r="K162" s="8" t="str">
        <f>_xlfn.IFNA(VLOOKUP(A162, Sheet3!$A$2:$E$189, 2, FALSE), "-")</f>
        <v>OMR</v>
      </c>
      <c r="L162" s="8" t="str">
        <f t="shared" si="9"/>
        <v>968</v>
      </c>
      <c r="M162" s="8" t="str">
        <f t="shared" si="10"/>
        <v>OM</v>
      </c>
      <c r="N162" s="8" t="str">
        <f t="shared" si="11"/>
        <v>OMN</v>
      </c>
      <c r="O162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('Oman', 'Omani rial', '512', 'OMR', '968', 'OM', 'OMN', 0, getdate(), 0, getdate());</v>
      </c>
    </row>
    <row r="163" spans="1:15" x14ac:dyDescent="0.25">
      <c r="A163" s="8" t="s">
        <v>997</v>
      </c>
      <c r="B163" s="8" t="s">
        <v>996</v>
      </c>
      <c r="C163" s="8" t="s">
        <v>995</v>
      </c>
      <c r="D163" s="8" t="s">
        <v>994</v>
      </c>
      <c r="E163" s="13">
        <v>184404791</v>
      </c>
      <c r="F163" s="13">
        <v>803940</v>
      </c>
      <c r="G163" s="8" t="s">
        <v>993</v>
      </c>
      <c r="H163" s="8">
        <v>1</v>
      </c>
      <c r="I163" s="8" t="str">
        <f>_xlfn.IFNA(VLOOKUP(A163, Sheet3!$A$2:$E$189, 5, FALSE), "-")</f>
        <v>Pakistani rupee</v>
      </c>
      <c r="J163" s="8" t="str">
        <f>_xlfn.IFNA(VLOOKUP(A163, Sheet3!$A$2:$E$189, 3, FALSE), "-")</f>
        <v>586</v>
      </c>
      <c r="K163" s="8" t="str">
        <f>_xlfn.IFNA(VLOOKUP(A163, Sheet3!$A$2:$E$189, 2, FALSE), "-")</f>
        <v>PKR</v>
      </c>
      <c r="L163" s="8" t="str">
        <f t="shared" si="9"/>
        <v>92</v>
      </c>
      <c r="M163" s="8" t="str">
        <f t="shared" si="10"/>
        <v>PK</v>
      </c>
      <c r="N163" s="8" t="str">
        <f t="shared" si="11"/>
        <v>PAK</v>
      </c>
      <c r="O163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('Pakistan', 'Pakistani rupee', '586', 'PKR', '92', 'PK', 'PAK', 0, getdate(), 0, getdate());</v>
      </c>
    </row>
    <row r="164" spans="1:15" x14ac:dyDescent="0.25">
      <c r="A164" s="8" t="s">
        <v>992</v>
      </c>
      <c r="B164" s="8" t="s">
        <v>991</v>
      </c>
      <c r="C164" s="8" t="s">
        <v>990</v>
      </c>
      <c r="D164" s="8" t="s">
        <v>989</v>
      </c>
      <c r="E164" s="13">
        <v>19907</v>
      </c>
      <c r="F164" s="13">
        <v>458</v>
      </c>
      <c r="G164" s="8" t="s">
        <v>988</v>
      </c>
      <c r="H164" s="8">
        <v>1</v>
      </c>
      <c r="I164" s="8" t="str">
        <f>_xlfn.IFNA(VLOOKUP(A164, Sheet3!$A$2:$E$189, 5, FALSE), "-")</f>
        <v>-</v>
      </c>
      <c r="J164" s="8" t="str">
        <f>_xlfn.IFNA(VLOOKUP(A164, Sheet3!$A$2:$E$189, 3, FALSE), "-")</f>
        <v>-</v>
      </c>
      <c r="K164" s="8" t="str">
        <f>_xlfn.IFNA(VLOOKUP(A164, Sheet3!$A$2:$E$189, 2, FALSE), "-")</f>
        <v>-</v>
      </c>
      <c r="L164" s="8" t="str">
        <f t="shared" si="9"/>
        <v>-</v>
      </c>
      <c r="M164" s="8" t="str">
        <f t="shared" si="10"/>
        <v>-</v>
      </c>
      <c r="N164" s="8" t="str">
        <f t="shared" si="11"/>
        <v>-</v>
      </c>
      <c r="O164" s="8" t="str">
        <f t="shared" si="12"/>
        <v>-</v>
      </c>
    </row>
    <row r="165" spans="1:15" x14ac:dyDescent="0.25">
      <c r="A165" s="8" t="s">
        <v>987</v>
      </c>
      <c r="B165" s="8" t="s">
        <v>986</v>
      </c>
      <c r="C165" s="8" t="s">
        <v>985</v>
      </c>
      <c r="D165" s="8" t="s">
        <v>984</v>
      </c>
      <c r="E165" s="13">
        <v>3800000</v>
      </c>
      <c r="F165" s="13">
        <v>5970</v>
      </c>
      <c r="G165" s="8" t="s">
        <v>983</v>
      </c>
      <c r="H165" s="8">
        <v>1</v>
      </c>
      <c r="I165" s="8" t="str">
        <f>_xlfn.IFNA(VLOOKUP(A165, Sheet3!$A$2:$E$189, 5, FALSE), "-")</f>
        <v>-</v>
      </c>
      <c r="J165" s="8" t="str">
        <f>_xlfn.IFNA(VLOOKUP(A165, Sheet3!$A$2:$E$189, 3, FALSE), "-")</f>
        <v>-</v>
      </c>
      <c r="K165" s="8" t="str">
        <f>_xlfn.IFNA(VLOOKUP(A165, Sheet3!$A$2:$E$189, 2, FALSE), "-")</f>
        <v>-</v>
      </c>
      <c r="L165" s="8" t="str">
        <f t="shared" si="9"/>
        <v>-</v>
      </c>
      <c r="M165" s="8" t="str">
        <f t="shared" si="10"/>
        <v>-</v>
      </c>
      <c r="N165" s="8" t="str">
        <f t="shared" si="11"/>
        <v>-</v>
      </c>
      <c r="O165" s="8" t="str">
        <f t="shared" si="12"/>
        <v>-</v>
      </c>
    </row>
    <row r="166" spans="1:15" x14ac:dyDescent="0.25">
      <c r="A166" s="8" t="s">
        <v>982</v>
      </c>
      <c r="B166" s="8" t="s">
        <v>981</v>
      </c>
      <c r="C166" s="8" t="s">
        <v>980</v>
      </c>
      <c r="D166" s="8" t="s">
        <v>979</v>
      </c>
      <c r="E166" s="13">
        <v>3410676</v>
      </c>
      <c r="F166" s="13">
        <v>78200</v>
      </c>
      <c r="G166" s="8" t="s">
        <v>978</v>
      </c>
      <c r="H166" s="8">
        <v>1</v>
      </c>
      <c r="I166" s="8" t="str">
        <f>_xlfn.IFNA(VLOOKUP(A166, Sheet3!$A$2:$E$189, 5, FALSE), "-")</f>
        <v>Panamanian balboa</v>
      </c>
      <c r="J166" s="8" t="str">
        <f>_xlfn.IFNA(VLOOKUP(A166, Sheet3!$A$2:$E$189, 3, FALSE), "-")</f>
        <v>590</v>
      </c>
      <c r="K166" s="8" t="str">
        <f>_xlfn.IFNA(VLOOKUP(A166, Sheet3!$A$2:$E$189, 2, FALSE), "-")</f>
        <v>PAB</v>
      </c>
      <c r="L166" s="8" t="str">
        <f t="shared" si="9"/>
        <v>507</v>
      </c>
      <c r="M166" s="8" t="str">
        <f t="shared" si="10"/>
        <v>PA</v>
      </c>
      <c r="N166" s="8" t="str">
        <f t="shared" si="11"/>
        <v>PAN</v>
      </c>
      <c r="O166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('Panama', 'Panamanian balboa', '590', 'PAB', '507', 'PA', 'PAN', 0, getdate(), 0, getdate());</v>
      </c>
    </row>
    <row r="167" spans="1:15" x14ac:dyDescent="0.25">
      <c r="A167" s="8" t="s">
        <v>977</v>
      </c>
      <c r="B167" s="8" t="s">
        <v>976</v>
      </c>
      <c r="C167" s="8" t="s">
        <v>975</v>
      </c>
      <c r="D167" s="8" t="s">
        <v>974</v>
      </c>
      <c r="E167" s="13">
        <v>6064515</v>
      </c>
      <c r="F167" s="13">
        <v>462840</v>
      </c>
      <c r="G167" s="8" t="s">
        <v>973</v>
      </c>
      <c r="H167" s="8">
        <v>1</v>
      </c>
      <c r="I167" s="8" t="str">
        <f>_xlfn.IFNA(VLOOKUP(A167, Sheet3!$A$2:$E$189, 5, FALSE), "-")</f>
        <v>Papua New Guinean kina</v>
      </c>
      <c r="J167" s="8" t="str">
        <f>_xlfn.IFNA(VLOOKUP(A167, Sheet3!$A$2:$E$189, 3, FALSE), "-")</f>
        <v>598</v>
      </c>
      <c r="K167" s="8" t="str">
        <f>_xlfn.IFNA(VLOOKUP(A167, Sheet3!$A$2:$E$189, 2, FALSE), "-")</f>
        <v>PGK</v>
      </c>
      <c r="L167" s="8" t="str">
        <f t="shared" si="9"/>
        <v>675</v>
      </c>
      <c r="M167" s="8" t="str">
        <f t="shared" si="10"/>
        <v>PG</v>
      </c>
      <c r="N167" s="8" t="str">
        <f t="shared" si="11"/>
        <v>PNG</v>
      </c>
      <c r="O167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('Papua New Guinea', 'Papua New Guinean kina', '598', 'PGK', '675', 'PG', 'PNG', 0, getdate(), 0, getdate());</v>
      </c>
    </row>
    <row r="168" spans="1:15" x14ac:dyDescent="0.25">
      <c r="A168" s="8" t="s">
        <v>972</v>
      </c>
      <c r="B168" s="8" t="s">
        <v>971</v>
      </c>
      <c r="C168" s="8" t="s">
        <v>970</v>
      </c>
      <c r="D168" s="8" t="s">
        <v>969</v>
      </c>
      <c r="E168" s="13">
        <v>6375830</v>
      </c>
      <c r="F168" s="13">
        <v>406750</v>
      </c>
      <c r="G168" s="8" t="s">
        <v>968</v>
      </c>
      <c r="H168" s="8">
        <v>1</v>
      </c>
      <c r="I168" s="8" t="str">
        <f>_xlfn.IFNA(VLOOKUP(A168, Sheet3!$A$2:$E$189, 5, FALSE), "-")</f>
        <v>Paraguayan guaraní</v>
      </c>
      <c r="J168" s="8" t="str">
        <f>_xlfn.IFNA(VLOOKUP(A168, Sheet3!$A$2:$E$189, 3, FALSE), "-")</f>
        <v>600</v>
      </c>
      <c r="K168" s="8" t="str">
        <f>_xlfn.IFNA(VLOOKUP(A168, Sheet3!$A$2:$E$189, 2, FALSE), "-")</f>
        <v>PYG</v>
      </c>
      <c r="L168" s="8" t="str">
        <f t="shared" si="9"/>
        <v>595</v>
      </c>
      <c r="M168" s="8" t="str">
        <f t="shared" si="10"/>
        <v>PY</v>
      </c>
      <c r="N168" s="8" t="str">
        <f t="shared" si="11"/>
        <v>PRY</v>
      </c>
      <c r="O168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('Paraguay', 'Paraguayan guaraní', '600', 'PYG', '595', 'PY', 'PRY', 0, getdate(), 0, getdate());</v>
      </c>
    </row>
    <row r="169" spans="1:15" x14ac:dyDescent="0.25">
      <c r="A169" s="8" t="s">
        <v>967</v>
      </c>
      <c r="B169" s="8" t="s">
        <v>966</v>
      </c>
      <c r="C169" s="8" t="s">
        <v>965</v>
      </c>
      <c r="D169" s="8" t="s">
        <v>964</v>
      </c>
      <c r="E169" s="13">
        <v>29907003</v>
      </c>
      <c r="F169" s="13">
        <v>1285220</v>
      </c>
      <c r="G169" s="8" t="s">
        <v>963</v>
      </c>
      <c r="H169" s="8">
        <v>1</v>
      </c>
      <c r="I169" s="8" t="str">
        <f>_xlfn.IFNA(VLOOKUP(A169, Sheet3!$A$2:$E$189, 5, FALSE), "-")</f>
        <v>Peruvian sol</v>
      </c>
      <c r="J169" s="8" t="str">
        <f>_xlfn.IFNA(VLOOKUP(A169, Sheet3!$A$2:$E$189, 3, FALSE), "-")</f>
        <v>604</v>
      </c>
      <c r="K169" s="8" t="str">
        <f>_xlfn.IFNA(VLOOKUP(A169, Sheet3!$A$2:$E$189, 2, FALSE), "-")</f>
        <v>PEN</v>
      </c>
      <c r="L169" s="8" t="str">
        <f t="shared" si="9"/>
        <v>51</v>
      </c>
      <c r="M169" s="8" t="str">
        <f t="shared" si="10"/>
        <v>PE</v>
      </c>
      <c r="N169" s="8" t="str">
        <f t="shared" si="11"/>
        <v>PER</v>
      </c>
      <c r="O169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('Peru', 'Peruvian sol', '604', 'PEN', '51', 'PE', 'PER', 0, getdate(), 0, getdate());</v>
      </c>
    </row>
    <row r="170" spans="1:15" x14ac:dyDescent="0.25">
      <c r="A170" s="8" t="s">
        <v>962</v>
      </c>
      <c r="B170" s="8" t="s">
        <v>961</v>
      </c>
      <c r="C170" s="8" t="s">
        <v>960</v>
      </c>
      <c r="D170" s="8" t="s">
        <v>959</v>
      </c>
      <c r="E170" s="13">
        <v>99900177</v>
      </c>
      <c r="F170" s="13">
        <v>300000</v>
      </c>
      <c r="G170" s="8" t="s">
        <v>958</v>
      </c>
      <c r="H170" s="8">
        <v>1</v>
      </c>
      <c r="I170" s="8" t="str">
        <f>_xlfn.IFNA(VLOOKUP(A170, Sheet3!$A$2:$E$189, 5, FALSE), "-")</f>
        <v>Philippine peso[11]</v>
      </c>
      <c r="J170" s="8" t="str">
        <f>_xlfn.IFNA(VLOOKUP(A170, Sheet3!$A$2:$E$189, 3, FALSE), "-")</f>
        <v>608</v>
      </c>
      <c r="K170" s="8" t="str">
        <f>_xlfn.IFNA(VLOOKUP(A170, Sheet3!$A$2:$E$189, 2, FALSE), "-")</f>
        <v>PHP</v>
      </c>
      <c r="L170" s="8" t="str">
        <f t="shared" si="9"/>
        <v>63</v>
      </c>
      <c r="M170" s="8" t="str">
        <f t="shared" si="10"/>
        <v>PH</v>
      </c>
      <c r="N170" s="8" t="str">
        <f t="shared" si="11"/>
        <v>PHL</v>
      </c>
      <c r="O170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('Philippines', 'Philippine peso[11]', '608', 'PHP', '63', 'PH', 'PHL', 0, getdate(), 0, getdate());</v>
      </c>
    </row>
    <row r="171" spans="1:15" x14ac:dyDescent="0.25">
      <c r="A171" s="8" t="s">
        <v>957</v>
      </c>
      <c r="B171" s="8" t="s">
        <v>956</v>
      </c>
      <c r="C171" s="8" t="s">
        <v>955</v>
      </c>
      <c r="D171" s="8" t="s">
        <v>954</v>
      </c>
      <c r="E171" s="13">
        <v>46</v>
      </c>
      <c r="F171" s="13">
        <v>47</v>
      </c>
      <c r="H171" s="8">
        <v>1</v>
      </c>
      <c r="I171" s="8" t="str">
        <f>_xlfn.IFNA(VLOOKUP(A171, Sheet3!$A$2:$E$189, 5, FALSE), "-")</f>
        <v>-</v>
      </c>
      <c r="J171" s="8" t="str">
        <f>_xlfn.IFNA(VLOOKUP(A171, Sheet3!$A$2:$E$189, 3, FALSE), "-")</f>
        <v>-</v>
      </c>
      <c r="K171" s="8" t="str">
        <f>_xlfn.IFNA(VLOOKUP(A171, Sheet3!$A$2:$E$189, 2, FALSE), "-")</f>
        <v>-</v>
      </c>
      <c r="L171" s="8" t="str">
        <f t="shared" si="9"/>
        <v>-</v>
      </c>
      <c r="M171" s="8" t="str">
        <f t="shared" si="10"/>
        <v>-</v>
      </c>
      <c r="N171" s="8" t="str">
        <f t="shared" si="11"/>
        <v>-</v>
      </c>
      <c r="O171" s="8" t="str">
        <f t="shared" si="12"/>
        <v>-</v>
      </c>
    </row>
    <row r="172" spans="1:15" x14ac:dyDescent="0.25">
      <c r="A172" s="8" t="s">
        <v>953</v>
      </c>
      <c r="B172" s="8" t="s">
        <v>952</v>
      </c>
      <c r="C172" s="8" t="s">
        <v>951</v>
      </c>
      <c r="D172" s="8" t="s">
        <v>950</v>
      </c>
      <c r="E172" s="13">
        <v>38500000</v>
      </c>
      <c r="F172" s="13">
        <v>312685</v>
      </c>
      <c r="G172" s="8" t="s">
        <v>949</v>
      </c>
      <c r="H172" s="8">
        <v>1</v>
      </c>
      <c r="I172" s="8" t="str">
        <f>_xlfn.IFNA(VLOOKUP(A172, Sheet3!$A$2:$E$189, 5, FALSE), "-")</f>
        <v>Polish złoty</v>
      </c>
      <c r="J172" s="8" t="str">
        <f>_xlfn.IFNA(VLOOKUP(A172, Sheet3!$A$2:$E$189, 3, FALSE), "-")</f>
        <v>985</v>
      </c>
      <c r="K172" s="8" t="str">
        <f>_xlfn.IFNA(VLOOKUP(A172, Sheet3!$A$2:$E$189, 2, FALSE), "-")</f>
        <v>PLN</v>
      </c>
      <c r="L172" s="8" t="str">
        <f t="shared" si="9"/>
        <v>48</v>
      </c>
      <c r="M172" s="8" t="str">
        <f t="shared" si="10"/>
        <v>PL</v>
      </c>
      <c r="N172" s="8" t="str">
        <f t="shared" si="11"/>
        <v>POL</v>
      </c>
      <c r="O172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('Poland', 'Polish złoty', '985', 'PLN', '48', 'PL', 'POL', 0, getdate(), 0, getdate());</v>
      </c>
    </row>
    <row r="173" spans="1:15" x14ac:dyDescent="0.25">
      <c r="A173" s="8" t="s">
        <v>948</v>
      </c>
      <c r="B173" s="8" t="s">
        <v>947</v>
      </c>
      <c r="C173" s="8" t="s">
        <v>946</v>
      </c>
      <c r="D173" s="8" t="s">
        <v>945</v>
      </c>
      <c r="E173" s="13">
        <v>10676000</v>
      </c>
      <c r="F173" s="13">
        <v>92391</v>
      </c>
      <c r="G173" s="8" t="s">
        <v>944</v>
      </c>
      <c r="H173" s="8">
        <v>1</v>
      </c>
      <c r="I173" s="8" t="str">
        <f>_xlfn.IFNA(VLOOKUP(A173, Sheet3!$A$2:$E$189, 5, FALSE), "-")</f>
        <v>-</v>
      </c>
      <c r="J173" s="8" t="str">
        <f>_xlfn.IFNA(VLOOKUP(A173, Sheet3!$A$2:$E$189, 3, FALSE), "-")</f>
        <v>-</v>
      </c>
      <c r="K173" s="8" t="str">
        <f>_xlfn.IFNA(VLOOKUP(A173, Sheet3!$A$2:$E$189, 2, FALSE), "-")</f>
        <v>-</v>
      </c>
      <c r="L173" s="8" t="str">
        <f t="shared" si="9"/>
        <v>-</v>
      </c>
      <c r="M173" s="8" t="str">
        <f t="shared" si="10"/>
        <v>-</v>
      </c>
      <c r="N173" s="8" t="str">
        <f t="shared" si="11"/>
        <v>-</v>
      </c>
      <c r="O173" s="8" t="str">
        <f t="shared" si="12"/>
        <v>-</v>
      </c>
    </row>
    <row r="174" spans="1:15" x14ac:dyDescent="0.25">
      <c r="A174" s="8" t="s">
        <v>943</v>
      </c>
      <c r="B174" s="8" t="s">
        <v>942</v>
      </c>
      <c r="C174" s="8" t="s">
        <v>941</v>
      </c>
      <c r="D174" s="8" t="s">
        <v>940</v>
      </c>
      <c r="E174" s="13">
        <v>3916632</v>
      </c>
      <c r="F174" s="13">
        <v>9104</v>
      </c>
      <c r="G174" s="8" t="s">
        <v>939</v>
      </c>
      <c r="H174" s="8">
        <v>1</v>
      </c>
      <c r="I174" s="8" t="str">
        <f>_xlfn.IFNA(VLOOKUP(A174, Sheet3!$A$2:$E$189, 5, FALSE), "-")</f>
        <v>-</v>
      </c>
      <c r="J174" s="8" t="str">
        <f>_xlfn.IFNA(VLOOKUP(A174, Sheet3!$A$2:$E$189, 3, FALSE), "-")</f>
        <v>-</v>
      </c>
      <c r="K174" s="8" t="str">
        <f>_xlfn.IFNA(VLOOKUP(A174, Sheet3!$A$2:$E$189, 2, FALSE), "-")</f>
        <v>-</v>
      </c>
      <c r="L174" s="8" t="str">
        <f t="shared" si="9"/>
        <v>-</v>
      </c>
      <c r="M174" s="8" t="str">
        <f t="shared" si="10"/>
        <v>-</v>
      </c>
      <c r="N174" s="8" t="str">
        <f t="shared" si="11"/>
        <v>-</v>
      </c>
      <c r="O174" s="8" t="str">
        <f t="shared" si="12"/>
        <v>-</v>
      </c>
    </row>
    <row r="175" spans="1:15" x14ac:dyDescent="0.25">
      <c r="A175" s="8" t="s">
        <v>938</v>
      </c>
      <c r="B175" s="8" t="s">
        <v>937</v>
      </c>
      <c r="C175" s="8" t="s">
        <v>936</v>
      </c>
      <c r="D175" s="8" t="s">
        <v>935</v>
      </c>
      <c r="E175" s="13">
        <v>840926</v>
      </c>
      <c r="F175" s="13">
        <v>11437</v>
      </c>
      <c r="G175" s="8" t="s">
        <v>934</v>
      </c>
      <c r="H175" s="8">
        <v>1</v>
      </c>
      <c r="I175" s="8" t="str">
        <f>_xlfn.IFNA(VLOOKUP(A175, Sheet3!$A$2:$E$189, 5, FALSE), "-")</f>
        <v>Qatari riyal</v>
      </c>
      <c r="J175" s="8" t="str">
        <f>_xlfn.IFNA(VLOOKUP(A175, Sheet3!$A$2:$E$189, 3, FALSE), "-")</f>
        <v>634</v>
      </c>
      <c r="K175" s="8" t="str">
        <f>_xlfn.IFNA(VLOOKUP(A175, Sheet3!$A$2:$E$189, 2, FALSE), "-")</f>
        <v>QAR</v>
      </c>
      <c r="L175" s="8" t="str">
        <f t="shared" si="9"/>
        <v>974</v>
      </c>
      <c r="M175" s="8" t="str">
        <f t="shared" si="10"/>
        <v>QA</v>
      </c>
      <c r="N175" s="8" t="str">
        <f t="shared" si="11"/>
        <v>QAT</v>
      </c>
      <c r="O175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('Qatar', 'Qatari riyal', '634', 'QAR', '974', 'QA', 'QAT', 0, getdate(), 0, getdate());</v>
      </c>
    </row>
    <row r="176" spans="1:15" x14ac:dyDescent="0.25">
      <c r="A176" s="8" t="s">
        <v>933</v>
      </c>
      <c r="B176" s="8" t="s">
        <v>932</v>
      </c>
      <c r="C176" s="8" t="s">
        <v>931</v>
      </c>
      <c r="D176" s="8" t="s">
        <v>930</v>
      </c>
      <c r="E176" s="13">
        <v>3039126</v>
      </c>
      <c r="F176" s="13">
        <v>342000</v>
      </c>
      <c r="G176" s="8" t="s">
        <v>929</v>
      </c>
      <c r="H176" s="8">
        <v>1</v>
      </c>
      <c r="I176" s="8" t="str">
        <f>_xlfn.IFNA(VLOOKUP(A176, Sheet3!$A$2:$E$189, 5, FALSE), "-")</f>
        <v>-</v>
      </c>
      <c r="J176" s="8" t="str">
        <f>_xlfn.IFNA(VLOOKUP(A176, Sheet3!$A$2:$E$189, 3, FALSE), "-")</f>
        <v>-</v>
      </c>
      <c r="K176" s="8" t="str">
        <f>_xlfn.IFNA(VLOOKUP(A176, Sheet3!$A$2:$E$189, 2, FALSE), "-")</f>
        <v>-</v>
      </c>
      <c r="L176" s="8" t="str">
        <f t="shared" si="9"/>
        <v>-</v>
      </c>
      <c r="M176" s="8" t="str">
        <f t="shared" si="10"/>
        <v>-</v>
      </c>
      <c r="N176" s="8" t="str">
        <f t="shared" si="11"/>
        <v>-</v>
      </c>
      <c r="O176" s="8" t="str">
        <f t="shared" si="12"/>
        <v>-</v>
      </c>
    </row>
    <row r="177" spans="1:15" x14ac:dyDescent="0.25">
      <c r="A177" s="8" t="s">
        <v>928</v>
      </c>
      <c r="B177" s="8" t="s">
        <v>927</v>
      </c>
      <c r="C177" s="8" t="s">
        <v>926</v>
      </c>
      <c r="D177" s="8" t="s">
        <v>925</v>
      </c>
      <c r="E177" s="13">
        <v>776948</v>
      </c>
      <c r="F177" s="13">
        <v>2517</v>
      </c>
      <c r="H177" s="8">
        <v>1</v>
      </c>
      <c r="I177" s="8" t="str">
        <f>_xlfn.IFNA(VLOOKUP(A177, Sheet3!$A$2:$E$189, 5, FALSE), "-")</f>
        <v>-</v>
      </c>
      <c r="J177" s="8" t="str">
        <f>_xlfn.IFNA(VLOOKUP(A177, Sheet3!$A$2:$E$189, 3, FALSE), "-")</f>
        <v>-</v>
      </c>
      <c r="K177" s="8" t="str">
        <f>_xlfn.IFNA(VLOOKUP(A177, Sheet3!$A$2:$E$189, 2, FALSE), "-")</f>
        <v>-</v>
      </c>
      <c r="L177" s="8" t="str">
        <f t="shared" si="9"/>
        <v>-</v>
      </c>
      <c r="M177" s="8" t="str">
        <f t="shared" si="10"/>
        <v>-</v>
      </c>
      <c r="N177" s="8" t="str">
        <f t="shared" si="11"/>
        <v>-</v>
      </c>
      <c r="O177" s="8" t="str">
        <f t="shared" si="12"/>
        <v>-</v>
      </c>
    </row>
    <row r="178" spans="1:15" x14ac:dyDescent="0.25">
      <c r="A178" s="8" t="s">
        <v>924</v>
      </c>
      <c r="B178" s="8" t="s">
        <v>923</v>
      </c>
      <c r="C178" s="8" t="s">
        <v>922</v>
      </c>
      <c r="D178" s="8" t="s">
        <v>921</v>
      </c>
      <c r="E178" s="13">
        <v>21959278</v>
      </c>
      <c r="F178" s="13">
        <v>237500</v>
      </c>
      <c r="G178" s="8" t="s">
        <v>920</v>
      </c>
      <c r="H178" s="8">
        <v>1</v>
      </c>
      <c r="I178" s="8" t="str">
        <f>_xlfn.IFNA(VLOOKUP(A178, Sheet3!$A$2:$E$189, 5, FALSE), "-")</f>
        <v>Romanian leu</v>
      </c>
      <c r="J178" s="8" t="str">
        <f>_xlfn.IFNA(VLOOKUP(A178, Sheet3!$A$2:$E$189, 3, FALSE), "-")</f>
        <v>946</v>
      </c>
      <c r="K178" s="8" t="str">
        <f>_xlfn.IFNA(VLOOKUP(A178, Sheet3!$A$2:$E$189, 2, FALSE), "-")</f>
        <v>RON</v>
      </c>
      <c r="L178" s="8" t="str">
        <f t="shared" si="9"/>
        <v>40</v>
      </c>
      <c r="M178" s="8" t="str">
        <f t="shared" si="10"/>
        <v>RO</v>
      </c>
      <c r="N178" s="8" t="str">
        <f t="shared" si="11"/>
        <v>ROU</v>
      </c>
      <c r="O178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('Romania', 'Romanian leu', '946', 'RON', '40', 'RO', 'ROU', 0, getdate(), 0, getdate());</v>
      </c>
    </row>
    <row r="179" spans="1:15" x14ac:dyDescent="0.25">
      <c r="A179" s="8" t="s">
        <v>919</v>
      </c>
      <c r="B179" s="8" t="s">
        <v>918</v>
      </c>
      <c r="C179" s="8" t="s">
        <v>917</v>
      </c>
      <c r="D179" s="8" t="s">
        <v>916</v>
      </c>
      <c r="E179" s="13">
        <v>140702000</v>
      </c>
      <c r="F179" s="13">
        <v>17100000</v>
      </c>
      <c r="G179" s="8" t="s">
        <v>915</v>
      </c>
      <c r="H179" s="8">
        <v>1</v>
      </c>
      <c r="I179" s="8" t="str">
        <f>_xlfn.IFNA(VLOOKUP(A179, Sheet3!$A$2:$E$189, 5, FALSE), "-")</f>
        <v>Russian ruble</v>
      </c>
      <c r="J179" s="8" t="str">
        <f>_xlfn.IFNA(VLOOKUP(A179, Sheet3!$A$2:$E$189, 3, FALSE), "-")</f>
        <v>643</v>
      </c>
      <c r="K179" s="8" t="str">
        <f>_xlfn.IFNA(VLOOKUP(A179, Sheet3!$A$2:$E$189, 2, FALSE), "-")</f>
        <v>RUB</v>
      </c>
      <c r="L179" s="8" t="str">
        <f t="shared" si="9"/>
        <v>7</v>
      </c>
      <c r="M179" s="8" t="str">
        <f t="shared" si="10"/>
        <v>RU</v>
      </c>
      <c r="N179" s="8" t="str">
        <f t="shared" si="11"/>
        <v>RUS</v>
      </c>
      <c r="O179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('Russia', 'Russian ruble', '643', 'RUB', '7', 'RU', 'RUS', 0, getdate(), 0, getdate());</v>
      </c>
    </row>
    <row r="180" spans="1:15" x14ac:dyDescent="0.25">
      <c r="A180" s="8" t="s">
        <v>914</v>
      </c>
      <c r="B180" s="8" t="s">
        <v>913</v>
      </c>
      <c r="C180" s="8" t="s">
        <v>912</v>
      </c>
      <c r="D180" s="8" t="s">
        <v>911</v>
      </c>
      <c r="E180" s="13">
        <v>11055976</v>
      </c>
      <c r="F180" s="13">
        <v>26338</v>
      </c>
      <c r="G180" s="8" t="s">
        <v>910</v>
      </c>
      <c r="H180" s="8">
        <v>1</v>
      </c>
      <c r="I180" s="8" t="str">
        <f>_xlfn.IFNA(VLOOKUP(A180, Sheet3!$A$2:$E$189, 5, FALSE), "-")</f>
        <v>Rwandan franc</v>
      </c>
      <c r="J180" s="8" t="str">
        <f>_xlfn.IFNA(VLOOKUP(A180, Sheet3!$A$2:$E$189, 3, FALSE), "-")</f>
        <v>646</v>
      </c>
      <c r="K180" s="8" t="str">
        <f>_xlfn.IFNA(VLOOKUP(A180, Sheet3!$A$2:$E$189, 2, FALSE), "-")</f>
        <v>RWF</v>
      </c>
      <c r="L180" s="8" t="str">
        <f t="shared" si="9"/>
        <v>250</v>
      </c>
      <c r="M180" s="8" t="str">
        <f t="shared" si="10"/>
        <v>RW</v>
      </c>
      <c r="N180" s="8" t="str">
        <f t="shared" si="11"/>
        <v>RWA</v>
      </c>
      <c r="O180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('Rwanda', 'Rwandan franc', '646', 'RWF', '250', 'RW', 'RWA', 0, getdate(), 0, getdate());</v>
      </c>
    </row>
    <row r="181" spans="1:15" x14ac:dyDescent="0.25">
      <c r="A181" s="8" t="s">
        <v>909</v>
      </c>
      <c r="B181" s="8" t="s">
        <v>892</v>
      </c>
      <c r="C181" s="8" t="s">
        <v>908</v>
      </c>
      <c r="D181" s="8" t="s">
        <v>907</v>
      </c>
      <c r="E181" s="13">
        <v>8450</v>
      </c>
      <c r="F181" s="13">
        <v>21</v>
      </c>
      <c r="H181" s="8">
        <v>1</v>
      </c>
      <c r="I181" s="8" t="str">
        <f>_xlfn.IFNA(VLOOKUP(A181, Sheet3!$A$2:$E$189, 5, FALSE), "-")</f>
        <v>-</v>
      </c>
      <c r="J181" s="8" t="str">
        <f>_xlfn.IFNA(VLOOKUP(A181, Sheet3!$A$2:$E$189, 3, FALSE), "-")</f>
        <v>-</v>
      </c>
      <c r="K181" s="8" t="str">
        <f>_xlfn.IFNA(VLOOKUP(A181, Sheet3!$A$2:$E$189, 2, FALSE), "-")</f>
        <v>-</v>
      </c>
      <c r="L181" s="8" t="str">
        <f t="shared" si="9"/>
        <v>-</v>
      </c>
      <c r="M181" s="8" t="str">
        <f t="shared" si="10"/>
        <v>-</v>
      </c>
      <c r="N181" s="8" t="str">
        <f t="shared" si="11"/>
        <v>-</v>
      </c>
      <c r="O181" s="8" t="str">
        <f t="shared" si="12"/>
        <v>-</v>
      </c>
    </row>
    <row r="182" spans="1:15" x14ac:dyDescent="0.25">
      <c r="A182" s="8" t="s">
        <v>906</v>
      </c>
      <c r="B182" s="8" t="s">
        <v>905</v>
      </c>
      <c r="C182" s="8" t="s">
        <v>600</v>
      </c>
      <c r="D182" s="8" t="s">
        <v>904</v>
      </c>
      <c r="E182" s="13">
        <v>7460</v>
      </c>
      <c r="F182" s="13">
        <v>410</v>
      </c>
      <c r="H182" s="8">
        <v>1</v>
      </c>
      <c r="I182" s="8" t="str">
        <f>_xlfn.IFNA(VLOOKUP(A182, Sheet3!$A$2:$E$189, 5, FALSE), "-")</f>
        <v>-</v>
      </c>
      <c r="J182" s="8" t="str">
        <f>_xlfn.IFNA(VLOOKUP(A182, Sheet3!$A$2:$E$189, 3, FALSE), "-")</f>
        <v>-</v>
      </c>
      <c r="K182" s="8" t="str">
        <f>_xlfn.IFNA(VLOOKUP(A182, Sheet3!$A$2:$E$189, 2, FALSE), "-")</f>
        <v>-</v>
      </c>
      <c r="L182" s="8" t="str">
        <f t="shared" si="9"/>
        <v>-</v>
      </c>
      <c r="M182" s="8" t="str">
        <f t="shared" si="10"/>
        <v>-</v>
      </c>
      <c r="N182" s="8" t="str">
        <f t="shared" si="11"/>
        <v>-</v>
      </c>
      <c r="O182" s="8" t="str">
        <f t="shared" si="12"/>
        <v>-</v>
      </c>
    </row>
    <row r="183" spans="1:15" x14ac:dyDescent="0.25">
      <c r="A183" s="8" t="s">
        <v>903</v>
      </c>
      <c r="B183" s="8" t="s">
        <v>902</v>
      </c>
      <c r="C183" s="8" t="s">
        <v>901</v>
      </c>
      <c r="D183" s="8" t="s">
        <v>900</v>
      </c>
      <c r="E183" s="13">
        <v>51134</v>
      </c>
      <c r="F183" s="13">
        <v>261</v>
      </c>
      <c r="G183" s="8" t="s">
        <v>899</v>
      </c>
      <c r="H183" s="8">
        <v>1</v>
      </c>
      <c r="I183" s="8" t="str">
        <f>_xlfn.IFNA(VLOOKUP(A183, Sheet3!$A$2:$E$189, 5, FALSE), "-")</f>
        <v>-</v>
      </c>
      <c r="J183" s="8" t="str">
        <f>_xlfn.IFNA(VLOOKUP(A183, Sheet3!$A$2:$E$189, 3, FALSE), "-")</f>
        <v>-</v>
      </c>
      <c r="K183" s="8" t="str">
        <f>_xlfn.IFNA(VLOOKUP(A183, Sheet3!$A$2:$E$189, 2, FALSE), "-")</f>
        <v>-</v>
      </c>
      <c r="L183" s="8" t="str">
        <f t="shared" si="9"/>
        <v>-</v>
      </c>
      <c r="M183" s="8" t="str">
        <f t="shared" si="10"/>
        <v>-</v>
      </c>
      <c r="N183" s="8" t="str">
        <f t="shared" si="11"/>
        <v>-</v>
      </c>
      <c r="O183" s="8" t="str">
        <f t="shared" si="12"/>
        <v>-</v>
      </c>
    </row>
    <row r="184" spans="1:15" x14ac:dyDescent="0.25">
      <c r="A184" s="8" t="s">
        <v>898</v>
      </c>
      <c r="B184" s="8" t="s">
        <v>897</v>
      </c>
      <c r="C184" s="8" t="s">
        <v>896</v>
      </c>
      <c r="D184" s="8" t="s">
        <v>895</v>
      </c>
      <c r="E184" s="13">
        <v>160922</v>
      </c>
      <c r="F184" s="13">
        <v>616</v>
      </c>
      <c r="G184" s="8" t="s">
        <v>894</v>
      </c>
      <c r="H184" s="8">
        <v>1</v>
      </c>
      <c r="I184" s="8" t="str">
        <f>_xlfn.IFNA(VLOOKUP(A184, Sheet3!$A$2:$E$189, 5, FALSE), "-")</f>
        <v>-</v>
      </c>
      <c r="J184" s="8" t="str">
        <f>_xlfn.IFNA(VLOOKUP(A184, Sheet3!$A$2:$E$189, 3, FALSE), "-")</f>
        <v>-</v>
      </c>
      <c r="K184" s="8" t="str">
        <f>_xlfn.IFNA(VLOOKUP(A184, Sheet3!$A$2:$E$189, 2, FALSE), "-")</f>
        <v>-</v>
      </c>
      <c r="L184" s="8" t="str">
        <f t="shared" si="9"/>
        <v>-</v>
      </c>
      <c r="M184" s="8" t="str">
        <f t="shared" si="10"/>
        <v>-</v>
      </c>
      <c r="N184" s="8" t="str">
        <f t="shared" si="11"/>
        <v>-</v>
      </c>
      <c r="O184" s="8" t="str">
        <f t="shared" si="12"/>
        <v>-</v>
      </c>
    </row>
    <row r="185" spans="1:15" x14ac:dyDescent="0.25">
      <c r="A185" s="8" t="s">
        <v>893</v>
      </c>
      <c r="B185" s="8" t="s">
        <v>892</v>
      </c>
      <c r="C185" s="8" t="s">
        <v>891</v>
      </c>
      <c r="D185" s="8" t="s">
        <v>890</v>
      </c>
      <c r="E185" s="13">
        <v>35925</v>
      </c>
      <c r="F185" s="13">
        <v>53</v>
      </c>
      <c r="G185" s="8" t="s">
        <v>889</v>
      </c>
      <c r="H185" s="8">
        <v>1</v>
      </c>
      <c r="I185" s="8" t="str">
        <f>_xlfn.IFNA(VLOOKUP(A185, Sheet3!$A$2:$E$189, 5, FALSE), "-")</f>
        <v>-</v>
      </c>
      <c r="J185" s="8" t="str">
        <f>_xlfn.IFNA(VLOOKUP(A185, Sheet3!$A$2:$E$189, 3, FALSE), "-")</f>
        <v>-</v>
      </c>
      <c r="K185" s="8" t="str">
        <f>_xlfn.IFNA(VLOOKUP(A185, Sheet3!$A$2:$E$189, 2, FALSE), "-")</f>
        <v>-</v>
      </c>
      <c r="L185" s="8" t="str">
        <f t="shared" si="9"/>
        <v>-</v>
      </c>
      <c r="M185" s="8" t="str">
        <f t="shared" si="10"/>
        <v>-</v>
      </c>
      <c r="N185" s="8" t="str">
        <f t="shared" si="11"/>
        <v>-</v>
      </c>
      <c r="O185" s="8" t="str">
        <f t="shared" si="12"/>
        <v>-</v>
      </c>
    </row>
    <row r="186" spans="1:15" x14ac:dyDescent="0.25">
      <c r="A186" s="8" t="s">
        <v>888</v>
      </c>
      <c r="B186" s="8" t="s">
        <v>887</v>
      </c>
      <c r="C186" s="8" t="s">
        <v>886</v>
      </c>
      <c r="D186" s="8" t="s">
        <v>885</v>
      </c>
      <c r="E186" s="13">
        <v>7012</v>
      </c>
      <c r="F186" s="13">
        <v>242</v>
      </c>
      <c r="G186" s="8" t="s">
        <v>884</v>
      </c>
      <c r="H186" s="8">
        <v>1</v>
      </c>
      <c r="I186" s="8" t="str">
        <f>_xlfn.IFNA(VLOOKUP(A186, Sheet3!$A$2:$E$189, 5, FALSE), "-")</f>
        <v>-</v>
      </c>
      <c r="J186" s="8" t="str">
        <f>_xlfn.IFNA(VLOOKUP(A186, Sheet3!$A$2:$E$189, 3, FALSE), "-")</f>
        <v>-</v>
      </c>
      <c r="K186" s="8" t="str">
        <f>_xlfn.IFNA(VLOOKUP(A186, Sheet3!$A$2:$E$189, 2, FALSE), "-")</f>
        <v>-</v>
      </c>
      <c r="L186" s="8" t="str">
        <f t="shared" si="9"/>
        <v>-</v>
      </c>
      <c r="M186" s="8" t="str">
        <f t="shared" si="10"/>
        <v>-</v>
      </c>
      <c r="N186" s="8" t="str">
        <f t="shared" si="11"/>
        <v>-</v>
      </c>
      <c r="O186" s="8" t="str">
        <f t="shared" si="12"/>
        <v>-</v>
      </c>
    </row>
    <row r="187" spans="1:15" x14ac:dyDescent="0.25">
      <c r="A187" s="8" t="s">
        <v>883</v>
      </c>
      <c r="B187" s="8" t="s">
        <v>882</v>
      </c>
      <c r="C187" s="8" t="s">
        <v>881</v>
      </c>
      <c r="D187" s="8" t="s">
        <v>880</v>
      </c>
      <c r="E187" s="13">
        <v>104217</v>
      </c>
      <c r="F187" s="13">
        <v>389</v>
      </c>
      <c r="G187" s="8" t="s">
        <v>879</v>
      </c>
      <c r="H187" s="8">
        <v>1</v>
      </c>
      <c r="I187" s="8" t="str">
        <f>_xlfn.IFNA(VLOOKUP(A187, Sheet3!$A$2:$E$189, 5, FALSE), "-")</f>
        <v>-</v>
      </c>
      <c r="J187" s="8" t="str">
        <f>_xlfn.IFNA(VLOOKUP(A187, Sheet3!$A$2:$E$189, 3, FALSE), "-")</f>
        <v>-</v>
      </c>
      <c r="K187" s="8" t="str">
        <f>_xlfn.IFNA(VLOOKUP(A187, Sheet3!$A$2:$E$189, 2, FALSE), "-")</f>
        <v>-</v>
      </c>
      <c r="L187" s="8" t="str">
        <f t="shared" si="9"/>
        <v>-</v>
      </c>
      <c r="M187" s="8" t="str">
        <f t="shared" si="10"/>
        <v>-</v>
      </c>
      <c r="N187" s="8" t="str">
        <f t="shared" si="11"/>
        <v>-</v>
      </c>
      <c r="O187" s="8" t="str">
        <f t="shared" si="12"/>
        <v>-</v>
      </c>
    </row>
    <row r="188" spans="1:15" x14ac:dyDescent="0.25">
      <c r="A188" s="8" t="s">
        <v>878</v>
      </c>
      <c r="B188" s="8" t="s">
        <v>877</v>
      </c>
      <c r="C188" s="8" t="s">
        <v>876</v>
      </c>
      <c r="D188" s="8" t="s">
        <v>875</v>
      </c>
      <c r="E188" s="13">
        <v>192001</v>
      </c>
      <c r="F188" s="13">
        <v>2944</v>
      </c>
      <c r="G188" s="8" t="s">
        <v>874</v>
      </c>
      <c r="H188" s="8">
        <v>1</v>
      </c>
      <c r="I188" s="8" t="str">
        <f>_xlfn.IFNA(VLOOKUP(A188, Sheet3!$A$2:$E$189, 5, FALSE), "-")</f>
        <v>Samoan tala</v>
      </c>
      <c r="J188" s="8" t="str">
        <f>_xlfn.IFNA(VLOOKUP(A188, Sheet3!$A$2:$E$189, 3, FALSE), "-")</f>
        <v>882</v>
      </c>
      <c r="K188" s="8" t="str">
        <f>_xlfn.IFNA(VLOOKUP(A188, Sheet3!$A$2:$E$189, 2, FALSE), "-")</f>
        <v>WST</v>
      </c>
      <c r="L188" s="8" t="str">
        <f t="shared" si="9"/>
        <v>685</v>
      </c>
      <c r="M188" s="8" t="str">
        <f t="shared" si="10"/>
        <v>WS</v>
      </c>
      <c r="N188" s="8" t="str">
        <f t="shared" si="11"/>
        <v>WSM</v>
      </c>
      <c r="O188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('Samoa', 'Samoan tala', '882', 'WST', '685', 'WS', 'WSM', 0, getdate(), 0, getdate());</v>
      </c>
    </row>
    <row r="189" spans="1:15" x14ac:dyDescent="0.25">
      <c r="A189" s="8" t="s">
        <v>873</v>
      </c>
      <c r="B189" s="8" t="s">
        <v>872</v>
      </c>
      <c r="C189" s="8" t="s">
        <v>871</v>
      </c>
      <c r="D189" s="8" t="s">
        <v>870</v>
      </c>
      <c r="E189" s="13">
        <v>31477</v>
      </c>
      <c r="F189" s="13">
        <v>61</v>
      </c>
      <c r="G189" s="8" t="s">
        <v>869</v>
      </c>
      <c r="H189" s="8">
        <v>1</v>
      </c>
      <c r="I189" s="8" t="str">
        <f>_xlfn.IFNA(VLOOKUP(A189, Sheet3!$A$2:$E$189, 5, FALSE), "-")</f>
        <v>-</v>
      </c>
      <c r="J189" s="8" t="str">
        <f>_xlfn.IFNA(VLOOKUP(A189, Sheet3!$A$2:$E$189, 3, FALSE), "-")</f>
        <v>-</v>
      </c>
      <c r="K189" s="8" t="str">
        <f>_xlfn.IFNA(VLOOKUP(A189, Sheet3!$A$2:$E$189, 2, FALSE), "-")</f>
        <v>-</v>
      </c>
      <c r="L189" s="8" t="str">
        <f t="shared" si="9"/>
        <v>-</v>
      </c>
      <c r="M189" s="8" t="str">
        <f t="shared" si="10"/>
        <v>-</v>
      </c>
      <c r="N189" s="8" t="str">
        <f t="shared" si="11"/>
        <v>-</v>
      </c>
      <c r="O189" s="8" t="str">
        <f t="shared" si="12"/>
        <v>-</v>
      </c>
    </row>
    <row r="190" spans="1:15" x14ac:dyDescent="0.25">
      <c r="A190" s="8" t="s">
        <v>868</v>
      </c>
      <c r="B190" s="8" t="s">
        <v>867</v>
      </c>
      <c r="C190" s="8" t="s">
        <v>78</v>
      </c>
      <c r="D190" s="8" t="s">
        <v>866</v>
      </c>
      <c r="E190" s="13">
        <v>175808</v>
      </c>
      <c r="F190" s="13">
        <v>1001</v>
      </c>
      <c r="G190" s="8" t="s">
        <v>865</v>
      </c>
      <c r="H190" s="8">
        <v>1</v>
      </c>
      <c r="I190" s="8" t="str">
        <f>_xlfn.IFNA(VLOOKUP(A190, Sheet3!$A$2:$E$189, 5, FALSE), "-")</f>
        <v>-</v>
      </c>
      <c r="J190" s="8" t="str">
        <f>_xlfn.IFNA(VLOOKUP(A190, Sheet3!$A$2:$E$189, 3, FALSE), "-")</f>
        <v>-</v>
      </c>
      <c r="K190" s="8" t="str">
        <f>_xlfn.IFNA(VLOOKUP(A190, Sheet3!$A$2:$E$189, 2, FALSE), "-")</f>
        <v>-</v>
      </c>
      <c r="L190" s="8" t="str">
        <f t="shared" si="9"/>
        <v>-</v>
      </c>
      <c r="M190" s="8" t="str">
        <f t="shared" si="10"/>
        <v>-</v>
      </c>
      <c r="N190" s="8" t="str">
        <f t="shared" si="11"/>
        <v>-</v>
      </c>
      <c r="O190" s="8" t="str">
        <f t="shared" si="12"/>
        <v>-</v>
      </c>
    </row>
    <row r="191" spans="1:15" x14ac:dyDescent="0.25">
      <c r="A191" s="8" t="s">
        <v>864</v>
      </c>
      <c r="B191" s="8" t="s">
        <v>863</v>
      </c>
      <c r="C191" s="8" t="s">
        <v>862</v>
      </c>
      <c r="D191" s="8" t="s">
        <v>861</v>
      </c>
      <c r="E191" s="13">
        <v>25731776</v>
      </c>
      <c r="F191" s="13">
        <v>1960582</v>
      </c>
      <c r="G191" s="8" t="s">
        <v>860</v>
      </c>
      <c r="H191" s="8">
        <v>1</v>
      </c>
      <c r="I191" s="8" t="str">
        <f>_xlfn.IFNA(VLOOKUP(A191, Sheet3!$A$2:$E$189, 5, FALSE), "-")</f>
        <v>Saudi riyal</v>
      </c>
      <c r="J191" s="8" t="str">
        <f>_xlfn.IFNA(VLOOKUP(A191, Sheet3!$A$2:$E$189, 3, FALSE), "-")</f>
        <v>682</v>
      </c>
      <c r="K191" s="8" t="str">
        <f>_xlfn.IFNA(VLOOKUP(A191, Sheet3!$A$2:$E$189, 2, FALSE), "-")</f>
        <v>SAR</v>
      </c>
      <c r="L191" s="8" t="str">
        <f t="shared" si="9"/>
        <v>966</v>
      </c>
      <c r="M191" s="8" t="str">
        <f t="shared" si="10"/>
        <v>SA</v>
      </c>
      <c r="N191" s="8" t="str">
        <f t="shared" si="11"/>
        <v>SAU</v>
      </c>
      <c r="O191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('Saudi Arabia', 'Saudi riyal', '682', 'SAR', '966', 'SA', 'SAU', 0, getdate(), 0, getdate());</v>
      </c>
    </row>
    <row r="192" spans="1:15" x14ac:dyDescent="0.25">
      <c r="A192" s="8" t="s">
        <v>859</v>
      </c>
      <c r="B192" s="8" t="s">
        <v>858</v>
      </c>
      <c r="C192" s="8" t="s">
        <v>857</v>
      </c>
      <c r="D192" s="8" t="s">
        <v>856</v>
      </c>
      <c r="E192" s="13">
        <v>12323252</v>
      </c>
      <c r="F192" s="13">
        <v>196190</v>
      </c>
      <c r="G192" s="8" t="s">
        <v>855</v>
      </c>
      <c r="H192" s="8">
        <v>1</v>
      </c>
      <c r="I192" s="8" t="str">
        <f>_xlfn.IFNA(VLOOKUP(A192, Sheet3!$A$2:$E$189, 5, FALSE), "-")</f>
        <v>-</v>
      </c>
      <c r="J192" s="8" t="str">
        <f>_xlfn.IFNA(VLOOKUP(A192, Sheet3!$A$2:$E$189, 3, FALSE), "-")</f>
        <v>-</v>
      </c>
      <c r="K192" s="8" t="str">
        <f>_xlfn.IFNA(VLOOKUP(A192, Sheet3!$A$2:$E$189, 2, FALSE), "-")</f>
        <v>-</v>
      </c>
      <c r="L192" s="8" t="str">
        <f t="shared" si="9"/>
        <v>-</v>
      </c>
      <c r="M192" s="8" t="str">
        <f t="shared" si="10"/>
        <v>-</v>
      </c>
      <c r="N192" s="8" t="str">
        <f t="shared" si="11"/>
        <v>-</v>
      </c>
      <c r="O192" s="8" t="str">
        <f t="shared" si="12"/>
        <v>-</v>
      </c>
    </row>
    <row r="193" spans="1:15" x14ac:dyDescent="0.25">
      <c r="A193" s="8" t="s">
        <v>854</v>
      </c>
      <c r="B193" s="8" t="s">
        <v>853</v>
      </c>
      <c r="C193" s="8" t="s">
        <v>852</v>
      </c>
      <c r="D193" s="8" t="s">
        <v>851</v>
      </c>
      <c r="E193" s="13">
        <v>7344847</v>
      </c>
      <c r="F193" s="13">
        <v>88361</v>
      </c>
      <c r="G193" s="8" t="s">
        <v>850</v>
      </c>
      <c r="H193" s="8">
        <v>1</v>
      </c>
      <c r="I193" s="8" t="str">
        <f>_xlfn.IFNA(VLOOKUP(A193, Sheet3!$A$2:$E$189, 5, FALSE), "-")</f>
        <v>Serbian dinar</v>
      </c>
      <c r="J193" s="8" t="str">
        <f>_xlfn.IFNA(VLOOKUP(A193, Sheet3!$A$2:$E$189, 3, FALSE), "-")</f>
        <v>941</v>
      </c>
      <c r="K193" s="8" t="str">
        <f>_xlfn.IFNA(VLOOKUP(A193, Sheet3!$A$2:$E$189, 2, FALSE), "-")</f>
        <v>RSD</v>
      </c>
      <c r="L193" s="8" t="str">
        <f t="shared" si="9"/>
        <v>381</v>
      </c>
      <c r="M193" s="8" t="str">
        <f t="shared" si="10"/>
        <v>RS</v>
      </c>
      <c r="N193" s="8" t="str">
        <f t="shared" si="11"/>
        <v>SRB</v>
      </c>
      <c r="O193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('Serbia', 'Serbian dinar', '941', 'RSD', '381', 'RS', 'SRB', 0, getdate(), 0, getdate());</v>
      </c>
    </row>
    <row r="194" spans="1:15" x14ac:dyDescent="0.25">
      <c r="A194" s="8" t="s">
        <v>849</v>
      </c>
      <c r="B194" s="8" t="s">
        <v>848</v>
      </c>
      <c r="C194" s="8" t="s">
        <v>847</v>
      </c>
      <c r="D194" s="8" t="s">
        <v>846</v>
      </c>
      <c r="E194" s="13">
        <v>88340</v>
      </c>
      <c r="F194" s="13">
        <v>455</v>
      </c>
      <c r="G194" s="8" t="s">
        <v>845</v>
      </c>
      <c r="H194" s="8">
        <v>1</v>
      </c>
      <c r="I194" s="8" t="str">
        <f>_xlfn.IFNA(VLOOKUP(A194, Sheet3!$A$2:$E$189, 5, FALSE), "-")</f>
        <v>Seychelles rupee</v>
      </c>
      <c r="J194" s="8" t="str">
        <f>_xlfn.IFNA(VLOOKUP(A194, Sheet3!$A$2:$E$189, 3, FALSE), "-")</f>
        <v>690</v>
      </c>
      <c r="K194" s="8" t="str">
        <f>_xlfn.IFNA(VLOOKUP(A194, Sheet3!$A$2:$E$189, 2, FALSE), "-")</f>
        <v>SCR</v>
      </c>
      <c r="L194" s="8" t="str">
        <f t="shared" si="9"/>
        <v>248</v>
      </c>
      <c r="M194" s="8" t="str">
        <f t="shared" si="10"/>
        <v>SC</v>
      </c>
      <c r="N194" s="8" t="str">
        <f t="shared" si="11"/>
        <v>SYC</v>
      </c>
      <c r="O194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('Seychelles', 'Seychelles rupee', '690', 'SCR', '248', 'SC', 'SYC', 0, getdate(), 0, getdate());</v>
      </c>
    </row>
    <row r="195" spans="1:15" x14ac:dyDescent="0.25">
      <c r="A195" s="8" t="s">
        <v>844</v>
      </c>
      <c r="B195" s="8" t="s">
        <v>843</v>
      </c>
      <c r="C195" s="8" t="s">
        <v>842</v>
      </c>
      <c r="D195" s="8" t="s">
        <v>841</v>
      </c>
      <c r="E195" s="13">
        <v>5245695</v>
      </c>
      <c r="F195" s="13">
        <v>71740</v>
      </c>
      <c r="G195" s="8" t="s">
        <v>840</v>
      </c>
      <c r="H195" s="8">
        <v>1</v>
      </c>
      <c r="I195" s="8" t="str">
        <f>_xlfn.IFNA(VLOOKUP(A195, Sheet3!$A$2:$E$189, 5, FALSE), "-")</f>
        <v>Sierra Leonean leone (new leone)[12][13][14]</v>
      </c>
      <c r="J195" s="8" t="str">
        <f>_xlfn.IFNA(VLOOKUP(A195, Sheet3!$A$2:$E$189, 3, FALSE), "-")</f>
        <v>925</v>
      </c>
      <c r="K195" s="8" t="str">
        <f>_xlfn.IFNA(VLOOKUP(A195, Sheet3!$A$2:$E$189, 2, FALSE), "-")</f>
        <v>SLE</v>
      </c>
      <c r="L195" s="8" t="str">
        <f t="shared" si="9"/>
        <v>232</v>
      </c>
      <c r="M195" s="8" t="str">
        <f t="shared" si="10"/>
        <v>SL</v>
      </c>
      <c r="N195" s="8" t="str">
        <f t="shared" si="11"/>
        <v>SLE</v>
      </c>
      <c r="O195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('Sierra Leone', 'Sierra Leonean leone (new leone)[12][13][14]', '925', 'SLE', '232', 'SL', 'SLE', 0, getdate(), 0, getdate());</v>
      </c>
    </row>
    <row r="196" spans="1:15" x14ac:dyDescent="0.25">
      <c r="A196" s="8" t="s">
        <v>839</v>
      </c>
      <c r="B196" s="8" t="s">
        <v>838</v>
      </c>
      <c r="C196" s="8" t="s">
        <v>837</v>
      </c>
      <c r="D196" s="8" t="s">
        <v>836</v>
      </c>
      <c r="E196" s="13">
        <v>4701069</v>
      </c>
      <c r="F196" s="13">
        <v>693</v>
      </c>
      <c r="G196" s="8" t="s">
        <v>835</v>
      </c>
      <c r="H196" s="8">
        <v>1</v>
      </c>
      <c r="I196" s="8" t="str">
        <f>_xlfn.IFNA(VLOOKUP(A196, Sheet3!$A$2:$E$189, 5, FALSE), "-")</f>
        <v>Singapore dollar</v>
      </c>
      <c r="J196" s="8" t="str">
        <f>_xlfn.IFNA(VLOOKUP(A196, Sheet3!$A$2:$E$189, 3, FALSE), "-")</f>
        <v>702</v>
      </c>
      <c r="K196" s="8" t="str">
        <f>_xlfn.IFNA(VLOOKUP(A196, Sheet3!$A$2:$E$189, 2, FALSE), "-")</f>
        <v>SGD</v>
      </c>
      <c r="L196" s="8" t="str">
        <f t="shared" si="9"/>
        <v>65</v>
      </c>
      <c r="M196" s="8" t="str">
        <f t="shared" si="10"/>
        <v>SG</v>
      </c>
      <c r="N196" s="8" t="str">
        <f t="shared" si="11"/>
        <v>SGP</v>
      </c>
      <c r="O196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('Singapore', 'Singapore dollar', '702', 'SGD', '65', 'SG', 'SGP', 0, getdate(), 0, getdate());</v>
      </c>
    </row>
    <row r="197" spans="1:15" x14ac:dyDescent="0.25">
      <c r="A197" s="8" t="s">
        <v>834</v>
      </c>
      <c r="B197" s="8" t="s">
        <v>833</v>
      </c>
      <c r="C197" s="8" t="s">
        <v>832</v>
      </c>
      <c r="D197" s="8" t="s">
        <v>831</v>
      </c>
      <c r="E197" s="13">
        <v>37429</v>
      </c>
      <c r="F197" s="13">
        <v>34</v>
      </c>
      <c r="G197" s="8" t="s">
        <v>830</v>
      </c>
      <c r="H197" s="8">
        <v>1</v>
      </c>
      <c r="I197" s="8" t="str">
        <f>_xlfn.IFNA(VLOOKUP(A197, Sheet3!$A$2:$E$189, 5, FALSE), "-")</f>
        <v>-</v>
      </c>
      <c r="J197" s="8" t="str">
        <f>_xlfn.IFNA(VLOOKUP(A197, Sheet3!$A$2:$E$189, 3, FALSE), "-")</f>
        <v>-</v>
      </c>
      <c r="K197" s="8" t="str">
        <f>_xlfn.IFNA(VLOOKUP(A197, Sheet3!$A$2:$E$189, 2, FALSE), "-")</f>
        <v>-</v>
      </c>
      <c r="L197" s="8" t="str">
        <f t="shared" ref="L197:L243" si="13">IF(J197 = "-", "-", B197)</f>
        <v>-</v>
      </c>
      <c r="M197" s="8" t="str">
        <f t="shared" ref="M197:M243" si="14">IF($J197 = "-", "-", C197)</f>
        <v>-</v>
      </c>
      <c r="N197" s="8" t="str">
        <f t="shared" ref="N197:N243" si="15">IF($J197 = "-", "-", D197)</f>
        <v>-</v>
      </c>
      <c r="O197" s="8" t="str">
        <f t="shared" si="12"/>
        <v>-</v>
      </c>
    </row>
    <row r="198" spans="1:15" x14ac:dyDescent="0.25">
      <c r="A198" s="8" t="s">
        <v>829</v>
      </c>
      <c r="B198" s="8" t="s">
        <v>828</v>
      </c>
      <c r="C198" s="8" t="s">
        <v>827</v>
      </c>
      <c r="D198" s="8" t="s">
        <v>826</v>
      </c>
      <c r="E198" s="13">
        <v>5455000</v>
      </c>
      <c r="F198" s="13">
        <v>48845</v>
      </c>
      <c r="G198" s="8" t="s">
        <v>825</v>
      </c>
      <c r="H198" s="8">
        <v>1</v>
      </c>
      <c r="I198" s="8" t="str">
        <f>_xlfn.IFNA(VLOOKUP(A198, Sheet3!$A$2:$E$189, 5, FALSE), "-")</f>
        <v>-</v>
      </c>
      <c r="J198" s="8" t="str">
        <f>_xlfn.IFNA(VLOOKUP(A198, Sheet3!$A$2:$E$189, 3, FALSE), "-")</f>
        <v>-</v>
      </c>
      <c r="K198" s="8" t="str">
        <f>_xlfn.IFNA(VLOOKUP(A198, Sheet3!$A$2:$E$189, 2, FALSE), "-")</f>
        <v>-</v>
      </c>
      <c r="L198" s="8" t="str">
        <f t="shared" si="13"/>
        <v>-</v>
      </c>
      <c r="M198" s="8" t="str">
        <f t="shared" si="14"/>
        <v>-</v>
      </c>
      <c r="N198" s="8" t="str">
        <f t="shared" si="15"/>
        <v>-</v>
      </c>
      <c r="O198" s="8" t="str">
        <f t="shared" si="12"/>
        <v>-</v>
      </c>
    </row>
    <row r="199" spans="1:15" x14ac:dyDescent="0.25">
      <c r="A199" s="8" t="s">
        <v>824</v>
      </c>
      <c r="B199" s="8" t="s">
        <v>823</v>
      </c>
      <c r="C199" s="8" t="s">
        <v>822</v>
      </c>
      <c r="D199" s="8" t="s">
        <v>821</v>
      </c>
      <c r="E199" s="13">
        <v>2007000</v>
      </c>
      <c r="F199" s="13">
        <v>20273</v>
      </c>
      <c r="G199" s="8" t="s">
        <v>820</v>
      </c>
      <c r="H199" s="8">
        <v>1</v>
      </c>
      <c r="I199" s="8" t="str">
        <f>_xlfn.IFNA(VLOOKUP(A199, Sheet3!$A$2:$E$189, 5, FALSE), "-")</f>
        <v>-</v>
      </c>
      <c r="J199" s="8" t="str">
        <f>_xlfn.IFNA(VLOOKUP(A199, Sheet3!$A$2:$E$189, 3, FALSE), "-")</f>
        <v>-</v>
      </c>
      <c r="K199" s="8" t="str">
        <f>_xlfn.IFNA(VLOOKUP(A199, Sheet3!$A$2:$E$189, 2, FALSE), "-")</f>
        <v>-</v>
      </c>
      <c r="L199" s="8" t="str">
        <f t="shared" si="13"/>
        <v>-</v>
      </c>
      <c r="M199" s="8" t="str">
        <f t="shared" si="14"/>
        <v>-</v>
      </c>
      <c r="N199" s="8" t="str">
        <f t="shared" si="15"/>
        <v>-</v>
      </c>
      <c r="O199" s="8" t="str">
        <f t="shared" si="12"/>
        <v>-</v>
      </c>
    </row>
    <row r="200" spans="1:15" x14ac:dyDescent="0.25">
      <c r="A200" s="8" t="s">
        <v>819</v>
      </c>
      <c r="B200" s="8" t="s">
        <v>818</v>
      </c>
      <c r="C200" s="8" t="s">
        <v>817</v>
      </c>
      <c r="D200" s="8" t="s">
        <v>816</v>
      </c>
      <c r="E200" s="13">
        <v>559198</v>
      </c>
      <c r="F200" s="13">
        <v>28450</v>
      </c>
      <c r="G200" s="8" t="s">
        <v>815</v>
      </c>
      <c r="H200" s="8">
        <v>1</v>
      </c>
      <c r="I200" s="8" t="str">
        <f>_xlfn.IFNA(VLOOKUP(A200, Sheet3!$A$2:$E$189, 5, FALSE), "-")</f>
        <v>Solomon Islands dollar</v>
      </c>
      <c r="J200" s="8" t="str">
        <f>_xlfn.IFNA(VLOOKUP(A200, Sheet3!$A$2:$E$189, 3, FALSE), "-")</f>
        <v>090</v>
      </c>
      <c r="K200" s="8" t="str">
        <f>_xlfn.IFNA(VLOOKUP(A200, Sheet3!$A$2:$E$189, 2, FALSE), "-")</f>
        <v>SBD</v>
      </c>
      <c r="L200" s="8" t="str">
        <f t="shared" si="13"/>
        <v>677</v>
      </c>
      <c r="M200" s="8" t="str">
        <f t="shared" si="14"/>
        <v>SB</v>
      </c>
      <c r="N200" s="8" t="str">
        <f t="shared" si="15"/>
        <v>SLB</v>
      </c>
      <c r="O200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('Solomon Islands', 'Solomon Islands dollar', '090', 'SBD', '677', 'SB', 'SLB', 0, getdate(), 0, getdate());</v>
      </c>
    </row>
    <row r="201" spans="1:15" x14ac:dyDescent="0.25">
      <c r="A201" s="8" t="s">
        <v>814</v>
      </c>
      <c r="B201" s="8" t="s">
        <v>813</v>
      </c>
      <c r="C201" s="8" t="s">
        <v>812</v>
      </c>
      <c r="D201" s="8" t="s">
        <v>811</v>
      </c>
      <c r="E201" s="13">
        <v>10112453</v>
      </c>
      <c r="F201" s="13">
        <v>637657</v>
      </c>
      <c r="G201" s="8" t="s">
        <v>810</v>
      </c>
      <c r="H201" s="8">
        <v>1</v>
      </c>
      <c r="I201" s="8" t="str">
        <f>_xlfn.IFNA(VLOOKUP(A201, Sheet3!$A$2:$E$189, 5, FALSE), "-")</f>
        <v>Somalian shilling</v>
      </c>
      <c r="J201" s="8" t="str">
        <f>_xlfn.IFNA(VLOOKUP(A201, Sheet3!$A$2:$E$189, 3, FALSE), "-")</f>
        <v>706</v>
      </c>
      <c r="K201" s="8" t="str">
        <f>_xlfn.IFNA(VLOOKUP(A201, Sheet3!$A$2:$E$189, 2, FALSE), "-")</f>
        <v>SOS</v>
      </c>
      <c r="L201" s="8" t="str">
        <f t="shared" si="13"/>
        <v>252</v>
      </c>
      <c r="M201" s="8" t="str">
        <f t="shared" si="14"/>
        <v>SO</v>
      </c>
      <c r="N201" s="8" t="str">
        <f t="shared" si="15"/>
        <v>SOM</v>
      </c>
      <c r="O201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('Somalia', 'Somalian shilling', '706', 'SOS', '252', 'SO', 'SOM', 0, getdate(), 0, getdate());</v>
      </c>
    </row>
    <row r="202" spans="1:15" x14ac:dyDescent="0.25">
      <c r="A202" s="8" t="s">
        <v>809</v>
      </c>
      <c r="B202" s="8" t="s">
        <v>808</v>
      </c>
      <c r="C202" s="8" t="s">
        <v>807</v>
      </c>
      <c r="D202" s="8" t="s">
        <v>806</v>
      </c>
      <c r="E202" s="13">
        <v>49000000</v>
      </c>
      <c r="F202" s="13">
        <v>1219912</v>
      </c>
      <c r="G202" s="8" t="s">
        <v>805</v>
      </c>
      <c r="H202" s="8">
        <v>1</v>
      </c>
      <c r="I202" s="8" t="str">
        <f>_xlfn.IFNA(VLOOKUP(A202, Sheet3!$A$2:$E$189, 5, FALSE), "-")</f>
        <v>-</v>
      </c>
      <c r="J202" s="8" t="str">
        <f>_xlfn.IFNA(VLOOKUP(A202, Sheet3!$A$2:$E$189, 3, FALSE), "-")</f>
        <v>-</v>
      </c>
      <c r="K202" s="8" t="str">
        <f>_xlfn.IFNA(VLOOKUP(A202, Sheet3!$A$2:$E$189, 2, FALSE), "-")</f>
        <v>-</v>
      </c>
      <c r="L202" s="8" t="str">
        <f t="shared" si="13"/>
        <v>-</v>
      </c>
      <c r="M202" s="8" t="str">
        <f t="shared" si="14"/>
        <v>-</v>
      </c>
      <c r="N202" s="8" t="str">
        <f t="shared" si="15"/>
        <v>-</v>
      </c>
      <c r="O202" s="8" t="str">
        <f t="shared" si="12"/>
        <v>-</v>
      </c>
    </row>
    <row r="203" spans="1:15" x14ac:dyDescent="0.25">
      <c r="A203" s="8" t="s">
        <v>804</v>
      </c>
      <c r="B203" s="8" t="s">
        <v>803</v>
      </c>
      <c r="C203" s="8" t="s">
        <v>802</v>
      </c>
      <c r="D203" s="8" t="s">
        <v>801</v>
      </c>
      <c r="E203" s="13">
        <v>48422644</v>
      </c>
      <c r="F203" s="13">
        <v>98480</v>
      </c>
      <c r="G203" s="8" t="s">
        <v>800</v>
      </c>
      <c r="H203" s="8">
        <v>1</v>
      </c>
      <c r="I203" s="8" t="str">
        <f>_xlfn.IFNA(VLOOKUP(A203, Sheet3!$A$2:$E$189, 5, FALSE), "-")</f>
        <v>South Korean won</v>
      </c>
      <c r="J203" s="8" t="str">
        <f>_xlfn.IFNA(VLOOKUP(A203, Sheet3!$A$2:$E$189, 3, FALSE), "-")</f>
        <v>410</v>
      </c>
      <c r="K203" s="8" t="str">
        <f>_xlfn.IFNA(VLOOKUP(A203, Sheet3!$A$2:$E$189, 2, FALSE), "-")</f>
        <v>KRW</v>
      </c>
      <c r="L203" s="8" t="str">
        <f t="shared" si="13"/>
        <v>82</v>
      </c>
      <c r="M203" s="8" t="str">
        <f t="shared" si="14"/>
        <v>KR</v>
      </c>
      <c r="N203" s="8" t="str">
        <f t="shared" si="15"/>
        <v>KOR</v>
      </c>
      <c r="O203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('South Korea', 'South Korean won', '410', 'KRW', '82', 'KR', 'KOR', 0, getdate(), 0, getdate());</v>
      </c>
    </row>
    <row r="204" spans="1:15" x14ac:dyDescent="0.25">
      <c r="A204" s="8" t="s">
        <v>799</v>
      </c>
      <c r="B204" s="8" t="s">
        <v>798</v>
      </c>
      <c r="C204" s="8" t="s">
        <v>797</v>
      </c>
      <c r="D204" s="8" t="s">
        <v>796</v>
      </c>
      <c r="E204" s="13">
        <v>8260490</v>
      </c>
      <c r="F204" s="13">
        <v>644329</v>
      </c>
      <c r="G204" s="8" t="s">
        <v>795</v>
      </c>
      <c r="H204" s="8">
        <v>1</v>
      </c>
      <c r="I204" s="8" t="str">
        <f>_xlfn.IFNA(VLOOKUP(A204, Sheet3!$A$2:$E$189, 5, FALSE), "-")</f>
        <v>South Sudanese pound</v>
      </c>
      <c r="J204" s="8" t="str">
        <f>_xlfn.IFNA(VLOOKUP(A204, Sheet3!$A$2:$E$189, 3, FALSE), "-")</f>
        <v>728</v>
      </c>
      <c r="K204" s="8" t="str">
        <f>_xlfn.IFNA(VLOOKUP(A204, Sheet3!$A$2:$E$189, 2, FALSE), "-")</f>
        <v>SSP</v>
      </c>
      <c r="L204" s="8" t="str">
        <f t="shared" si="13"/>
        <v>211</v>
      </c>
      <c r="M204" s="8" t="str">
        <f t="shared" si="14"/>
        <v>SS</v>
      </c>
      <c r="N204" s="8" t="str">
        <f t="shared" si="15"/>
        <v>SSD</v>
      </c>
      <c r="O204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('South Sudan', 'South Sudanese pound', '728', 'SSP', '211', 'SS', 'SSD', 0, getdate(), 0, getdate());</v>
      </c>
    </row>
    <row r="205" spans="1:15" x14ac:dyDescent="0.25">
      <c r="A205" s="8" t="s">
        <v>794</v>
      </c>
      <c r="B205" s="8" t="s">
        <v>793</v>
      </c>
      <c r="C205" s="8" t="s">
        <v>792</v>
      </c>
      <c r="D205" s="8" t="s">
        <v>791</v>
      </c>
      <c r="E205" s="13">
        <v>46505963</v>
      </c>
      <c r="F205" s="13">
        <v>504782</v>
      </c>
      <c r="G205" s="8" t="s">
        <v>790</v>
      </c>
      <c r="H205" s="8">
        <v>1</v>
      </c>
      <c r="I205" s="8" t="str">
        <f>_xlfn.IFNA(VLOOKUP(A205, Sheet3!$A$2:$E$189, 5, FALSE), "-")</f>
        <v>-</v>
      </c>
      <c r="J205" s="8" t="str">
        <f>_xlfn.IFNA(VLOOKUP(A205, Sheet3!$A$2:$E$189, 3, FALSE), "-")</f>
        <v>-</v>
      </c>
      <c r="K205" s="8" t="str">
        <f>_xlfn.IFNA(VLOOKUP(A205, Sheet3!$A$2:$E$189, 2, FALSE), "-")</f>
        <v>-</v>
      </c>
      <c r="L205" s="8" t="str">
        <f t="shared" si="13"/>
        <v>-</v>
      </c>
      <c r="M205" s="8" t="str">
        <f t="shared" si="14"/>
        <v>-</v>
      </c>
      <c r="N205" s="8" t="str">
        <f t="shared" si="15"/>
        <v>-</v>
      </c>
      <c r="O205" s="8" t="str">
        <f t="shared" si="12"/>
        <v>-</v>
      </c>
    </row>
    <row r="206" spans="1:15" x14ac:dyDescent="0.25">
      <c r="A206" s="8" t="s">
        <v>789</v>
      </c>
      <c r="B206" s="8" t="s">
        <v>788</v>
      </c>
      <c r="C206" s="8" t="s">
        <v>787</v>
      </c>
      <c r="D206" s="8" t="s">
        <v>786</v>
      </c>
      <c r="E206" s="13">
        <v>21513990</v>
      </c>
      <c r="F206" s="13">
        <v>65610</v>
      </c>
      <c r="G206" s="8" t="s">
        <v>785</v>
      </c>
      <c r="H206" s="8">
        <v>1</v>
      </c>
      <c r="I206" s="8" t="str">
        <f>_xlfn.IFNA(VLOOKUP(A206, Sheet3!$A$2:$E$189, 5, FALSE), "-")</f>
        <v>Sri Lankan rupee</v>
      </c>
      <c r="J206" s="8" t="str">
        <f>_xlfn.IFNA(VLOOKUP(A206, Sheet3!$A$2:$E$189, 3, FALSE), "-")</f>
        <v>144</v>
      </c>
      <c r="K206" s="8" t="str">
        <f>_xlfn.IFNA(VLOOKUP(A206, Sheet3!$A$2:$E$189, 2, FALSE), "-")</f>
        <v>LKR</v>
      </c>
      <c r="L206" s="8" t="str">
        <f t="shared" si="13"/>
        <v>94</v>
      </c>
      <c r="M206" s="8" t="str">
        <f t="shared" si="14"/>
        <v>LK</v>
      </c>
      <c r="N206" s="8" t="str">
        <f t="shared" si="15"/>
        <v>LKA</v>
      </c>
      <c r="O206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('Sri Lanka', 'Sri Lankan rupee', '144', 'LKR', '94', 'LK', 'LKA', 0, getdate(), 0, getdate());</v>
      </c>
    </row>
    <row r="207" spans="1:15" x14ac:dyDescent="0.25">
      <c r="A207" s="8" t="s">
        <v>784</v>
      </c>
      <c r="B207" s="8" t="s">
        <v>783</v>
      </c>
      <c r="C207" s="8" t="s">
        <v>225</v>
      </c>
      <c r="D207" s="8" t="s">
        <v>782</v>
      </c>
      <c r="E207" s="13">
        <v>35000000</v>
      </c>
      <c r="F207" s="13">
        <v>1861484</v>
      </c>
      <c r="G207" s="8" t="s">
        <v>781</v>
      </c>
      <c r="H207" s="8">
        <v>1</v>
      </c>
      <c r="I207" s="8" t="str">
        <f>_xlfn.IFNA(VLOOKUP(A207, Sheet3!$A$2:$E$189, 5, FALSE), "-")</f>
        <v>Sudanese pound</v>
      </c>
      <c r="J207" s="8" t="str">
        <f>_xlfn.IFNA(VLOOKUP(A207, Sheet3!$A$2:$E$189, 3, FALSE), "-")</f>
        <v>938</v>
      </c>
      <c r="K207" s="8" t="str">
        <f>_xlfn.IFNA(VLOOKUP(A207, Sheet3!$A$2:$E$189, 2, FALSE), "-")</f>
        <v>SDG</v>
      </c>
      <c r="L207" s="8" t="str">
        <f t="shared" si="13"/>
        <v>249</v>
      </c>
      <c r="M207" s="8" t="str">
        <f t="shared" si="14"/>
        <v>SD</v>
      </c>
      <c r="N207" s="8" t="str">
        <f t="shared" si="15"/>
        <v>SDN</v>
      </c>
      <c r="O207" s="8" t="str">
        <f t="shared" si="12"/>
        <v>insert into abdp.dbo.tm_country (country_name, currency_name, currency_code_n, currency_code_a, phone_code, internet_code, short_code, tm_user_id_created, datetime_created, tm_user_id_modified, datetime_modified) values ('Sudan', 'Sudanese pound', '938', 'SDG', '249', 'SD', 'SDN', 0, getdate(), 0, getdate());</v>
      </c>
    </row>
    <row r="208" spans="1:15" x14ac:dyDescent="0.25">
      <c r="A208" s="8" t="s">
        <v>780</v>
      </c>
      <c r="B208" s="8" t="s">
        <v>779</v>
      </c>
      <c r="C208" s="8" t="s">
        <v>778</v>
      </c>
      <c r="D208" s="8" t="s">
        <v>777</v>
      </c>
      <c r="E208" s="13">
        <v>492829</v>
      </c>
      <c r="F208" s="13">
        <v>163270</v>
      </c>
      <c r="G208" s="8" t="s">
        <v>776</v>
      </c>
      <c r="H208" s="8">
        <v>1</v>
      </c>
      <c r="I208" s="8" t="str">
        <f>_xlfn.IFNA(VLOOKUP(A208, Sheet3!$A$2:$E$189, 5, FALSE), "-")</f>
        <v>Surinamese dollar</v>
      </c>
      <c r="J208" s="8" t="str">
        <f>_xlfn.IFNA(VLOOKUP(A208, Sheet3!$A$2:$E$189, 3, FALSE), "-")</f>
        <v>968</v>
      </c>
      <c r="K208" s="8" t="str">
        <f>_xlfn.IFNA(VLOOKUP(A208, Sheet3!$A$2:$E$189, 2, FALSE), "-")</f>
        <v>SRD</v>
      </c>
      <c r="L208" s="8" t="str">
        <f t="shared" si="13"/>
        <v>597</v>
      </c>
      <c r="M208" s="8" t="str">
        <f t="shared" si="14"/>
        <v>SR</v>
      </c>
      <c r="N208" s="8" t="str">
        <f t="shared" si="15"/>
        <v>SUR</v>
      </c>
      <c r="O208" s="8" t="str">
        <f t="shared" ref="O208:O243" si="16">IF($J208="-","-","insert into abdp.dbo.tm_country (country_name, currency_name, currency_code_n, currency_code_a, phone_code, internet_code, short_code, tm_user_id_created, datetime_created, tm_user_id_modified, datetime_modified) values ('"&amp;TRIM(A208)&amp;"', '"&amp;TRIM(I208)&amp;"', '" &amp; TRIM(J208) &amp; "', '" &amp; TRIM(K208) &amp; "', '" &amp; TRIM(L208) &amp; "', '" &amp; TRIM(M208) &amp; "', '" &amp; TRIM(N208) &amp; "', 0, getdate(), 0, getdate());")</f>
        <v>insert into abdp.dbo.tm_country (country_name, currency_name, currency_code_n, currency_code_a, phone_code, internet_code, short_code, tm_user_id_created, datetime_created, tm_user_id_modified, datetime_modified) values ('Suriname', 'Surinamese dollar', '968', 'SRD', '597', 'SR', 'SUR', 0, getdate(), 0, getdate());</v>
      </c>
    </row>
    <row r="209" spans="1:15" x14ac:dyDescent="0.25">
      <c r="A209" s="8" t="s">
        <v>775</v>
      </c>
      <c r="B209" s="8" t="s">
        <v>774</v>
      </c>
      <c r="C209" s="8" t="s">
        <v>773</v>
      </c>
      <c r="D209" s="8" t="s">
        <v>772</v>
      </c>
      <c r="E209" s="13">
        <v>2550</v>
      </c>
      <c r="F209" s="13">
        <v>62049</v>
      </c>
      <c r="H209" s="8">
        <v>1</v>
      </c>
      <c r="I209" s="8" t="str">
        <f>_xlfn.IFNA(VLOOKUP(A209, Sheet3!$A$2:$E$189, 5, FALSE), "-")</f>
        <v>-</v>
      </c>
      <c r="J209" s="8" t="str">
        <f>_xlfn.IFNA(VLOOKUP(A209, Sheet3!$A$2:$E$189, 3, FALSE), "-")</f>
        <v>-</v>
      </c>
      <c r="K209" s="8" t="str">
        <f>_xlfn.IFNA(VLOOKUP(A209, Sheet3!$A$2:$E$189, 2, FALSE), "-")</f>
        <v>-</v>
      </c>
      <c r="L209" s="8" t="str">
        <f t="shared" si="13"/>
        <v>-</v>
      </c>
      <c r="M209" s="8" t="str">
        <f t="shared" si="14"/>
        <v>-</v>
      </c>
      <c r="N209" s="8" t="str">
        <f t="shared" si="15"/>
        <v>-</v>
      </c>
      <c r="O209" s="8" t="str">
        <f t="shared" si="16"/>
        <v>-</v>
      </c>
    </row>
    <row r="210" spans="1:15" x14ac:dyDescent="0.25">
      <c r="A210" s="8" t="s">
        <v>771</v>
      </c>
      <c r="B210" s="8" t="s">
        <v>770</v>
      </c>
      <c r="C210" s="8" t="s">
        <v>769</v>
      </c>
      <c r="D210" s="8" t="s">
        <v>768</v>
      </c>
      <c r="E210" s="13">
        <v>1354051</v>
      </c>
      <c r="F210" s="13">
        <v>17363</v>
      </c>
      <c r="G210" s="8" t="s">
        <v>767</v>
      </c>
      <c r="H210" s="8">
        <v>1</v>
      </c>
      <c r="I210" s="8" t="str">
        <f>_xlfn.IFNA(VLOOKUP(A210, Sheet3!$A$2:$E$189, 5, FALSE), "-")</f>
        <v>-</v>
      </c>
      <c r="J210" s="8" t="str">
        <f>_xlfn.IFNA(VLOOKUP(A210, Sheet3!$A$2:$E$189, 3, FALSE), "-")</f>
        <v>-</v>
      </c>
      <c r="K210" s="8" t="str">
        <f>_xlfn.IFNA(VLOOKUP(A210, Sheet3!$A$2:$E$189, 2, FALSE), "-")</f>
        <v>-</v>
      </c>
      <c r="L210" s="8" t="str">
        <f t="shared" si="13"/>
        <v>-</v>
      </c>
      <c r="M210" s="8" t="str">
        <f t="shared" si="14"/>
        <v>-</v>
      </c>
      <c r="N210" s="8" t="str">
        <f t="shared" si="15"/>
        <v>-</v>
      </c>
      <c r="O210" s="8" t="str">
        <f t="shared" si="16"/>
        <v>-</v>
      </c>
    </row>
    <row r="211" spans="1:15" x14ac:dyDescent="0.25">
      <c r="A211" s="8" t="s">
        <v>766</v>
      </c>
      <c r="B211" s="8" t="s">
        <v>765</v>
      </c>
      <c r="C211" s="8" t="s">
        <v>764</v>
      </c>
      <c r="D211" s="8" t="s">
        <v>763</v>
      </c>
      <c r="E211" s="13">
        <v>9555893</v>
      </c>
      <c r="F211" s="13">
        <v>449964</v>
      </c>
      <c r="G211" s="8" t="s">
        <v>762</v>
      </c>
      <c r="H211" s="8">
        <v>1</v>
      </c>
      <c r="I211" s="8" t="str">
        <f>_xlfn.IFNA(VLOOKUP(A211, Sheet3!$A$2:$E$189, 5, FALSE), "-")</f>
        <v>Swedish krona (plural: kronor)</v>
      </c>
      <c r="J211" s="8" t="str">
        <f>_xlfn.IFNA(VLOOKUP(A211, Sheet3!$A$2:$E$189, 3, FALSE), "-")</f>
        <v>752</v>
      </c>
      <c r="K211" s="8" t="str">
        <f>_xlfn.IFNA(VLOOKUP(A211, Sheet3!$A$2:$E$189, 2, FALSE), "-")</f>
        <v>SEK</v>
      </c>
      <c r="L211" s="8" t="str">
        <f t="shared" si="13"/>
        <v>46</v>
      </c>
      <c r="M211" s="8" t="str">
        <f t="shared" si="14"/>
        <v>SE</v>
      </c>
      <c r="N211" s="8" t="str">
        <f t="shared" si="15"/>
        <v>SWE</v>
      </c>
      <c r="O211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('Sweden', 'Swedish krona (plural: kronor)', '752', 'SEK', '46', 'SE', 'SWE', 0, getdate(), 0, getdate());</v>
      </c>
    </row>
    <row r="212" spans="1:15" x14ac:dyDescent="0.25">
      <c r="A212" s="8" t="s">
        <v>761</v>
      </c>
      <c r="B212" s="8" t="s">
        <v>760</v>
      </c>
      <c r="C212" s="8" t="s">
        <v>759</v>
      </c>
      <c r="D212" s="8" t="s">
        <v>758</v>
      </c>
      <c r="E212" s="13">
        <v>7581000</v>
      </c>
      <c r="F212" s="13">
        <v>41290</v>
      </c>
      <c r="G212" s="8" t="s">
        <v>757</v>
      </c>
      <c r="H212" s="8">
        <v>1</v>
      </c>
      <c r="I212" s="8" t="str">
        <f>_xlfn.IFNA(VLOOKUP(A212, Sheet3!$A$2:$E$189, 5, FALSE), "-")</f>
        <v>WIR euro (complementary currency)</v>
      </c>
      <c r="J212" s="8" t="str">
        <f>_xlfn.IFNA(VLOOKUP(A212, Sheet3!$A$2:$E$189, 3, FALSE), "-")</f>
        <v>947</v>
      </c>
      <c r="K212" s="8" t="str">
        <f>_xlfn.IFNA(VLOOKUP(A212, Sheet3!$A$2:$E$189, 2, FALSE), "-")</f>
        <v>CHE</v>
      </c>
      <c r="L212" s="8" t="str">
        <f t="shared" si="13"/>
        <v>41</v>
      </c>
      <c r="M212" s="8" t="str">
        <f t="shared" si="14"/>
        <v>CH</v>
      </c>
      <c r="N212" s="8" t="str">
        <f t="shared" si="15"/>
        <v>CHE</v>
      </c>
      <c r="O212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('Switzerland', 'WIR euro (complementary currency)', '947', 'CHE', '41', 'CH', 'CHE', 0, getdate(), 0, getdate());</v>
      </c>
    </row>
    <row r="213" spans="1:15" x14ac:dyDescent="0.25">
      <c r="A213" s="8" t="s">
        <v>756</v>
      </c>
      <c r="B213" s="8" t="s">
        <v>755</v>
      </c>
      <c r="C213" s="8" t="s">
        <v>754</v>
      </c>
      <c r="D213" s="8" t="s">
        <v>753</v>
      </c>
      <c r="E213" s="13">
        <v>22198110</v>
      </c>
      <c r="F213" s="13">
        <v>185180</v>
      </c>
      <c r="G213" s="8" t="s">
        <v>752</v>
      </c>
      <c r="H213" s="8">
        <v>1</v>
      </c>
      <c r="I213" s="8" t="str">
        <f>_xlfn.IFNA(VLOOKUP(A213, Sheet3!$A$2:$E$189, 5, FALSE), "-")</f>
        <v>Syrian pound</v>
      </c>
      <c r="J213" s="8" t="str">
        <f>_xlfn.IFNA(VLOOKUP(A213, Sheet3!$A$2:$E$189, 3, FALSE), "-")</f>
        <v>760</v>
      </c>
      <c r="K213" s="8" t="str">
        <f>_xlfn.IFNA(VLOOKUP(A213, Sheet3!$A$2:$E$189, 2, FALSE), "-")</f>
        <v>SYP</v>
      </c>
      <c r="L213" s="8" t="str">
        <f t="shared" si="13"/>
        <v>963</v>
      </c>
      <c r="M213" s="8" t="str">
        <f t="shared" si="14"/>
        <v>SY</v>
      </c>
      <c r="N213" s="8" t="str">
        <f t="shared" si="15"/>
        <v>SYR</v>
      </c>
      <c r="O213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('Syria', 'Syrian pound', '760', 'SYP', '963', 'SY', 'SYR', 0, getdate(), 0, getdate());</v>
      </c>
    </row>
    <row r="214" spans="1:15" x14ac:dyDescent="0.25">
      <c r="A214" s="8" t="s">
        <v>751</v>
      </c>
      <c r="B214" s="8" t="s">
        <v>750</v>
      </c>
      <c r="C214" s="8" t="s">
        <v>749</v>
      </c>
      <c r="D214" s="8" t="s">
        <v>748</v>
      </c>
      <c r="E214" s="13">
        <v>22894384</v>
      </c>
      <c r="F214" s="13">
        <v>35980</v>
      </c>
      <c r="G214" s="8" t="s">
        <v>747</v>
      </c>
      <c r="H214" s="8">
        <v>1</v>
      </c>
      <c r="I214" s="8" t="str">
        <f>_xlfn.IFNA(VLOOKUP(A214, Sheet3!$A$2:$E$189, 5, FALSE), "-")</f>
        <v>New Taiwan dollar</v>
      </c>
      <c r="J214" s="8" t="str">
        <f>_xlfn.IFNA(VLOOKUP(A214, Sheet3!$A$2:$E$189, 3, FALSE), "-")</f>
        <v>901</v>
      </c>
      <c r="K214" s="8" t="str">
        <f>_xlfn.IFNA(VLOOKUP(A214, Sheet3!$A$2:$E$189, 2, FALSE), "-")</f>
        <v>TWD</v>
      </c>
      <c r="L214" s="8" t="str">
        <f t="shared" si="13"/>
        <v>886</v>
      </c>
      <c r="M214" s="8" t="str">
        <f t="shared" si="14"/>
        <v>TW</v>
      </c>
      <c r="N214" s="8" t="str">
        <f t="shared" si="15"/>
        <v>TWN</v>
      </c>
      <c r="O214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('Taiwan', 'New Taiwan dollar', '901', 'TWD', '886', 'TW', 'TWN', 0, getdate(), 0, getdate());</v>
      </c>
    </row>
    <row r="215" spans="1:15" x14ac:dyDescent="0.25">
      <c r="A215" s="8" t="s">
        <v>746</v>
      </c>
      <c r="B215" s="8" t="s">
        <v>745</v>
      </c>
      <c r="C215" s="8" t="s">
        <v>744</v>
      </c>
      <c r="D215" s="8" t="s">
        <v>743</v>
      </c>
      <c r="E215" s="13">
        <v>7487489</v>
      </c>
      <c r="F215" s="13">
        <v>143100</v>
      </c>
      <c r="G215" s="8" t="s">
        <v>742</v>
      </c>
      <c r="H215" s="8">
        <v>1</v>
      </c>
      <c r="I215" s="8" t="str">
        <f>_xlfn.IFNA(VLOOKUP(A215, Sheet3!$A$2:$E$189, 5, FALSE), "-")</f>
        <v>Tajikistani somoni</v>
      </c>
      <c r="J215" s="8" t="str">
        <f>_xlfn.IFNA(VLOOKUP(A215, Sheet3!$A$2:$E$189, 3, FALSE), "-")</f>
        <v>972</v>
      </c>
      <c r="K215" s="8" t="str">
        <f>_xlfn.IFNA(VLOOKUP(A215, Sheet3!$A$2:$E$189, 2, FALSE), "-")</f>
        <v>TJS</v>
      </c>
      <c r="L215" s="8" t="str">
        <f t="shared" si="13"/>
        <v>992</v>
      </c>
      <c r="M215" s="8" t="str">
        <f t="shared" si="14"/>
        <v>TJ</v>
      </c>
      <c r="N215" s="8" t="str">
        <f t="shared" si="15"/>
        <v>TJK</v>
      </c>
      <c r="O215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('Tajikistan', 'Tajikistani somoni', '972', 'TJS', '992', 'TJ', 'TJK', 0, getdate(), 0, getdate());</v>
      </c>
    </row>
    <row r="216" spans="1:15" x14ac:dyDescent="0.25">
      <c r="A216" s="8" t="s">
        <v>741</v>
      </c>
      <c r="B216" s="8" t="s">
        <v>740</v>
      </c>
      <c r="C216" s="8" t="s">
        <v>739</v>
      </c>
      <c r="D216" s="8" t="s">
        <v>738</v>
      </c>
      <c r="E216" s="13">
        <v>41892895</v>
      </c>
      <c r="F216" s="13">
        <v>945087</v>
      </c>
      <c r="G216" s="8" t="s">
        <v>737</v>
      </c>
      <c r="H216" s="8">
        <v>1</v>
      </c>
      <c r="I216" s="8" t="str">
        <f>_xlfn.IFNA(VLOOKUP(A216, Sheet3!$A$2:$E$189, 5, FALSE), "-")</f>
        <v>Tanzanian shilling</v>
      </c>
      <c r="J216" s="8" t="str">
        <f>_xlfn.IFNA(VLOOKUP(A216, Sheet3!$A$2:$E$189, 3, FALSE), "-")</f>
        <v>834</v>
      </c>
      <c r="K216" s="8" t="str">
        <f>_xlfn.IFNA(VLOOKUP(A216, Sheet3!$A$2:$E$189, 2, FALSE), "-")</f>
        <v>TZS</v>
      </c>
      <c r="L216" s="8" t="str">
        <f t="shared" si="13"/>
        <v>255</v>
      </c>
      <c r="M216" s="8" t="str">
        <f t="shared" si="14"/>
        <v>TZ</v>
      </c>
      <c r="N216" s="8" t="str">
        <f t="shared" si="15"/>
        <v>TZA</v>
      </c>
      <c r="O216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('Tanzania', 'Tanzanian shilling', '834', 'TZS', '255', 'TZ', 'TZA', 0, getdate(), 0, getdate());</v>
      </c>
    </row>
    <row r="217" spans="1:15" x14ac:dyDescent="0.25">
      <c r="A217" s="8" t="s">
        <v>736</v>
      </c>
      <c r="B217" s="8" t="s">
        <v>735</v>
      </c>
      <c r="C217" s="8" t="s">
        <v>734</v>
      </c>
      <c r="D217" s="8" t="s">
        <v>733</v>
      </c>
      <c r="E217" s="13">
        <v>67089500</v>
      </c>
      <c r="F217" s="13">
        <v>514000</v>
      </c>
      <c r="G217" s="8" t="s">
        <v>732</v>
      </c>
      <c r="H217" s="8">
        <v>1</v>
      </c>
      <c r="I217" s="8" t="str">
        <f>_xlfn.IFNA(VLOOKUP(A217, Sheet3!$A$2:$E$189, 5, FALSE), "-")</f>
        <v>Thai baht</v>
      </c>
      <c r="J217" s="8" t="str">
        <f>_xlfn.IFNA(VLOOKUP(A217, Sheet3!$A$2:$E$189, 3, FALSE), "-")</f>
        <v>764</v>
      </c>
      <c r="K217" s="8" t="str">
        <f>_xlfn.IFNA(VLOOKUP(A217, Sheet3!$A$2:$E$189, 2, FALSE), "-")</f>
        <v>THB</v>
      </c>
      <c r="L217" s="8" t="str">
        <f t="shared" si="13"/>
        <v>66</v>
      </c>
      <c r="M217" s="8" t="str">
        <f t="shared" si="14"/>
        <v>TH</v>
      </c>
      <c r="N217" s="8" t="str">
        <f t="shared" si="15"/>
        <v>THA</v>
      </c>
      <c r="O217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('Thailand', 'Thai baht', '764', 'THB', '66', 'TH', 'THA', 0, getdate(), 0, getdate());</v>
      </c>
    </row>
    <row r="218" spans="1:15" x14ac:dyDescent="0.25">
      <c r="A218" s="8" t="s">
        <v>731</v>
      </c>
      <c r="B218" s="8" t="s">
        <v>730</v>
      </c>
      <c r="C218" s="8" t="s">
        <v>729</v>
      </c>
      <c r="D218" s="8" t="s">
        <v>728</v>
      </c>
      <c r="E218" s="13">
        <v>6587239</v>
      </c>
      <c r="F218" s="13">
        <v>56785</v>
      </c>
      <c r="G218" s="8" t="s">
        <v>727</v>
      </c>
      <c r="H218" s="8">
        <v>1</v>
      </c>
      <c r="I218" s="8" t="str">
        <f>_xlfn.IFNA(VLOOKUP(A218, Sheet3!$A$2:$E$189, 5, FALSE), "-")</f>
        <v>-</v>
      </c>
      <c r="J218" s="8" t="str">
        <f>_xlfn.IFNA(VLOOKUP(A218, Sheet3!$A$2:$E$189, 3, FALSE), "-")</f>
        <v>-</v>
      </c>
      <c r="K218" s="8" t="str">
        <f>_xlfn.IFNA(VLOOKUP(A218, Sheet3!$A$2:$E$189, 2, FALSE), "-")</f>
        <v>-</v>
      </c>
      <c r="L218" s="8" t="str">
        <f t="shared" si="13"/>
        <v>-</v>
      </c>
      <c r="M218" s="8" t="str">
        <f t="shared" si="14"/>
        <v>-</v>
      </c>
      <c r="N218" s="8" t="str">
        <f t="shared" si="15"/>
        <v>-</v>
      </c>
      <c r="O218" s="8" t="str">
        <f t="shared" si="16"/>
        <v>-</v>
      </c>
    </row>
    <row r="219" spans="1:15" x14ac:dyDescent="0.25">
      <c r="A219" s="8" t="s">
        <v>726</v>
      </c>
      <c r="B219" s="8" t="s">
        <v>725</v>
      </c>
      <c r="C219" s="8" t="s">
        <v>724</v>
      </c>
      <c r="D219" s="8" t="s">
        <v>723</v>
      </c>
      <c r="E219" s="13">
        <v>1466</v>
      </c>
      <c r="F219" s="13">
        <v>10</v>
      </c>
      <c r="H219" s="8">
        <v>1</v>
      </c>
      <c r="I219" s="8" t="str">
        <f>_xlfn.IFNA(VLOOKUP(A219, Sheet3!$A$2:$E$189, 5, FALSE), "-")</f>
        <v>-</v>
      </c>
      <c r="J219" s="8" t="str">
        <f>_xlfn.IFNA(VLOOKUP(A219, Sheet3!$A$2:$E$189, 3, FALSE), "-")</f>
        <v>-</v>
      </c>
      <c r="K219" s="8" t="str">
        <f>_xlfn.IFNA(VLOOKUP(A219, Sheet3!$A$2:$E$189, 2, FALSE), "-")</f>
        <v>-</v>
      </c>
      <c r="L219" s="8" t="str">
        <f t="shared" si="13"/>
        <v>-</v>
      </c>
      <c r="M219" s="8" t="str">
        <f t="shared" si="14"/>
        <v>-</v>
      </c>
      <c r="N219" s="8" t="str">
        <f t="shared" si="15"/>
        <v>-</v>
      </c>
      <c r="O219" s="8" t="str">
        <f t="shared" si="16"/>
        <v>-</v>
      </c>
    </row>
    <row r="220" spans="1:15" x14ac:dyDescent="0.25">
      <c r="A220" s="8" t="s">
        <v>722</v>
      </c>
      <c r="B220" s="8" t="s">
        <v>721</v>
      </c>
      <c r="C220" s="8" t="s">
        <v>720</v>
      </c>
      <c r="D220" s="8" t="s">
        <v>719</v>
      </c>
      <c r="E220" s="13">
        <v>122580</v>
      </c>
      <c r="F220" s="13">
        <v>748</v>
      </c>
      <c r="G220" s="8" t="s">
        <v>718</v>
      </c>
      <c r="H220" s="8">
        <v>1</v>
      </c>
      <c r="I220" s="8" t="str">
        <f>_xlfn.IFNA(VLOOKUP(A220, Sheet3!$A$2:$E$189, 5, FALSE), "-")</f>
        <v>Tongan paʻanga</v>
      </c>
      <c r="J220" s="8" t="str">
        <f>_xlfn.IFNA(VLOOKUP(A220, Sheet3!$A$2:$E$189, 3, FALSE), "-")</f>
        <v>776</v>
      </c>
      <c r="K220" s="8" t="str">
        <f>_xlfn.IFNA(VLOOKUP(A220, Sheet3!$A$2:$E$189, 2, FALSE), "-")</f>
        <v>TOP</v>
      </c>
      <c r="L220" s="8" t="str">
        <f t="shared" si="13"/>
        <v>676</v>
      </c>
      <c r="M220" s="8" t="str">
        <f t="shared" si="14"/>
        <v>TO</v>
      </c>
      <c r="N220" s="8" t="str">
        <f t="shared" si="15"/>
        <v>TON</v>
      </c>
      <c r="O220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('Tonga', 'Tongan paʻanga', '776', 'TOP', '676', 'TO', 'TON', 0, getdate(), 0, getdate());</v>
      </c>
    </row>
    <row r="221" spans="1:15" x14ac:dyDescent="0.25">
      <c r="A221" s="8" t="s">
        <v>717</v>
      </c>
      <c r="B221" s="8" t="s">
        <v>716</v>
      </c>
      <c r="C221" s="8" t="s">
        <v>715</v>
      </c>
      <c r="D221" s="8" t="s">
        <v>714</v>
      </c>
      <c r="E221" s="13">
        <v>1228691</v>
      </c>
      <c r="F221" s="13">
        <v>5128</v>
      </c>
      <c r="G221" s="8" t="s">
        <v>713</v>
      </c>
      <c r="H221" s="8">
        <v>1</v>
      </c>
      <c r="I221" s="8" t="str">
        <f>_xlfn.IFNA(VLOOKUP(A221, Sheet3!$A$2:$E$189, 5, FALSE), "-")</f>
        <v>Trinidad and Tobago dollar</v>
      </c>
      <c r="J221" s="8" t="str">
        <f>_xlfn.IFNA(VLOOKUP(A221, Sheet3!$A$2:$E$189, 3, FALSE), "-")</f>
        <v>780</v>
      </c>
      <c r="K221" s="8" t="str">
        <f>_xlfn.IFNA(VLOOKUP(A221, Sheet3!$A$2:$E$189, 2, FALSE), "-")</f>
        <v>TTD</v>
      </c>
      <c r="L221" s="8" t="str">
        <f t="shared" si="13"/>
        <v>1-868</v>
      </c>
      <c r="M221" s="8" t="str">
        <f t="shared" si="14"/>
        <v>TT</v>
      </c>
      <c r="N221" s="8" t="str">
        <f t="shared" si="15"/>
        <v>TTO</v>
      </c>
      <c r="O221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('Trinidad and Tobago', 'Trinidad and Tobago dollar', '780', 'TTD', '1-868', 'TT', 'TTO', 0, getdate(), 0, getdate());</v>
      </c>
    </row>
    <row r="222" spans="1:15" x14ac:dyDescent="0.25">
      <c r="A222" s="8" t="s">
        <v>712</v>
      </c>
      <c r="B222" s="8" t="s">
        <v>711</v>
      </c>
      <c r="C222" s="8" t="s">
        <v>710</v>
      </c>
      <c r="D222" s="8" t="s">
        <v>709</v>
      </c>
      <c r="E222" s="13">
        <v>10589025</v>
      </c>
      <c r="F222" s="13">
        <v>163610</v>
      </c>
      <c r="G222" s="8" t="s">
        <v>708</v>
      </c>
      <c r="H222" s="8">
        <v>1</v>
      </c>
      <c r="I222" s="8" t="str">
        <f>_xlfn.IFNA(VLOOKUP(A222, Sheet3!$A$2:$E$189, 5, FALSE), "-")</f>
        <v>Tunisian dinar</v>
      </c>
      <c r="J222" s="8" t="str">
        <f>_xlfn.IFNA(VLOOKUP(A222, Sheet3!$A$2:$E$189, 3, FALSE), "-")</f>
        <v>788</v>
      </c>
      <c r="K222" s="8" t="str">
        <f>_xlfn.IFNA(VLOOKUP(A222, Sheet3!$A$2:$E$189, 2, FALSE), "-")</f>
        <v>TND</v>
      </c>
      <c r="L222" s="8" t="str">
        <f t="shared" si="13"/>
        <v>216</v>
      </c>
      <c r="M222" s="8" t="str">
        <f t="shared" si="14"/>
        <v>TN</v>
      </c>
      <c r="N222" s="8" t="str">
        <f t="shared" si="15"/>
        <v>TUN</v>
      </c>
      <c r="O222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('Tunisia', 'Tunisian dinar', '788', 'TND', '216', 'TN', 'TUN', 0, getdate(), 0, getdate());</v>
      </c>
    </row>
    <row r="223" spans="1:15" x14ac:dyDescent="0.25">
      <c r="A223" s="8" t="s">
        <v>707</v>
      </c>
      <c r="B223" s="8" t="s">
        <v>706</v>
      </c>
      <c r="C223" s="8" t="s">
        <v>705</v>
      </c>
      <c r="D223" s="8" t="s">
        <v>704</v>
      </c>
      <c r="E223" s="13">
        <v>77804122</v>
      </c>
      <c r="F223" s="13">
        <v>780580</v>
      </c>
      <c r="G223" s="8" t="s">
        <v>703</v>
      </c>
      <c r="H223" s="8">
        <v>1</v>
      </c>
      <c r="I223" s="8" t="str">
        <f>_xlfn.IFNA(VLOOKUP(A223, Sheet3!$A$2:$E$189, 5, FALSE), "-")</f>
        <v>Turkish lira</v>
      </c>
      <c r="J223" s="8" t="str">
        <f>_xlfn.IFNA(VLOOKUP(A223, Sheet3!$A$2:$E$189, 3, FALSE), "-")</f>
        <v>949</v>
      </c>
      <c r="K223" s="8" t="str">
        <f>_xlfn.IFNA(VLOOKUP(A223, Sheet3!$A$2:$E$189, 2, FALSE), "-")</f>
        <v>TRY</v>
      </c>
      <c r="L223" s="8" t="str">
        <f t="shared" si="13"/>
        <v>90</v>
      </c>
      <c r="M223" s="8" t="str">
        <f t="shared" si="14"/>
        <v>TR</v>
      </c>
      <c r="N223" s="8" t="str">
        <f t="shared" si="15"/>
        <v>TUR</v>
      </c>
      <c r="O223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('Turkey', 'Turkish lira', '949', 'TRY', '90', 'TR', 'TUR', 0, getdate(), 0, getdate());</v>
      </c>
    </row>
    <row r="224" spans="1:15" x14ac:dyDescent="0.25">
      <c r="A224" s="8" t="s">
        <v>702</v>
      </c>
      <c r="B224" s="8" t="s">
        <v>701</v>
      </c>
      <c r="C224" s="8" t="s">
        <v>700</v>
      </c>
      <c r="D224" s="8" t="s">
        <v>699</v>
      </c>
      <c r="E224" s="13">
        <v>4940916</v>
      </c>
      <c r="F224" s="13">
        <v>488100</v>
      </c>
      <c r="G224" s="8" t="s">
        <v>698</v>
      </c>
      <c r="H224" s="8">
        <v>1</v>
      </c>
      <c r="I224" s="8" t="str">
        <f>_xlfn.IFNA(VLOOKUP(A224, Sheet3!$A$2:$E$189, 5, FALSE), "-")</f>
        <v>Turkmenistan manat</v>
      </c>
      <c r="J224" s="8" t="str">
        <f>_xlfn.IFNA(VLOOKUP(A224, Sheet3!$A$2:$E$189, 3, FALSE), "-")</f>
        <v>934</v>
      </c>
      <c r="K224" s="8" t="str">
        <f>_xlfn.IFNA(VLOOKUP(A224, Sheet3!$A$2:$E$189, 2, FALSE), "-")</f>
        <v>TMT</v>
      </c>
      <c r="L224" s="8" t="str">
        <f t="shared" si="13"/>
        <v>993</v>
      </c>
      <c r="M224" s="8" t="str">
        <f t="shared" si="14"/>
        <v>TM</v>
      </c>
      <c r="N224" s="8" t="str">
        <f t="shared" si="15"/>
        <v>TKM</v>
      </c>
      <c r="O224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('Turkmenistan', 'Turkmenistan manat', '934', 'TMT', '993', 'TM', 'TKM', 0, getdate(), 0, getdate());</v>
      </c>
    </row>
    <row r="225" spans="1:15" x14ac:dyDescent="0.25">
      <c r="A225" s="8" t="s">
        <v>697</v>
      </c>
      <c r="B225" s="8" t="s">
        <v>696</v>
      </c>
      <c r="C225" s="8" t="s">
        <v>695</v>
      </c>
      <c r="D225" s="8" t="s">
        <v>694</v>
      </c>
      <c r="E225" s="13">
        <v>20556</v>
      </c>
      <c r="F225" s="13">
        <v>430</v>
      </c>
      <c r="H225" s="8">
        <v>1</v>
      </c>
      <c r="I225" s="8" t="str">
        <f>_xlfn.IFNA(VLOOKUP(A225, Sheet3!$A$2:$E$189, 5, FALSE), "-")</f>
        <v>-</v>
      </c>
      <c r="J225" s="8" t="str">
        <f>_xlfn.IFNA(VLOOKUP(A225, Sheet3!$A$2:$E$189, 3, FALSE), "-")</f>
        <v>-</v>
      </c>
      <c r="K225" s="8" t="str">
        <f>_xlfn.IFNA(VLOOKUP(A225, Sheet3!$A$2:$E$189, 2, FALSE), "-")</f>
        <v>-</v>
      </c>
      <c r="L225" s="8" t="str">
        <f t="shared" si="13"/>
        <v>-</v>
      </c>
      <c r="M225" s="8" t="str">
        <f t="shared" si="14"/>
        <v>-</v>
      </c>
      <c r="N225" s="8" t="str">
        <f t="shared" si="15"/>
        <v>-</v>
      </c>
      <c r="O225" s="8" t="str">
        <f t="shared" si="16"/>
        <v>-</v>
      </c>
    </row>
    <row r="226" spans="1:15" x14ac:dyDescent="0.25">
      <c r="A226" s="8" t="s">
        <v>693</v>
      </c>
      <c r="B226" s="8" t="s">
        <v>692</v>
      </c>
      <c r="C226" s="8" t="s">
        <v>691</v>
      </c>
      <c r="D226" s="8" t="s">
        <v>690</v>
      </c>
      <c r="E226" s="13">
        <v>10472</v>
      </c>
      <c r="F226" s="13">
        <v>26</v>
      </c>
      <c r="G226" s="8" t="s">
        <v>689</v>
      </c>
      <c r="H226" s="8">
        <v>1</v>
      </c>
      <c r="I226" s="8" t="str">
        <f>_xlfn.IFNA(VLOOKUP(A226, Sheet3!$A$2:$E$189, 5, FALSE), "-")</f>
        <v>-</v>
      </c>
      <c r="J226" s="8" t="str">
        <f>_xlfn.IFNA(VLOOKUP(A226, Sheet3!$A$2:$E$189, 3, FALSE), "-")</f>
        <v>-</v>
      </c>
      <c r="K226" s="8" t="str">
        <f>_xlfn.IFNA(VLOOKUP(A226, Sheet3!$A$2:$E$189, 2, FALSE), "-")</f>
        <v>-</v>
      </c>
      <c r="L226" s="8" t="str">
        <f t="shared" si="13"/>
        <v>-</v>
      </c>
      <c r="M226" s="8" t="str">
        <f t="shared" si="14"/>
        <v>-</v>
      </c>
      <c r="N226" s="8" t="str">
        <f t="shared" si="15"/>
        <v>-</v>
      </c>
      <c r="O226" s="8" t="str">
        <f t="shared" si="16"/>
        <v>-</v>
      </c>
    </row>
    <row r="227" spans="1:15" x14ac:dyDescent="0.25">
      <c r="A227" s="8" t="s">
        <v>688</v>
      </c>
      <c r="B227" s="8" t="s">
        <v>687</v>
      </c>
      <c r="C227" s="8" t="s">
        <v>686</v>
      </c>
      <c r="D227" s="8" t="s">
        <v>685</v>
      </c>
      <c r="E227" s="13">
        <v>108708</v>
      </c>
      <c r="F227" s="13">
        <v>352</v>
      </c>
      <c r="H227" s="8">
        <v>1</v>
      </c>
      <c r="I227" s="8" t="str">
        <f>_xlfn.IFNA(VLOOKUP(A227, Sheet3!$A$2:$E$189, 5, FALSE), "-")</f>
        <v>-</v>
      </c>
      <c r="J227" s="8" t="str">
        <f>_xlfn.IFNA(VLOOKUP(A227, Sheet3!$A$2:$E$189, 3, FALSE), "-")</f>
        <v>-</v>
      </c>
      <c r="K227" s="8" t="str">
        <f>_xlfn.IFNA(VLOOKUP(A227, Sheet3!$A$2:$E$189, 2, FALSE), "-")</f>
        <v>-</v>
      </c>
      <c r="L227" s="8" t="str">
        <f t="shared" si="13"/>
        <v>-</v>
      </c>
      <c r="M227" s="8" t="str">
        <f t="shared" si="14"/>
        <v>-</v>
      </c>
      <c r="N227" s="8" t="str">
        <f t="shared" si="15"/>
        <v>-</v>
      </c>
      <c r="O227" s="8" t="str">
        <f t="shared" si="16"/>
        <v>-</v>
      </c>
    </row>
    <row r="228" spans="1:15" x14ac:dyDescent="0.25">
      <c r="A228" s="8" t="s">
        <v>684</v>
      </c>
      <c r="B228" s="8" t="s">
        <v>683</v>
      </c>
      <c r="C228" s="8" t="s">
        <v>682</v>
      </c>
      <c r="D228" s="8" t="s">
        <v>681</v>
      </c>
      <c r="E228" s="13">
        <v>33398682</v>
      </c>
      <c r="F228" s="13">
        <v>236040</v>
      </c>
      <c r="G228" s="8" t="s">
        <v>680</v>
      </c>
      <c r="H228" s="8">
        <v>1</v>
      </c>
      <c r="I228" s="8" t="str">
        <f>_xlfn.IFNA(VLOOKUP(A228, Sheet3!$A$2:$E$189, 5, FALSE), "-")</f>
        <v>Ugandan shilling</v>
      </c>
      <c r="J228" s="8" t="str">
        <f>_xlfn.IFNA(VLOOKUP(A228, Sheet3!$A$2:$E$189, 3, FALSE), "-")</f>
        <v>800</v>
      </c>
      <c r="K228" s="8" t="str">
        <f>_xlfn.IFNA(VLOOKUP(A228, Sheet3!$A$2:$E$189, 2, FALSE), "-")</f>
        <v>UGX</v>
      </c>
      <c r="L228" s="8" t="str">
        <f t="shared" si="13"/>
        <v>256</v>
      </c>
      <c r="M228" s="8" t="str">
        <f t="shared" si="14"/>
        <v>UG</v>
      </c>
      <c r="N228" s="8" t="str">
        <f t="shared" si="15"/>
        <v>UGA</v>
      </c>
      <c r="O228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('Uganda', 'Ugandan shilling', '800', 'UGX', '256', 'UG', 'UGA', 0, getdate(), 0, getdate());</v>
      </c>
    </row>
    <row r="229" spans="1:15" x14ac:dyDescent="0.25">
      <c r="A229" s="8" t="s">
        <v>679</v>
      </c>
      <c r="B229" s="8" t="s">
        <v>678</v>
      </c>
      <c r="C229" s="8" t="s">
        <v>677</v>
      </c>
      <c r="D229" s="8" t="s">
        <v>676</v>
      </c>
      <c r="E229" s="13">
        <v>45415596</v>
      </c>
      <c r="F229" s="13">
        <v>603700</v>
      </c>
      <c r="G229" s="8" t="s">
        <v>675</v>
      </c>
      <c r="H229" s="8">
        <v>1</v>
      </c>
      <c r="I229" s="8" t="str">
        <f>_xlfn.IFNA(VLOOKUP(A229, Sheet3!$A$2:$E$189, 5, FALSE), "-")</f>
        <v>Ukrainian hryvnia</v>
      </c>
      <c r="J229" s="8" t="str">
        <f>_xlfn.IFNA(VLOOKUP(A229, Sheet3!$A$2:$E$189, 3, FALSE), "-")</f>
        <v>980</v>
      </c>
      <c r="K229" s="8" t="str">
        <f>_xlfn.IFNA(VLOOKUP(A229, Sheet3!$A$2:$E$189, 2, FALSE), "-")</f>
        <v>UAH</v>
      </c>
      <c r="L229" s="8" t="str">
        <f t="shared" si="13"/>
        <v>380</v>
      </c>
      <c r="M229" s="8" t="str">
        <f t="shared" si="14"/>
        <v>UA</v>
      </c>
      <c r="N229" s="8" t="str">
        <f t="shared" si="15"/>
        <v>UKR</v>
      </c>
      <c r="O229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('Ukraine', 'Ukrainian hryvnia', '980', 'UAH', '380', 'UA', 'UKR', 0, getdate(), 0, getdate());</v>
      </c>
    </row>
    <row r="230" spans="1:15" x14ac:dyDescent="0.25">
      <c r="A230" s="8" t="s">
        <v>674</v>
      </c>
      <c r="B230" s="8" t="s">
        <v>673</v>
      </c>
      <c r="C230" s="8" t="s">
        <v>672</v>
      </c>
      <c r="D230" s="8" t="s">
        <v>671</v>
      </c>
      <c r="E230" s="13">
        <v>4975593</v>
      </c>
      <c r="F230" s="13">
        <v>82880</v>
      </c>
      <c r="G230" s="8" t="s">
        <v>670</v>
      </c>
      <c r="H230" s="8">
        <v>1</v>
      </c>
      <c r="I230" s="8" t="str">
        <f>_xlfn.IFNA(VLOOKUP(A230, Sheet3!$A$2:$E$189, 5, FALSE), "-")</f>
        <v>United Arab Emirates dirham</v>
      </c>
      <c r="J230" s="8" t="str">
        <f>_xlfn.IFNA(VLOOKUP(A230, Sheet3!$A$2:$E$189, 3, FALSE), "-")</f>
        <v>784</v>
      </c>
      <c r="K230" s="8" t="str">
        <f>_xlfn.IFNA(VLOOKUP(A230, Sheet3!$A$2:$E$189, 2, FALSE), "-")</f>
        <v>AED</v>
      </c>
      <c r="L230" s="8" t="str">
        <f t="shared" si="13"/>
        <v>971</v>
      </c>
      <c r="M230" s="8" t="str">
        <f t="shared" si="14"/>
        <v>AE</v>
      </c>
      <c r="N230" s="8" t="str">
        <f t="shared" si="15"/>
        <v>ARE</v>
      </c>
      <c r="O230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('United Arab Emirates', 'United Arab Emirates dirham', '784', 'AED', '971', 'AE', 'ARE', 0, getdate(), 0, getdate());</v>
      </c>
    </row>
    <row r="231" spans="1:15" x14ac:dyDescent="0.25">
      <c r="A231" s="8" t="s">
        <v>669</v>
      </c>
      <c r="B231" s="8" t="s">
        <v>668</v>
      </c>
      <c r="C231" s="8" t="s">
        <v>667</v>
      </c>
      <c r="D231" s="8" t="s">
        <v>666</v>
      </c>
      <c r="E231" s="13">
        <v>62348447</v>
      </c>
      <c r="F231" s="13">
        <v>244820</v>
      </c>
      <c r="G231" s="8" t="s">
        <v>665</v>
      </c>
      <c r="H231" s="8">
        <v>1</v>
      </c>
      <c r="I231" s="8" t="str">
        <f>_xlfn.IFNA(VLOOKUP(A231, Sheet3!$A$2:$E$189, 5, FALSE), "-")</f>
        <v>-</v>
      </c>
      <c r="J231" s="8" t="str">
        <f>_xlfn.IFNA(VLOOKUP(A231, Sheet3!$A$2:$E$189, 3, FALSE), "-")</f>
        <v>-</v>
      </c>
      <c r="K231" s="8" t="str">
        <f>_xlfn.IFNA(VLOOKUP(A231, Sheet3!$A$2:$E$189, 2, FALSE), "-")</f>
        <v>-</v>
      </c>
      <c r="L231" s="8" t="str">
        <f t="shared" si="13"/>
        <v>-</v>
      </c>
      <c r="M231" s="8" t="str">
        <f t="shared" si="14"/>
        <v>-</v>
      </c>
      <c r="N231" s="8" t="str">
        <f t="shared" si="15"/>
        <v>-</v>
      </c>
      <c r="O231" s="8" t="str">
        <f t="shared" si="16"/>
        <v>-</v>
      </c>
    </row>
    <row r="232" spans="1:15" x14ac:dyDescent="0.25">
      <c r="A232" s="8" t="s">
        <v>664</v>
      </c>
      <c r="B232" s="8" t="s">
        <v>663</v>
      </c>
      <c r="C232" s="8" t="s">
        <v>539</v>
      </c>
      <c r="D232" s="8" t="s">
        <v>540</v>
      </c>
      <c r="E232" s="13">
        <v>310232863</v>
      </c>
      <c r="F232" s="13">
        <v>9629091</v>
      </c>
      <c r="G232" s="8" t="s">
        <v>662</v>
      </c>
      <c r="H232" s="8">
        <v>1</v>
      </c>
      <c r="I232" s="8" t="str">
        <f>_xlfn.IFNA(VLOOKUP(A232, Sheet3!$A$2:$E$189, 5, FALSE), "-")</f>
        <v>United States dollar (next day) (funds code)</v>
      </c>
      <c r="J232" s="8" t="str">
        <f>_xlfn.IFNA(VLOOKUP(A232, Sheet3!$A$2:$E$189, 3, FALSE), "-")</f>
        <v>997</v>
      </c>
      <c r="K232" s="8" t="str">
        <f>_xlfn.IFNA(VLOOKUP(A232, Sheet3!$A$2:$E$189, 2, FALSE), "-")</f>
        <v>USN</v>
      </c>
      <c r="L232" s="8" t="str">
        <f t="shared" si="13"/>
        <v>1</v>
      </c>
      <c r="M232" s="8" t="str">
        <f t="shared" si="14"/>
        <v>US</v>
      </c>
      <c r="N232" s="8" t="str">
        <f t="shared" si="15"/>
        <v>USA</v>
      </c>
      <c r="O232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('United States', 'United States dollar (next day) (funds code)', '997', 'USN', '1', 'US', 'USA', 0, getdate(), 0, getdate());</v>
      </c>
    </row>
    <row r="233" spans="1:15" x14ac:dyDescent="0.25">
      <c r="A233" s="8" t="s">
        <v>661</v>
      </c>
      <c r="B233" s="8" t="s">
        <v>660</v>
      </c>
      <c r="C233" s="8" t="s">
        <v>659</v>
      </c>
      <c r="D233" s="8" t="s">
        <v>658</v>
      </c>
      <c r="E233" s="13">
        <v>3477000</v>
      </c>
      <c r="F233" s="13">
        <v>176220</v>
      </c>
      <c r="G233" s="8" t="s">
        <v>657</v>
      </c>
      <c r="H233" s="8">
        <v>1</v>
      </c>
      <c r="I233" s="8" t="str">
        <f>_xlfn.IFNA(VLOOKUP(A233, Sheet3!$A$2:$E$189, 5, FALSE), "-")</f>
        <v>Uruguay Peso en Unidades Indexadas (URUIURUI) (funds code)</v>
      </c>
      <c r="J233" s="8" t="str">
        <f>_xlfn.IFNA(VLOOKUP(A233, Sheet3!$A$2:$E$189, 3, FALSE), "-")</f>
        <v>940</v>
      </c>
      <c r="K233" s="8" t="str">
        <f>_xlfn.IFNA(VLOOKUP(A233, Sheet3!$A$2:$E$189, 2, FALSE), "-")</f>
        <v>UYI</v>
      </c>
      <c r="L233" s="8" t="str">
        <f t="shared" si="13"/>
        <v>598</v>
      </c>
      <c r="M233" s="8" t="str">
        <f t="shared" si="14"/>
        <v>UY</v>
      </c>
      <c r="N233" s="8" t="str">
        <f t="shared" si="15"/>
        <v>URY</v>
      </c>
      <c r="O233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('Uruguay', 'Uruguay Peso en Unidades Indexadas (URUIURUI) (funds code)', '940', 'UYI', '598', 'UY', 'URY', 0, getdate(), 0, getdate());</v>
      </c>
    </row>
    <row r="234" spans="1:15" x14ac:dyDescent="0.25">
      <c r="A234" s="8" t="s">
        <v>656</v>
      </c>
      <c r="B234" s="8" t="s">
        <v>655</v>
      </c>
      <c r="C234" s="8" t="s">
        <v>654</v>
      </c>
      <c r="D234" s="8" t="s">
        <v>653</v>
      </c>
      <c r="E234" s="13">
        <v>27865738</v>
      </c>
      <c r="F234" s="13">
        <v>447400</v>
      </c>
      <c r="G234" s="8" t="s">
        <v>652</v>
      </c>
      <c r="H234" s="8">
        <v>1</v>
      </c>
      <c r="I234" s="8" t="str">
        <f>_xlfn.IFNA(VLOOKUP(A234, Sheet3!$A$2:$E$189, 5, FALSE), "-")</f>
        <v>Uzbekistani sum</v>
      </c>
      <c r="J234" s="8" t="str">
        <f>_xlfn.IFNA(VLOOKUP(A234, Sheet3!$A$2:$E$189, 3, FALSE), "-")</f>
        <v>860</v>
      </c>
      <c r="K234" s="8" t="str">
        <f>_xlfn.IFNA(VLOOKUP(A234, Sheet3!$A$2:$E$189, 2, FALSE), "-")</f>
        <v>UZS</v>
      </c>
      <c r="L234" s="8" t="str">
        <f t="shared" si="13"/>
        <v>998</v>
      </c>
      <c r="M234" s="8" t="str">
        <f t="shared" si="14"/>
        <v>UZ</v>
      </c>
      <c r="N234" s="8" t="str">
        <f t="shared" si="15"/>
        <v>UZB</v>
      </c>
      <c r="O234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('Uzbekistan', 'Uzbekistani sum', '860', 'UZS', '998', 'UZ', 'UZB', 0, getdate(), 0, getdate());</v>
      </c>
    </row>
    <row r="235" spans="1:15" x14ac:dyDescent="0.25">
      <c r="A235" s="8" t="s">
        <v>651</v>
      </c>
      <c r="B235" s="8" t="s">
        <v>650</v>
      </c>
      <c r="C235" s="8" t="s">
        <v>649</v>
      </c>
      <c r="D235" s="8" t="s">
        <v>648</v>
      </c>
      <c r="E235" s="13">
        <v>221552</v>
      </c>
      <c r="F235" s="13">
        <v>12200</v>
      </c>
      <c r="G235" s="8" t="s">
        <v>647</v>
      </c>
      <c r="H235" s="8">
        <v>1</v>
      </c>
      <c r="I235" s="8" t="str">
        <f>_xlfn.IFNA(VLOOKUP(A235, Sheet3!$A$2:$E$189, 5, FALSE), "-")</f>
        <v>Vanuatu vatu</v>
      </c>
      <c r="J235" s="8" t="str">
        <f>_xlfn.IFNA(VLOOKUP(A235, Sheet3!$A$2:$E$189, 3, FALSE), "-")</f>
        <v>548</v>
      </c>
      <c r="K235" s="8" t="str">
        <f>_xlfn.IFNA(VLOOKUP(A235, Sheet3!$A$2:$E$189, 2, FALSE), "-")</f>
        <v>VUV</v>
      </c>
      <c r="L235" s="8" t="str">
        <f t="shared" si="13"/>
        <v>678</v>
      </c>
      <c r="M235" s="8" t="str">
        <f t="shared" si="14"/>
        <v>VU</v>
      </c>
      <c r="N235" s="8" t="str">
        <f t="shared" si="15"/>
        <v>VUT</v>
      </c>
      <c r="O235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('Vanuatu', 'Vanuatu vatu', '548', 'VUV', '678', 'VU', 'VUT', 0, getdate(), 0, getdate());</v>
      </c>
    </row>
    <row r="236" spans="1:15" x14ac:dyDescent="0.25">
      <c r="A236" s="8" t="s">
        <v>646</v>
      </c>
      <c r="B236" s="8" t="s">
        <v>645</v>
      </c>
      <c r="C236" s="8" t="s">
        <v>644</v>
      </c>
      <c r="D236" s="8" t="s">
        <v>643</v>
      </c>
      <c r="E236" s="13">
        <v>921</v>
      </c>
      <c r="F236" s="13">
        <v>0</v>
      </c>
      <c r="H236" s="8">
        <v>1</v>
      </c>
      <c r="I236" s="8" t="str">
        <f>_xlfn.IFNA(VLOOKUP(A236, Sheet3!$A$2:$E$189, 5, FALSE), "-")</f>
        <v>-</v>
      </c>
      <c r="J236" s="8" t="str">
        <f>_xlfn.IFNA(VLOOKUP(A236, Sheet3!$A$2:$E$189, 3, FALSE), "-")</f>
        <v>-</v>
      </c>
      <c r="K236" s="8" t="str">
        <f>_xlfn.IFNA(VLOOKUP(A236, Sheet3!$A$2:$E$189, 2, FALSE), "-")</f>
        <v>-</v>
      </c>
      <c r="L236" s="8" t="str">
        <f t="shared" si="13"/>
        <v>-</v>
      </c>
      <c r="M236" s="8" t="str">
        <f t="shared" si="14"/>
        <v>-</v>
      </c>
      <c r="N236" s="8" t="str">
        <f t="shared" si="15"/>
        <v>-</v>
      </c>
      <c r="O236" s="8" t="str">
        <f t="shared" si="16"/>
        <v>-</v>
      </c>
    </row>
    <row r="237" spans="1:15" x14ac:dyDescent="0.25">
      <c r="A237" s="8" t="s">
        <v>642</v>
      </c>
      <c r="B237" s="8" t="s">
        <v>641</v>
      </c>
      <c r="C237" s="8" t="s">
        <v>640</v>
      </c>
      <c r="D237" s="8" t="s">
        <v>639</v>
      </c>
      <c r="E237" s="13">
        <v>27223228</v>
      </c>
      <c r="F237" s="13">
        <v>912050</v>
      </c>
      <c r="G237" s="8" t="s">
        <v>638</v>
      </c>
      <c r="H237" s="8">
        <v>1</v>
      </c>
      <c r="I237" s="8" t="str">
        <f>_xlfn.IFNA(VLOOKUP(A237, Sheet3!$A$2:$E$189, 5, FALSE), "-")</f>
        <v>Venezuelan digital bolívar[18]</v>
      </c>
      <c r="J237" s="8" t="str">
        <f>_xlfn.IFNA(VLOOKUP(A237, Sheet3!$A$2:$E$189, 3, FALSE), "-")</f>
        <v>926</v>
      </c>
      <c r="K237" s="8" t="str">
        <f>_xlfn.IFNA(VLOOKUP(A237, Sheet3!$A$2:$E$189, 2, FALSE), "-")</f>
        <v>VED</v>
      </c>
      <c r="L237" s="8" t="str">
        <f t="shared" si="13"/>
        <v>58</v>
      </c>
      <c r="M237" s="8" t="str">
        <f t="shared" si="14"/>
        <v>VE</v>
      </c>
      <c r="N237" s="8" t="str">
        <f t="shared" si="15"/>
        <v>VEN</v>
      </c>
      <c r="O237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('Venezuela', 'Venezuelan digital bolívar[18]', '926', 'VED', '58', 'VE', 'VEN', 0, getdate(), 0, getdate());</v>
      </c>
    </row>
    <row r="238" spans="1:15" x14ac:dyDescent="0.25">
      <c r="A238" s="8" t="s">
        <v>637</v>
      </c>
      <c r="B238" s="8" t="s">
        <v>636</v>
      </c>
      <c r="C238" s="8" t="s">
        <v>635</v>
      </c>
      <c r="D238" s="8" t="s">
        <v>634</v>
      </c>
      <c r="E238" s="13">
        <v>89571130</v>
      </c>
      <c r="F238" s="13">
        <v>329560</v>
      </c>
      <c r="G238" s="8" t="s">
        <v>633</v>
      </c>
      <c r="H238" s="8">
        <v>1</v>
      </c>
      <c r="I238" s="8" t="str">
        <f>_xlfn.IFNA(VLOOKUP(A238, Sheet3!$A$2:$E$189, 5, FALSE), "-")</f>
        <v>Vietnamese đồng</v>
      </c>
      <c r="J238" s="8" t="str">
        <f>_xlfn.IFNA(VLOOKUP(A238, Sheet3!$A$2:$E$189, 3, FALSE), "-")</f>
        <v>704</v>
      </c>
      <c r="K238" s="8" t="str">
        <f>_xlfn.IFNA(VLOOKUP(A238, Sheet3!$A$2:$E$189, 2, FALSE), "-")</f>
        <v>VND</v>
      </c>
      <c r="L238" s="8" t="str">
        <f t="shared" si="13"/>
        <v>84</v>
      </c>
      <c r="M238" s="8" t="str">
        <f t="shared" si="14"/>
        <v>VN</v>
      </c>
      <c r="N238" s="8" t="str">
        <f t="shared" si="15"/>
        <v>VNM</v>
      </c>
      <c r="O238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('Vietnam', 'Vietnamese đồng', '704', 'VND', '84', 'VN', 'VNM', 0, getdate(), 0, getdate());</v>
      </c>
    </row>
    <row r="239" spans="1:15" x14ac:dyDescent="0.25">
      <c r="A239" s="8" t="s">
        <v>632</v>
      </c>
      <c r="B239" s="8" t="s">
        <v>631</v>
      </c>
      <c r="C239" s="8" t="s">
        <v>630</v>
      </c>
      <c r="D239" s="8" t="s">
        <v>629</v>
      </c>
      <c r="E239" s="13">
        <v>16025</v>
      </c>
      <c r="F239" s="13">
        <v>274</v>
      </c>
      <c r="H239" s="8">
        <v>1</v>
      </c>
      <c r="I239" s="8" t="str">
        <f>_xlfn.IFNA(VLOOKUP(A239, Sheet3!$A$2:$E$189, 5, FALSE), "-")</f>
        <v>-</v>
      </c>
      <c r="J239" s="8" t="str">
        <f>_xlfn.IFNA(VLOOKUP(A239, Sheet3!$A$2:$E$189, 3, FALSE), "-")</f>
        <v>-</v>
      </c>
      <c r="K239" s="8" t="str">
        <f>_xlfn.IFNA(VLOOKUP(A239, Sheet3!$A$2:$E$189, 2, FALSE), "-")</f>
        <v>-</v>
      </c>
      <c r="L239" s="8" t="str">
        <f t="shared" si="13"/>
        <v>-</v>
      </c>
      <c r="M239" s="8" t="str">
        <f t="shared" si="14"/>
        <v>-</v>
      </c>
      <c r="N239" s="8" t="str">
        <f t="shared" si="15"/>
        <v>-</v>
      </c>
      <c r="O239" s="8" t="str">
        <f t="shared" si="16"/>
        <v>-</v>
      </c>
    </row>
    <row r="240" spans="1:15" x14ac:dyDescent="0.25">
      <c r="A240" s="8" t="s">
        <v>628</v>
      </c>
      <c r="B240" s="8" t="s">
        <v>627</v>
      </c>
      <c r="C240" s="8" t="s">
        <v>626</v>
      </c>
      <c r="D240" s="8" t="s">
        <v>625</v>
      </c>
      <c r="E240" s="13">
        <v>273008</v>
      </c>
      <c r="F240" s="13">
        <v>266000</v>
      </c>
      <c r="H240" s="8">
        <v>1</v>
      </c>
      <c r="I240" s="8" t="str">
        <f>_xlfn.IFNA(VLOOKUP(A240, Sheet3!$A$2:$E$189, 5, FALSE), "-")</f>
        <v>-</v>
      </c>
      <c r="J240" s="8" t="str">
        <f>_xlfn.IFNA(VLOOKUP(A240, Sheet3!$A$2:$E$189, 3, FALSE), "-")</f>
        <v>-</v>
      </c>
      <c r="K240" s="8" t="str">
        <f>_xlfn.IFNA(VLOOKUP(A240, Sheet3!$A$2:$E$189, 2, FALSE), "-")</f>
        <v>-</v>
      </c>
      <c r="L240" s="8" t="str">
        <f t="shared" si="13"/>
        <v>-</v>
      </c>
      <c r="M240" s="8" t="str">
        <f t="shared" si="14"/>
        <v>-</v>
      </c>
      <c r="N240" s="8" t="str">
        <f t="shared" si="15"/>
        <v>-</v>
      </c>
      <c r="O240" s="8" t="str">
        <f t="shared" si="16"/>
        <v>-</v>
      </c>
    </row>
    <row r="241" spans="1:15" x14ac:dyDescent="0.25">
      <c r="A241" s="8" t="s">
        <v>624</v>
      </c>
      <c r="B241" s="8" t="s">
        <v>623</v>
      </c>
      <c r="C241" s="8" t="s">
        <v>622</v>
      </c>
      <c r="D241" s="8" t="s">
        <v>621</v>
      </c>
      <c r="E241" s="13">
        <v>23495361</v>
      </c>
      <c r="F241" s="13">
        <v>527970</v>
      </c>
      <c r="G241" s="8" t="s">
        <v>620</v>
      </c>
      <c r="H241" s="8">
        <v>1</v>
      </c>
      <c r="I241" s="8" t="str">
        <f>_xlfn.IFNA(VLOOKUP(A241, Sheet3!$A$2:$E$189, 5, FALSE), "-")</f>
        <v>Yemeni rial</v>
      </c>
      <c r="J241" s="8" t="str">
        <f>_xlfn.IFNA(VLOOKUP(A241, Sheet3!$A$2:$E$189, 3, FALSE), "-")</f>
        <v>886</v>
      </c>
      <c r="K241" s="8" t="str">
        <f>_xlfn.IFNA(VLOOKUP(A241, Sheet3!$A$2:$E$189, 2, FALSE), "-")</f>
        <v>YER</v>
      </c>
      <c r="L241" s="8" t="str">
        <f t="shared" si="13"/>
        <v>967</v>
      </c>
      <c r="M241" s="8" t="str">
        <f t="shared" si="14"/>
        <v>YE</v>
      </c>
      <c r="N241" s="8" t="str">
        <f t="shared" si="15"/>
        <v>YEM</v>
      </c>
      <c r="O241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('Yemen', 'Yemeni rial', '886', 'YER', '967', 'YE', 'YEM', 0, getdate(), 0, getdate());</v>
      </c>
    </row>
    <row r="242" spans="1:15" x14ac:dyDescent="0.25">
      <c r="A242" s="8" t="s">
        <v>619</v>
      </c>
      <c r="B242" s="8" t="s">
        <v>618</v>
      </c>
      <c r="C242" s="8" t="s">
        <v>617</v>
      </c>
      <c r="D242" s="8" t="s">
        <v>616</v>
      </c>
      <c r="E242" s="13">
        <v>13460305</v>
      </c>
      <c r="F242" s="13">
        <v>752614</v>
      </c>
      <c r="G242" s="8" t="s">
        <v>615</v>
      </c>
      <c r="H242" s="8">
        <v>1</v>
      </c>
      <c r="I242" s="8" t="str">
        <f>_xlfn.IFNA(VLOOKUP(A242, Sheet3!$A$2:$E$189, 5, FALSE), "-")</f>
        <v>Zambian kwacha</v>
      </c>
      <c r="J242" s="8" t="str">
        <f>_xlfn.IFNA(VLOOKUP(A242, Sheet3!$A$2:$E$189, 3, FALSE), "-")</f>
        <v>967</v>
      </c>
      <c r="K242" s="8" t="str">
        <f>_xlfn.IFNA(VLOOKUP(A242, Sheet3!$A$2:$E$189, 2, FALSE), "-")</f>
        <v>ZMW</v>
      </c>
      <c r="L242" s="8" t="str">
        <f t="shared" si="13"/>
        <v>260</v>
      </c>
      <c r="M242" s="8" t="str">
        <f t="shared" si="14"/>
        <v>ZM</v>
      </c>
      <c r="N242" s="8" t="str">
        <f t="shared" si="15"/>
        <v>ZMB</v>
      </c>
      <c r="O242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('Zambia', 'Zambian kwacha', '967', 'ZMW', '260', 'ZM', 'ZMB', 0, getdate(), 0, getdate());</v>
      </c>
    </row>
    <row r="243" spans="1:15" x14ac:dyDescent="0.25">
      <c r="A243" s="8" t="s">
        <v>614</v>
      </c>
      <c r="B243" s="8" t="s">
        <v>613</v>
      </c>
      <c r="C243" s="8" t="s">
        <v>612</v>
      </c>
      <c r="D243" s="8" t="s">
        <v>611</v>
      </c>
      <c r="E243" s="13">
        <v>11651858</v>
      </c>
      <c r="F243" s="13">
        <v>390580</v>
      </c>
      <c r="G243" s="8" t="s">
        <v>610</v>
      </c>
      <c r="H243" s="8">
        <v>1</v>
      </c>
      <c r="I243" s="8" t="str">
        <f>_xlfn.IFNA(VLOOKUP(A243, Sheet3!$A$2:$E$189, 5, FALSE), "-")</f>
        <v>Zimbabwean dollar (fifth)[g]</v>
      </c>
      <c r="J243" s="8" t="str">
        <f>_xlfn.IFNA(VLOOKUP(A243, Sheet3!$A$2:$E$189, 3, FALSE), "-")</f>
        <v>932</v>
      </c>
      <c r="K243" s="8" t="str">
        <f>_xlfn.IFNA(VLOOKUP(A243, Sheet3!$A$2:$E$189, 2, FALSE), "-")</f>
        <v>ZWL</v>
      </c>
      <c r="L243" s="8" t="str">
        <f t="shared" si="13"/>
        <v>263</v>
      </c>
      <c r="M243" s="8" t="str">
        <f t="shared" si="14"/>
        <v>ZW</v>
      </c>
      <c r="N243" s="8" t="str">
        <f t="shared" si="15"/>
        <v>ZWE</v>
      </c>
      <c r="O243" s="8" t="str">
        <f t="shared" si="16"/>
        <v>insert into abdp.dbo.tm_country (country_name, currency_name, currency_code_n, currency_code_a, phone_code, internet_code, short_code, tm_user_id_created, datetime_created, tm_user_id_modified, datetime_modified) values ('Zimbabwe', 'Zimbabwean dollar (fifth)[g]', '932', 'ZWL', '263', 'ZW', 'ZWE', 0, getdate(), 0, getdate());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8DEE-DBE9-4F28-980E-B60FA9591AC0}">
  <dimension ref="A1:C4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9.5703125" style="1" bestFit="1" customWidth="1"/>
    <col min="2" max="2" width="14.42578125" style="1" bestFit="1" customWidth="1"/>
    <col min="3" max="3" width="19.7109375" style="1" bestFit="1" customWidth="1"/>
    <col min="4" max="16384" width="2.85546875" style="1"/>
  </cols>
  <sheetData>
    <row r="1" spans="1:3" x14ac:dyDescent="0.25">
      <c r="A1" s="2" t="s">
        <v>543</v>
      </c>
      <c r="B1" s="2" t="s">
        <v>544</v>
      </c>
      <c r="C1" s="2" t="s">
        <v>545</v>
      </c>
    </row>
    <row r="2" spans="1:3" x14ac:dyDescent="0.25">
      <c r="A2" s="1">
        <v>1</v>
      </c>
      <c r="B2" s="1" t="s">
        <v>541</v>
      </c>
    </row>
    <row r="3" spans="1:3" x14ac:dyDescent="0.25">
      <c r="A3" s="1">
        <v>4</v>
      </c>
      <c r="B3" s="1" t="s">
        <v>542</v>
      </c>
    </row>
    <row r="4" spans="1:3" x14ac:dyDescent="0.25">
      <c r="A4" s="1">
        <v>13</v>
      </c>
      <c r="B4" s="1" t="s">
        <v>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67F2-7CFF-4798-9232-E3EE4DF8DEED}">
  <dimension ref="A1:C10"/>
  <sheetViews>
    <sheetView workbookViewId="0">
      <pane ySplit="1" topLeftCell="A2" activePane="bottomLeft" state="frozen"/>
      <selection pane="bottomLeft" activeCell="A10" sqref="A6:A10"/>
    </sheetView>
  </sheetViews>
  <sheetFormatPr defaultColWidth="2.85546875" defaultRowHeight="16.5" x14ac:dyDescent="0.25"/>
  <cols>
    <col min="1" max="1" width="19" style="1" bestFit="1" customWidth="1"/>
    <col min="2" max="2" width="13.85546875" style="1" bestFit="1" customWidth="1"/>
    <col min="3" max="3" width="19.140625" style="1" bestFit="1" customWidth="1"/>
    <col min="4" max="16384" width="2.85546875" style="1"/>
  </cols>
  <sheetData>
    <row r="1" spans="1:3" x14ac:dyDescent="0.25">
      <c r="A1" s="2" t="s">
        <v>522</v>
      </c>
      <c r="B1" s="2" t="s">
        <v>546</v>
      </c>
      <c r="C1" s="2" t="s">
        <v>547</v>
      </c>
    </row>
    <row r="2" spans="1:3" x14ac:dyDescent="0.25">
      <c r="A2" s="1">
        <v>1</v>
      </c>
      <c r="B2" s="1" t="s">
        <v>548</v>
      </c>
    </row>
    <row r="3" spans="1:3" x14ac:dyDescent="0.25">
      <c r="A3" s="1">
        <v>2</v>
      </c>
      <c r="B3" s="1" t="s">
        <v>549</v>
      </c>
    </row>
    <row r="6" spans="1:3" x14ac:dyDescent="0.25">
      <c r="A6" s="1">
        <v>16</v>
      </c>
      <c r="B6" s="4" t="s">
        <v>663</v>
      </c>
    </row>
    <row r="7" spans="1:3" x14ac:dyDescent="0.25">
      <c r="A7" s="1">
        <v>17</v>
      </c>
      <c r="B7" s="4" t="s">
        <v>2375</v>
      </c>
    </row>
    <row r="8" spans="1:3" x14ac:dyDescent="0.25">
      <c r="A8" s="1">
        <v>18</v>
      </c>
      <c r="B8" s="4" t="s">
        <v>2376</v>
      </c>
    </row>
    <row r="9" spans="1:3" x14ac:dyDescent="0.25">
      <c r="A9" s="1">
        <v>19</v>
      </c>
      <c r="B9" s="4" t="s">
        <v>2377</v>
      </c>
    </row>
    <row r="10" spans="1:3" x14ac:dyDescent="0.25">
      <c r="A10" s="1">
        <v>20</v>
      </c>
      <c r="B10" s="4" t="s">
        <v>2378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9769-AD52-400D-8B95-F8BD6880164E}">
  <dimension ref="B2:DJ379"/>
  <sheetViews>
    <sheetView tabSelected="1" topLeftCell="A317" zoomScale="85" zoomScaleNormal="85" workbookViewId="0">
      <selection activeCell="B363" sqref="B363"/>
    </sheetView>
  </sheetViews>
  <sheetFormatPr defaultColWidth="2.85546875" defaultRowHeight="15" x14ac:dyDescent="0.25"/>
  <cols>
    <col min="1" max="16384" width="2.85546875" style="15"/>
  </cols>
  <sheetData>
    <row r="2" spans="2:2" x14ac:dyDescent="0.25">
      <c r="B2" s="15" t="s">
        <v>2383</v>
      </c>
    </row>
    <row r="3" spans="2:2" x14ac:dyDescent="0.25">
      <c r="B3" s="15" t="s">
        <v>2389</v>
      </c>
    </row>
    <row r="4" spans="2:2" x14ac:dyDescent="0.25">
      <c r="B4" s="15" t="s">
        <v>2384</v>
      </c>
    </row>
    <row r="5" spans="2:2" x14ac:dyDescent="0.25">
      <c r="B5" s="15" t="s">
        <v>2385</v>
      </c>
    </row>
    <row r="6" spans="2:2" x14ac:dyDescent="0.25">
      <c r="B6" s="15" t="s">
        <v>2352</v>
      </c>
    </row>
    <row r="7" spans="2:2" x14ac:dyDescent="0.25">
      <c r="B7" s="15" t="s">
        <v>2390</v>
      </c>
    </row>
    <row r="8" spans="2:2" x14ac:dyDescent="0.25">
      <c r="B8" s="15" t="s">
        <v>2353</v>
      </c>
    </row>
    <row r="9" spans="2:2" x14ac:dyDescent="0.25">
      <c r="B9" s="15" t="s">
        <v>2386</v>
      </c>
    </row>
    <row r="10" spans="2:2" x14ac:dyDescent="0.25">
      <c r="B10" s="15" t="s">
        <v>2387</v>
      </c>
    </row>
    <row r="11" spans="2:2" x14ac:dyDescent="0.25">
      <c r="B11" s="15" t="s">
        <v>2388</v>
      </c>
    </row>
    <row r="15" spans="2:2" x14ac:dyDescent="0.25">
      <c r="B15" s="25" t="s">
        <v>2371</v>
      </c>
    </row>
    <row r="17" spans="2:46" x14ac:dyDescent="0.25">
      <c r="B17" s="15" t="s">
        <v>2367</v>
      </c>
      <c r="S17" s="24" t="s">
        <v>2374</v>
      </c>
      <c r="AT17" s="15" t="s">
        <v>2366</v>
      </c>
    </row>
    <row r="18" spans="2:46" x14ac:dyDescent="0.25">
      <c r="B18" s="15" t="s">
        <v>2368</v>
      </c>
      <c r="S18" s="24" t="s">
        <v>2373</v>
      </c>
      <c r="AT18" s="15" t="s">
        <v>2380</v>
      </c>
    </row>
    <row r="23" spans="2:46" x14ac:dyDescent="0.25">
      <c r="B23" s="15" t="s">
        <v>2365</v>
      </c>
    </row>
    <row r="31" spans="2:46" x14ac:dyDescent="0.25">
      <c r="B31" s="25" t="s">
        <v>2372</v>
      </c>
    </row>
    <row r="33" spans="2:2" x14ac:dyDescent="0.25">
      <c r="B33" s="15" t="s">
        <v>2369</v>
      </c>
    </row>
    <row r="38" spans="2:2" x14ac:dyDescent="0.25">
      <c r="B38" s="15" t="s">
        <v>2370</v>
      </c>
    </row>
    <row r="48" spans="2:2" x14ac:dyDescent="0.25">
      <c r="B48" s="25" t="s">
        <v>2379</v>
      </c>
    </row>
    <row r="50" spans="2:2" x14ac:dyDescent="0.25">
      <c r="B50" s="24" t="s">
        <v>2382</v>
      </c>
    </row>
    <row r="51" spans="2:2" x14ac:dyDescent="0.25">
      <c r="B51" s="15" t="s">
        <v>2381</v>
      </c>
    </row>
    <row r="56" spans="2:2" x14ac:dyDescent="0.25">
      <c r="B56" s="15" t="s">
        <v>2391</v>
      </c>
    </row>
    <row r="57" spans="2:2" x14ac:dyDescent="0.25">
      <c r="B57" s="24" t="s">
        <v>2394</v>
      </c>
    </row>
    <row r="58" spans="2:2" x14ac:dyDescent="0.25">
      <c r="B58" s="15" t="s">
        <v>2392</v>
      </c>
    </row>
    <row r="59" spans="2:2" x14ac:dyDescent="0.25">
      <c r="B59" s="15" t="s">
        <v>2393</v>
      </c>
    </row>
    <row r="63" spans="2:2" x14ac:dyDescent="0.25">
      <c r="B63" s="15" t="s">
        <v>2410</v>
      </c>
    </row>
    <row r="67" spans="2:67" x14ac:dyDescent="0.25">
      <c r="B67" s="27" t="s">
        <v>2395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</row>
    <row r="68" spans="2:67" x14ac:dyDescent="0.25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</row>
    <row r="69" spans="2:67" x14ac:dyDescent="0.25">
      <c r="B69" s="27" t="s">
        <v>2408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</row>
    <row r="70" spans="2:67" x14ac:dyDescent="0.25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</row>
    <row r="71" spans="2:67" x14ac:dyDescent="0.25">
      <c r="B71" s="26" t="s">
        <v>2396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</row>
    <row r="72" spans="2:67" x14ac:dyDescent="0.25">
      <c r="B72" s="26" t="s">
        <v>2397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</row>
    <row r="73" spans="2:67" x14ac:dyDescent="0.25">
      <c r="B73" s="26" t="s">
        <v>2398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</row>
    <row r="74" spans="2:67" x14ac:dyDescent="0.25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</row>
    <row r="75" spans="2:67" x14ac:dyDescent="0.25">
      <c r="B75" s="27" t="s">
        <v>2399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</row>
    <row r="76" spans="2:67" x14ac:dyDescent="0.25">
      <c r="B76" s="27" t="s">
        <v>2400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</row>
    <row r="80" spans="2:67" x14ac:dyDescent="0.25">
      <c r="B80" s="15" t="s">
        <v>2391</v>
      </c>
    </row>
    <row r="81" spans="2:2" x14ac:dyDescent="0.25">
      <c r="B81" s="15" t="s">
        <v>2401</v>
      </c>
    </row>
    <row r="82" spans="2:2" x14ac:dyDescent="0.25">
      <c r="B82" s="15" t="s">
        <v>2402</v>
      </c>
    </row>
    <row r="83" spans="2:2" x14ac:dyDescent="0.25">
      <c r="B83" s="15" t="s">
        <v>2403</v>
      </c>
    </row>
    <row r="84" spans="2:2" x14ac:dyDescent="0.25">
      <c r="B84" s="15" t="s">
        <v>2404</v>
      </c>
    </row>
    <row r="85" spans="2:2" x14ac:dyDescent="0.25">
      <c r="B85" s="15" t="s">
        <v>2405</v>
      </c>
    </row>
    <row r="86" spans="2:2" x14ac:dyDescent="0.25">
      <c r="B86" s="15" t="s">
        <v>2406</v>
      </c>
    </row>
    <row r="87" spans="2:2" x14ac:dyDescent="0.25">
      <c r="B87" s="15" t="s">
        <v>2407</v>
      </c>
    </row>
    <row r="88" spans="2:2" x14ac:dyDescent="0.25">
      <c r="B88" s="15" t="s">
        <v>2392</v>
      </c>
    </row>
    <row r="89" spans="2:2" x14ac:dyDescent="0.25">
      <c r="B89" s="15" t="s">
        <v>2393</v>
      </c>
    </row>
    <row r="93" spans="2:2" x14ac:dyDescent="0.25">
      <c r="B93" s="15" t="s">
        <v>2411</v>
      </c>
    </row>
    <row r="97" spans="2:67" x14ac:dyDescent="0.25">
      <c r="B97" s="27" t="s">
        <v>2395</v>
      </c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</row>
    <row r="98" spans="2:67" x14ac:dyDescent="0.25"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</row>
    <row r="99" spans="2:67" x14ac:dyDescent="0.25">
      <c r="B99" s="27" t="s">
        <v>2409</v>
      </c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</row>
    <row r="100" spans="2:67" x14ac:dyDescent="0.25"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</row>
    <row r="101" spans="2:67" x14ac:dyDescent="0.25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</row>
    <row r="102" spans="2:67" x14ac:dyDescent="0.25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</row>
    <row r="103" spans="2:67" x14ac:dyDescent="0.25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</row>
    <row r="104" spans="2:67" x14ac:dyDescent="0.25"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</row>
    <row r="105" spans="2:67" x14ac:dyDescent="0.25">
      <c r="B105" s="27" t="s">
        <v>2399</v>
      </c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</row>
    <row r="106" spans="2:67" x14ac:dyDescent="0.25">
      <c r="B106" s="27" t="s">
        <v>2400</v>
      </c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</row>
    <row r="114" spans="2:30" x14ac:dyDescent="0.25">
      <c r="B114" s="28" t="s">
        <v>2395</v>
      </c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2:30" x14ac:dyDescent="0.25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2:30" x14ac:dyDescent="0.25">
      <c r="B116" s="28" t="s">
        <v>2476</v>
      </c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2:30" x14ac:dyDescent="0.25"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2:30" x14ac:dyDescent="0.25">
      <c r="B118" s="28" t="s">
        <v>2463</v>
      </c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2:30" x14ac:dyDescent="0.25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2:30" x14ac:dyDescent="0.25">
      <c r="B120" s="28" t="s">
        <v>2441</v>
      </c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2:30" x14ac:dyDescent="0.25">
      <c r="B121" s="28" t="s">
        <v>2445</v>
      </c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2:30" x14ac:dyDescent="0.25">
      <c r="B122" s="28" t="s">
        <v>2462</v>
      </c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2:30" x14ac:dyDescent="0.25">
      <c r="B123" s="29" t="s">
        <v>2464</v>
      </c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2:30" x14ac:dyDescent="0.25">
      <c r="B124" s="28" t="s">
        <v>2412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2:30" x14ac:dyDescent="0.25">
      <c r="B125" s="28" t="s">
        <v>2413</v>
      </c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2:30" x14ac:dyDescent="0.25">
      <c r="B126" s="28" t="s">
        <v>2461</v>
      </c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2:30" x14ac:dyDescent="0.25">
      <c r="B127" s="28" t="s">
        <v>2446</v>
      </c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2:30" x14ac:dyDescent="0.25">
      <c r="B128" s="30" t="s">
        <v>2414</v>
      </c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r="129" spans="2:30" x14ac:dyDescent="0.25">
      <c r="B129" s="30" t="s">
        <v>2415</v>
      </c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</row>
    <row r="130" spans="2:30" x14ac:dyDescent="0.25">
      <c r="B130" s="30" t="s">
        <v>2447</v>
      </c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r="131" spans="2:30" x14ac:dyDescent="0.25">
      <c r="B131" s="30" t="s">
        <v>2448</v>
      </c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r="132" spans="2:30" x14ac:dyDescent="0.25">
      <c r="B132" s="30" t="s">
        <v>2449</v>
      </c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r="133" spans="2:30" x14ac:dyDescent="0.25">
      <c r="B133" s="30" t="s">
        <v>2416</v>
      </c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</row>
    <row r="134" spans="2:30" x14ac:dyDescent="0.25">
      <c r="B134" s="30" t="s">
        <v>2417</v>
      </c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r="135" spans="2:30" x14ac:dyDescent="0.25">
      <c r="B135" s="28" t="s">
        <v>2418</v>
      </c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</row>
    <row r="136" spans="2:30" x14ac:dyDescent="0.25">
      <c r="B136" s="28" t="s">
        <v>2419</v>
      </c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2:30" x14ac:dyDescent="0.25">
      <c r="B137" s="28" t="s">
        <v>2420</v>
      </c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2:30" x14ac:dyDescent="0.25">
      <c r="B138" s="28" t="s">
        <v>2450</v>
      </c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</row>
    <row r="139" spans="2:30" x14ac:dyDescent="0.25">
      <c r="B139" s="28" t="s">
        <v>2451</v>
      </c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</row>
    <row r="140" spans="2:30" x14ac:dyDescent="0.25">
      <c r="B140" s="28" t="s">
        <v>2452</v>
      </c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</row>
    <row r="141" spans="2:30" x14ac:dyDescent="0.25">
      <c r="B141" s="28" t="s">
        <v>2424</v>
      </c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</row>
    <row r="142" spans="2:30" x14ac:dyDescent="0.25">
      <c r="B142" s="28" t="s">
        <v>2425</v>
      </c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</row>
    <row r="143" spans="2:30" x14ac:dyDescent="0.25">
      <c r="B143" s="28" t="s">
        <v>2453</v>
      </c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</row>
    <row r="144" spans="2:30" x14ac:dyDescent="0.25">
      <c r="B144" s="28" t="s">
        <v>2427</v>
      </c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</row>
    <row r="145" spans="2:30" x14ac:dyDescent="0.25">
      <c r="B145" s="28" t="s">
        <v>2454</v>
      </c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</row>
    <row r="146" spans="2:30" x14ac:dyDescent="0.25">
      <c r="B146" s="28" t="s">
        <v>2455</v>
      </c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</row>
    <row r="147" spans="2:30" x14ac:dyDescent="0.25">
      <c r="B147" s="28" t="s">
        <v>2456</v>
      </c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</row>
    <row r="148" spans="2:30" x14ac:dyDescent="0.25">
      <c r="B148" s="28" t="s">
        <v>2431</v>
      </c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</row>
    <row r="149" spans="2:30" x14ac:dyDescent="0.25">
      <c r="B149" s="28" t="s">
        <v>2432</v>
      </c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</row>
    <row r="150" spans="2:30" x14ac:dyDescent="0.25">
      <c r="B150" s="29" t="s">
        <v>2442</v>
      </c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</row>
    <row r="151" spans="2:30" x14ac:dyDescent="0.25">
      <c r="B151" s="28" t="s">
        <v>2433</v>
      </c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</row>
    <row r="152" spans="2:30" x14ac:dyDescent="0.25">
      <c r="B152" s="28" t="s">
        <v>2434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</row>
    <row r="153" spans="2:30" x14ac:dyDescent="0.25">
      <c r="B153" s="28" t="s">
        <v>2457</v>
      </c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</row>
    <row r="154" spans="2:30" x14ac:dyDescent="0.25">
      <c r="B154" s="28" t="s">
        <v>2443</v>
      </c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</row>
    <row r="155" spans="2:30" x14ac:dyDescent="0.25">
      <c r="B155" s="28" t="s">
        <v>2458</v>
      </c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</row>
    <row r="156" spans="2:30" x14ac:dyDescent="0.25">
      <c r="B156" s="28" t="s">
        <v>2438</v>
      </c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</row>
    <row r="157" spans="2:30" x14ac:dyDescent="0.2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</row>
    <row r="158" spans="2:30" x14ac:dyDescent="0.25">
      <c r="B158" s="28" t="s">
        <v>2444</v>
      </c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</row>
    <row r="159" spans="2:30" x14ac:dyDescent="0.25">
      <c r="B159" s="28" t="s">
        <v>2459</v>
      </c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</row>
    <row r="160" spans="2:30" x14ac:dyDescent="0.25">
      <c r="B160" s="28" t="s">
        <v>2460</v>
      </c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</row>
    <row r="161" spans="2:98" x14ac:dyDescent="0.2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</row>
    <row r="162" spans="2:98" x14ac:dyDescent="0.25">
      <c r="B162" s="28" t="s">
        <v>2477</v>
      </c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</row>
    <row r="163" spans="2:98" x14ac:dyDescent="0.2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</row>
    <row r="164" spans="2:98" x14ac:dyDescent="0.25">
      <c r="B164" s="29" t="s">
        <v>2399</v>
      </c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</row>
    <row r="165" spans="2:98" x14ac:dyDescent="0.25">
      <c r="B165" s="29" t="s">
        <v>2400</v>
      </c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</row>
    <row r="168" spans="2:98" x14ac:dyDescent="0.25">
      <c r="B168" s="28" t="s">
        <v>2395</v>
      </c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F168" s="28" t="s">
        <v>2395</v>
      </c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</row>
    <row r="169" spans="2:98" x14ac:dyDescent="0.25"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</row>
    <row r="170" spans="2:98" x14ac:dyDescent="0.25">
      <c r="B170" s="28" t="s">
        <v>2478</v>
      </c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F170" s="28" t="s">
        <v>2482</v>
      </c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</row>
    <row r="171" spans="2:98" x14ac:dyDescent="0.25"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</row>
    <row r="172" spans="2:98" x14ac:dyDescent="0.25">
      <c r="B172" s="28" t="s">
        <v>2480</v>
      </c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F172" s="28" t="s">
        <v>2465</v>
      </c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</row>
    <row r="173" spans="2:98" x14ac:dyDescent="0.25"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F173" s="28" t="s">
        <v>2472</v>
      </c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</row>
    <row r="174" spans="2:98" x14ac:dyDescent="0.25">
      <c r="B174" s="28" t="s">
        <v>2465</v>
      </c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F174" s="28" t="s">
        <v>2473</v>
      </c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</row>
    <row r="175" spans="2:98" x14ac:dyDescent="0.25">
      <c r="B175" s="28" t="s">
        <v>2466</v>
      </c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F175" s="28" t="s">
        <v>2474</v>
      </c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</row>
    <row r="176" spans="2:98" x14ac:dyDescent="0.25">
      <c r="B176" s="28" t="s">
        <v>2467</v>
      </c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F176" s="28" t="s">
        <v>2483</v>
      </c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</row>
    <row r="177" spans="2:98" x14ac:dyDescent="0.25">
      <c r="B177" s="28" t="s">
        <v>2468</v>
      </c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F177" s="28" t="s">
        <v>2475</v>
      </c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</row>
    <row r="178" spans="2:98" x14ac:dyDescent="0.25">
      <c r="B178" s="28" t="s">
        <v>2469</v>
      </c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</row>
    <row r="179" spans="2:98" x14ac:dyDescent="0.25">
      <c r="B179" s="28" t="s">
        <v>2470</v>
      </c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F179" s="29" t="s">
        <v>2399</v>
      </c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</row>
    <row r="180" spans="2:98" x14ac:dyDescent="0.25">
      <c r="B180" s="28" t="s">
        <v>2481</v>
      </c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F180" s="29" t="s">
        <v>2400</v>
      </c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</row>
    <row r="181" spans="2:98" x14ac:dyDescent="0.25">
      <c r="B181" s="28" t="s">
        <v>2471</v>
      </c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</row>
    <row r="182" spans="2:98" x14ac:dyDescent="0.25"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</row>
    <row r="183" spans="2:98" x14ac:dyDescent="0.25">
      <c r="B183" s="28" t="s">
        <v>2479</v>
      </c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</row>
    <row r="184" spans="2:98" x14ac:dyDescent="0.25"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</row>
    <row r="185" spans="2:98" x14ac:dyDescent="0.25">
      <c r="B185" s="29" t="s">
        <v>2399</v>
      </c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</row>
    <row r="186" spans="2:98" x14ac:dyDescent="0.25">
      <c r="B186" s="29" t="s">
        <v>2400</v>
      </c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</row>
    <row r="189" spans="2:98" x14ac:dyDescent="0.25">
      <c r="B189" s="28" t="s">
        <v>2395</v>
      </c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</row>
    <row r="190" spans="2:98" x14ac:dyDescent="0.25"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</row>
    <row r="191" spans="2:98" x14ac:dyDescent="0.25">
      <c r="B191" s="28" t="s">
        <v>2476</v>
      </c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</row>
    <row r="192" spans="2:98" x14ac:dyDescent="0.25"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</row>
    <row r="193" spans="2:30" x14ac:dyDescent="0.25">
      <c r="B193" s="28" t="s">
        <v>2484</v>
      </c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</row>
    <row r="194" spans="2:30" x14ac:dyDescent="0.25"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</row>
    <row r="195" spans="2:30" x14ac:dyDescent="0.25">
      <c r="B195" s="28" t="s">
        <v>2465</v>
      </c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</row>
    <row r="196" spans="2:30" x14ac:dyDescent="0.25">
      <c r="B196" s="28" t="s">
        <v>2485</v>
      </c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</row>
    <row r="197" spans="2:30" x14ac:dyDescent="0.25">
      <c r="B197" s="28" t="s">
        <v>2486</v>
      </c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</row>
    <row r="198" spans="2:30" x14ac:dyDescent="0.25">
      <c r="B198" s="28" t="s">
        <v>2487</v>
      </c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</row>
    <row r="199" spans="2:30" x14ac:dyDescent="0.25"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</row>
    <row r="200" spans="2:30" x14ac:dyDescent="0.25">
      <c r="B200" s="28" t="s">
        <v>2412</v>
      </c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</row>
    <row r="201" spans="2:30" x14ac:dyDescent="0.25">
      <c r="B201" s="28" t="s">
        <v>2413</v>
      </c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</row>
    <row r="202" spans="2:30" x14ac:dyDescent="0.25">
      <c r="B202" s="28" t="s">
        <v>2461</v>
      </c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</row>
    <row r="203" spans="2:30" x14ac:dyDescent="0.25">
      <c r="B203" s="28" t="s">
        <v>2488</v>
      </c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</row>
    <row r="204" spans="2:30" x14ac:dyDescent="0.25">
      <c r="B204" s="28" t="s">
        <v>2418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</row>
    <row r="205" spans="2:30" x14ac:dyDescent="0.25">
      <c r="B205" s="28" t="s">
        <v>2419</v>
      </c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</row>
    <row r="206" spans="2:30" x14ac:dyDescent="0.25">
      <c r="B206" s="28" t="s">
        <v>2420</v>
      </c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</row>
    <row r="207" spans="2:30" x14ac:dyDescent="0.25">
      <c r="B207" s="28" t="s">
        <v>2489</v>
      </c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</row>
    <row r="208" spans="2:30" x14ac:dyDescent="0.25">
      <c r="B208" s="28" t="s">
        <v>2422</v>
      </c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</row>
    <row r="209" spans="2:30" x14ac:dyDescent="0.25">
      <c r="B209" s="28" t="s">
        <v>2423</v>
      </c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</row>
    <row r="210" spans="2:30" x14ac:dyDescent="0.25">
      <c r="B210" s="28" t="s">
        <v>2424</v>
      </c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</row>
    <row r="211" spans="2:30" x14ac:dyDescent="0.25">
      <c r="B211" s="28" t="s">
        <v>2425</v>
      </c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</row>
    <row r="212" spans="2:30" x14ac:dyDescent="0.25">
      <c r="B212" s="28" t="s">
        <v>2426</v>
      </c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</row>
    <row r="213" spans="2:30" x14ac:dyDescent="0.25">
      <c r="B213" s="28" t="s">
        <v>2427</v>
      </c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</row>
    <row r="214" spans="2:30" x14ac:dyDescent="0.25">
      <c r="B214" s="28" t="s">
        <v>2490</v>
      </c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</row>
    <row r="215" spans="2:30" x14ac:dyDescent="0.25">
      <c r="B215" s="28" t="s">
        <v>2429</v>
      </c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</row>
    <row r="216" spans="2:30" x14ac:dyDescent="0.25">
      <c r="B216" s="28" t="s">
        <v>2430</v>
      </c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</row>
    <row r="217" spans="2:30" x14ac:dyDescent="0.25">
      <c r="B217" s="28" t="s">
        <v>2431</v>
      </c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</row>
    <row r="218" spans="2:30" x14ac:dyDescent="0.25">
      <c r="B218" s="28" t="s">
        <v>2432</v>
      </c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</row>
    <row r="219" spans="2:30" x14ac:dyDescent="0.25">
      <c r="B219" s="29" t="s">
        <v>2442</v>
      </c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</row>
    <row r="220" spans="2:30" x14ac:dyDescent="0.25">
      <c r="B220" s="28" t="s">
        <v>2433</v>
      </c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</row>
    <row r="221" spans="2:30" x14ac:dyDescent="0.25">
      <c r="B221" s="28" t="s">
        <v>2434</v>
      </c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</row>
    <row r="222" spans="2:30" x14ac:dyDescent="0.25">
      <c r="B222" s="28" t="s">
        <v>2435</v>
      </c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</row>
    <row r="223" spans="2:30" x14ac:dyDescent="0.25">
      <c r="B223" s="28" t="s">
        <v>2491</v>
      </c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</row>
    <row r="224" spans="2:30" x14ac:dyDescent="0.25">
      <c r="B224" s="28" t="s">
        <v>2492</v>
      </c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</row>
    <row r="225" spans="2:114" x14ac:dyDescent="0.25">
      <c r="B225" s="28" t="s">
        <v>2438</v>
      </c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</row>
    <row r="226" spans="2:114" x14ac:dyDescent="0.25"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</row>
    <row r="227" spans="2:114" x14ac:dyDescent="0.25">
      <c r="B227" s="28" t="s">
        <v>2439</v>
      </c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</row>
    <row r="228" spans="2:114" x14ac:dyDescent="0.25">
      <c r="B228" s="28" t="s">
        <v>2440</v>
      </c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</row>
    <row r="229" spans="2:114" x14ac:dyDescent="0.25">
      <c r="B229" s="28" t="s">
        <v>2493</v>
      </c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</row>
    <row r="230" spans="2:114" x14ac:dyDescent="0.25"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</row>
    <row r="231" spans="2:114" x14ac:dyDescent="0.25">
      <c r="B231" s="28" t="s">
        <v>2510</v>
      </c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</row>
    <row r="232" spans="2:114" x14ac:dyDescent="0.25"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</row>
    <row r="233" spans="2:114" x14ac:dyDescent="0.25">
      <c r="B233" s="28" t="s">
        <v>2477</v>
      </c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</row>
    <row r="234" spans="2:114" x14ac:dyDescent="0.25"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</row>
    <row r="235" spans="2:114" x14ac:dyDescent="0.25">
      <c r="B235" s="28" t="s">
        <v>2399</v>
      </c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</row>
    <row r="236" spans="2:114" x14ac:dyDescent="0.25">
      <c r="B236" s="28" t="s">
        <v>2400</v>
      </c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</row>
    <row r="239" spans="2:114" x14ac:dyDescent="0.25">
      <c r="B239" s="28" t="s">
        <v>2395</v>
      </c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N239" s="28" t="s">
        <v>2395</v>
      </c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</row>
    <row r="240" spans="2:114" x14ac:dyDescent="0.25"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</row>
    <row r="241" spans="2:114" x14ac:dyDescent="0.25">
      <c r="B241" s="28" t="s">
        <v>2494</v>
      </c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N241" s="28" t="s">
        <v>2506</v>
      </c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</row>
    <row r="242" spans="2:114" x14ac:dyDescent="0.25"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</row>
    <row r="243" spans="2:114" x14ac:dyDescent="0.25">
      <c r="B243" s="28" t="s">
        <v>2495</v>
      </c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N243" s="28" t="s">
        <v>2465</v>
      </c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</row>
    <row r="244" spans="2:114" x14ac:dyDescent="0.25"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N244" s="28" t="s">
        <v>2497</v>
      </c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</row>
    <row r="245" spans="2:114" x14ac:dyDescent="0.25">
      <c r="B245" s="28" t="s">
        <v>2465</v>
      </c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N245" s="28" t="s">
        <v>2496</v>
      </c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</row>
    <row r="246" spans="2:114" x14ac:dyDescent="0.25">
      <c r="B246" s="28" t="s">
        <v>2496</v>
      </c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N246" s="28" t="s">
        <v>2507</v>
      </c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</row>
    <row r="247" spans="2:114" x14ac:dyDescent="0.25">
      <c r="B247" s="28" t="s">
        <v>2497</v>
      </c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N247" s="28" t="s">
        <v>2508</v>
      </c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</row>
    <row r="248" spans="2:114" x14ac:dyDescent="0.25">
      <c r="B248" s="28" t="s">
        <v>2498</v>
      </c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N248" s="28" t="s">
        <v>2509</v>
      </c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</row>
    <row r="249" spans="2:114" x14ac:dyDescent="0.25">
      <c r="B249" s="28" t="s">
        <v>2499</v>
      </c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</row>
    <row r="250" spans="2:114" x14ac:dyDescent="0.25">
      <c r="B250" s="28" t="s">
        <v>2500</v>
      </c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N250" s="28" t="s">
        <v>2399</v>
      </c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</row>
    <row r="251" spans="2:114" x14ac:dyDescent="0.25">
      <c r="B251" s="28" t="s">
        <v>2501</v>
      </c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N251" s="28" t="s">
        <v>2400</v>
      </c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</row>
    <row r="252" spans="2:114" x14ac:dyDescent="0.25">
      <c r="B252" s="28" t="s">
        <v>2502</v>
      </c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</row>
    <row r="253" spans="2:114" x14ac:dyDescent="0.25">
      <c r="B253" s="28" t="s">
        <v>2503</v>
      </c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</row>
    <row r="254" spans="2:114" x14ac:dyDescent="0.25">
      <c r="B254" s="28" t="s">
        <v>2504</v>
      </c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</row>
    <row r="255" spans="2:114" x14ac:dyDescent="0.25"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</row>
    <row r="256" spans="2:114" x14ac:dyDescent="0.25">
      <c r="B256" s="28" t="s">
        <v>2505</v>
      </c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</row>
    <row r="257" spans="2:83" x14ac:dyDescent="0.25"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</row>
    <row r="258" spans="2:83" x14ac:dyDescent="0.25">
      <c r="B258" s="28" t="s">
        <v>2399</v>
      </c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</row>
    <row r="259" spans="2:83" x14ac:dyDescent="0.25">
      <c r="B259" s="28" t="s">
        <v>2400</v>
      </c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</row>
    <row r="262" spans="2:83" x14ac:dyDescent="0.25">
      <c r="B262" s="28" t="s">
        <v>2395</v>
      </c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R262" s="28" t="s">
        <v>2395</v>
      </c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</row>
    <row r="263" spans="2:83" x14ac:dyDescent="0.25"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</row>
    <row r="264" spans="2:83" x14ac:dyDescent="0.25">
      <c r="B264" s="28" t="s">
        <v>2511</v>
      </c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R264" s="28" t="s">
        <v>2511</v>
      </c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</row>
    <row r="265" spans="2:83" x14ac:dyDescent="0.25"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</row>
    <row r="266" spans="2:83" x14ac:dyDescent="0.25">
      <c r="B266" s="28" t="s">
        <v>2512</v>
      </c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R266" s="28" t="s">
        <v>2512</v>
      </c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</row>
    <row r="267" spans="2:83" x14ac:dyDescent="0.25"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</row>
    <row r="268" spans="2:83" x14ac:dyDescent="0.25">
      <c r="B268" s="28" t="s">
        <v>2441</v>
      </c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R268" s="28" t="s">
        <v>2441</v>
      </c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</row>
    <row r="269" spans="2:83" x14ac:dyDescent="0.25">
      <c r="B269" s="28" t="s">
        <v>2513</v>
      </c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R269" s="28" t="s">
        <v>2519</v>
      </c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</row>
    <row r="270" spans="2:83" x14ac:dyDescent="0.25">
      <c r="B270" s="28" t="s">
        <v>2514</v>
      </c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R270" s="28" t="s">
        <v>2497</v>
      </c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</row>
    <row r="271" spans="2:83" x14ac:dyDescent="0.25">
      <c r="B271" s="28" t="s">
        <v>2472</v>
      </c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R271" s="28" t="s">
        <v>2520</v>
      </c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</row>
    <row r="272" spans="2:83" x14ac:dyDescent="0.25">
      <c r="B272" s="28" t="s">
        <v>2515</v>
      </c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R272" s="28" t="s">
        <v>2521</v>
      </c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</row>
    <row r="273" spans="2:83" x14ac:dyDescent="0.25">
      <c r="B273" s="28" t="s">
        <v>2516</v>
      </c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R273" s="28" t="s">
        <v>2501</v>
      </c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</row>
    <row r="274" spans="2:83" x14ac:dyDescent="0.25">
      <c r="B274" s="28" t="s">
        <v>2517</v>
      </c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R274" s="28" t="s">
        <v>2504</v>
      </c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</row>
    <row r="275" spans="2:83" x14ac:dyDescent="0.25"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</row>
    <row r="276" spans="2:83" x14ac:dyDescent="0.25">
      <c r="B276" s="28" t="s">
        <v>2518</v>
      </c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R276" s="28" t="s">
        <v>2518</v>
      </c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</row>
    <row r="277" spans="2:83" x14ac:dyDescent="0.25"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</row>
    <row r="278" spans="2:83" x14ac:dyDescent="0.25">
      <c r="B278" s="28" t="s">
        <v>2399</v>
      </c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R278" s="28" t="s">
        <v>2399</v>
      </c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</row>
    <row r="279" spans="2:83" x14ac:dyDescent="0.25">
      <c r="B279" s="28" t="s">
        <v>2400</v>
      </c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R279" s="28" t="s">
        <v>2400</v>
      </c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</row>
    <row r="282" spans="2:83" x14ac:dyDescent="0.25">
      <c r="B282" s="28" t="s">
        <v>2395</v>
      </c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T282" s="28" t="s">
        <v>2395</v>
      </c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</row>
    <row r="283" spans="2:83" x14ac:dyDescent="0.25"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</row>
    <row r="284" spans="2:83" x14ac:dyDescent="0.25">
      <c r="B284" s="28" t="s">
        <v>2522</v>
      </c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T284" s="28" t="s">
        <v>2532</v>
      </c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</row>
    <row r="285" spans="2:83" x14ac:dyDescent="0.25"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</row>
    <row r="286" spans="2:83" x14ac:dyDescent="0.25">
      <c r="B286" s="28" t="s">
        <v>2523</v>
      </c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T286" s="28" t="s">
        <v>2465</v>
      </c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</row>
    <row r="287" spans="2:83" x14ac:dyDescent="0.25"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T287" s="28" t="s">
        <v>2472</v>
      </c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</row>
    <row r="288" spans="2:83" x14ac:dyDescent="0.25">
      <c r="B288" s="28" t="s">
        <v>2465</v>
      </c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T288" s="28" t="s">
        <v>2533</v>
      </c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</row>
    <row r="289" spans="2:83" x14ac:dyDescent="0.25">
      <c r="B289" s="28" t="s">
        <v>2524</v>
      </c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T289" s="28" t="s">
        <v>2534</v>
      </c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</row>
    <row r="290" spans="2:83" x14ac:dyDescent="0.25">
      <c r="B290" s="28" t="s">
        <v>2525</v>
      </c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T290" s="28" t="s">
        <v>2535</v>
      </c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</row>
    <row r="291" spans="2:83" x14ac:dyDescent="0.25">
      <c r="B291" s="28" t="s">
        <v>2526</v>
      </c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T291" s="28" t="s">
        <v>2536</v>
      </c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</row>
    <row r="292" spans="2:83" x14ac:dyDescent="0.25">
      <c r="B292" s="28" t="s">
        <v>2487</v>
      </c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</row>
    <row r="293" spans="2:83" x14ac:dyDescent="0.25"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T293" s="28" t="s">
        <v>2399</v>
      </c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</row>
    <row r="294" spans="2:83" x14ac:dyDescent="0.25">
      <c r="B294" s="28" t="s">
        <v>2412</v>
      </c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T294" s="28" t="s">
        <v>2400</v>
      </c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</row>
    <row r="295" spans="2:83" x14ac:dyDescent="0.25">
      <c r="B295" s="28" t="s">
        <v>2413</v>
      </c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</row>
    <row r="296" spans="2:83" x14ac:dyDescent="0.25">
      <c r="B296" s="28" t="s">
        <v>2461</v>
      </c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</row>
    <row r="297" spans="2:83" x14ac:dyDescent="0.25">
      <c r="B297" s="28" t="s">
        <v>2527</v>
      </c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</row>
    <row r="298" spans="2:83" x14ac:dyDescent="0.25">
      <c r="B298" s="28" t="s">
        <v>2418</v>
      </c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</row>
    <row r="299" spans="2:83" x14ac:dyDescent="0.25">
      <c r="B299" s="28" t="s">
        <v>2419</v>
      </c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</row>
    <row r="300" spans="2:83" x14ac:dyDescent="0.25">
      <c r="B300" s="28" t="s">
        <v>2420</v>
      </c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</row>
    <row r="301" spans="2:83" x14ac:dyDescent="0.25">
      <c r="B301" s="28" t="s">
        <v>2421</v>
      </c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</row>
    <row r="302" spans="2:83" x14ac:dyDescent="0.25">
      <c r="B302" s="28" t="s">
        <v>2422</v>
      </c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</row>
    <row r="303" spans="2:83" x14ac:dyDescent="0.25">
      <c r="B303" s="28" t="s">
        <v>2423</v>
      </c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</row>
    <row r="304" spans="2:83" x14ac:dyDescent="0.25">
      <c r="B304" s="28" t="s">
        <v>2424</v>
      </c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</row>
    <row r="305" spans="2:43" x14ac:dyDescent="0.25">
      <c r="B305" s="28" t="s">
        <v>2425</v>
      </c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</row>
    <row r="306" spans="2:43" x14ac:dyDescent="0.25">
      <c r="B306" s="28" t="s">
        <v>2426</v>
      </c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</row>
    <row r="307" spans="2:43" x14ac:dyDescent="0.25">
      <c r="B307" s="28" t="s">
        <v>2427</v>
      </c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</row>
    <row r="308" spans="2:43" x14ac:dyDescent="0.25">
      <c r="B308" s="28" t="s">
        <v>2428</v>
      </c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</row>
    <row r="309" spans="2:43" x14ac:dyDescent="0.25">
      <c r="B309" s="28" t="s">
        <v>2429</v>
      </c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</row>
    <row r="310" spans="2:43" x14ac:dyDescent="0.25">
      <c r="B310" s="28" t="s">
        <v>2430</v>
      </c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</row>
    <row r="311" spans="2:43" x14ac:dyDescent="0.25">
      <c r="B311" s="28" t="s">
        <v>2431</v>
      </c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</row>
    <row r="312" spans="2:43" x14ac:dyDescent="0.25">
      <c r="B312" s="28" t="s">
        <v>2432</v>
      </c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</row>
    <row r="313" spans="2:43" x14ac:dyDescent="0.25">
      <c r="B313" s="29" t="s">
        <v>2442</v>
      </c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</row>
    <row r="314" spans="2:43" x14ac:dyDescent="0.25">
      <c r="B314" s="28" t="s">
        <v>2433</v>
      </c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</row>
    <row r="315" spans="2:43" x14ac:dyDescent="0.25">
      <c r="B315" s="28" t="s">
        <v>2434</v>
      </c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</row>
    <row r="316" spans="2:43" x14ac:dyDescent="0.25">
      <c r="B316" s="28" t="s">
        <v>2528</v>
      </c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</row>
    <row r="317" spans="2:43" x14ac:dyDescent="0.25">
      <c r="B317" s="28" t="s">
        <v>2529</v>
      </c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</row>
    <row r="318" spans="2:43" x14ac:dyDescent="0.25">
      <c r="B318" s="28" t="s">
        <v>2436</v>
      </c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</row>
    <row r="319" spans="2:43" x14ac:dyDescent="0.25">
      <c r="B319" s="28" t="s">
        <v>2437</v>
      </c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</row>
    <row r="320" spans="2:43" x14ac:dyDescent="0.25">
      <c r="B320" s="28" t="s">
        <v>2438</v>
      </c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</row>
    <row r="321" spans="2:99" x14ac:dyDescent="0.25"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</row>
    <row r="322" spans="2:99" x14ac:dyDescent="0.25">
      <c r="B322" s="28" t="s">
        <v>2439</v>
      </c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</row>
    <row r="323" spans="2:99" x14ac:dyDescent="0.25">
      <c r="B323" s="28" t="s">
        <v>2440</v>
      </c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</row>
    <row r="324" spans="2:99" x14ac:dyDescent="0.25">
      <c r="B324" s="28" t="s">
        <v>2530</v>
      </c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</row>
    <row r="325" spans="2:99" x14ac:dyDescent="0.25"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</row>
    <row r="326" spans="2:99" x14ac:dyDescent="0.25">
      <c r="B326" s="28" t="s">
        <v>2531</v>
      </c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</row>
    <row r="327" spans="2:99" x14ac:dyDescent="0.25"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</row>
    <row r="328" spans="2:99" x14ac:dyDescent="0.25">
      <c r="B328" s="28" t="s">
        <v>2399</v>
      </c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</row>
    <row r="329" spans="2:99" x14ac:dyDescent="0.25">
      <c r="B329" s="28" t="s">
        <v>2400</v>
      </c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</row>
    <row r="332" spans="2:99" x14ac:dyDescent="0.25">
      <c r="B332" s="28" t="s">
        <v>2395</v>
      </c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BB332" s="28" t="s">
        <v>2395</v>
      </c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8"/>
      <c r="BY332" s="28"/>
      <c r="BZ332" s="28"/>
      <c r="CA332" s="28"/>
      <c r="CB332" s="28"/>
      <c r="CC332" s="28"/>
      <c r="CD332" s="28"/>
      <c r="CE332" s="28"/>
      <c r="CF332" s="28"/>
      <c r="CG332" s="28"/>
      <c r="CH332" s="28"/>
      <c r="CI332" s="28"/>
      <c r="CJ332" s="28"/>
      <c r="CK332" s="28"/>
      <c r="CL332" s="28"/>
      <c r="CM332" s="28"/>
      <c r="CN332" s="28"/>
      <c r="CO332" s="28"/>
      <c r="CP332" s="28"/>
      <c r="CQ332" s="28"/>
      <c r="CR332" s="28"/>
      <c r="CS332" s="28"/>
      <c r="CT332" s="28"/>
      <c r="CU332" s="28"/>
    </row>
    <row r="333" spans="2:99" x14ac:dyDescent="0.25"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  <c r="CH333" s="28"/>
      <c r="CI333" s="28"/>
      <c r="CJ333" s="28"/>
      <c r="CK333" s="28"/>
      <c r="CL333" s="28"/>
      <c r="CM333" s="28"/>
      <c r="CN333" s="28"/>
      <c r="CO333" s="28"/>
      <c r="CP333" s="28"/>
      <c r="CQ333" s="28"/>
      <c r="CR333" s="28"/>
      <c r="CS333" s="28"/>
      <c r="CT333" s="28"/>
      <c r="CU333" s="28"/>
    </row>
    <row r="334" spans="2:99" x14ac:dyDescent="0.25">
      <c r="B334" s="28" t="s">
        <v>2537</v>
      </c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BB334" s="28" t="s">
        <v>2544</v>
      </c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8"/>
      <c r="BY334" s="28"/>
      <c r="BZ334" s="28"/>
      <c r="CA334" s="28"/>
      <c r="CB334" s="28"/>
      <c r="CC334" s="28"/>
      <c r="CD334" s="28"/>
      <c r="CE334" s="28"/>
      <c r="CF334" s="28"/>
      <c r="CG334" s="28"/>
      <c r="CH334" s="28"/>
      <c r="CI334" s="28"/>
      <c r="CJ334" s="28"/>
      <c r="CK334" s="28"/>
      <c r="CL334" s="28"/>
      <c r="CM334" s="28"/>
      <c r="CN334" s="28"/>
      <c r="CO334" s="28"/>
      <c r="CP334" s="28"/>
      <c r="CQ334" s="28"/>
      <c r="CR334" s="28"/>
      <c r="CS334" s="28"/>
      <c r="CT334" s="28"/>
      <c r="CU334" s="28"/>
    </row>
    <row r="335" spans="2:99" x14ac:dyDescent="0.25"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  <c r="CG335" s="28"/>
      <c r="CH335" s="28"/>
      <c r="CI335" s="28"/>
      <c r="CJ335" s="28"/>
      <c r="CK335" s="28"/>
      <c r="CL335" s="28"/>
      <c r="CM335" s="28"/>
      <c r="CN335" s="28"/>
      <c r="CO335" s="28"/>
      <c r="CP335" s="28"/>
      <c r="CQ335" s="28"/>
      <c r="CR335" s="28"/>
      <c r="CS335" s="28"/>
      <c r="CT335" s="28"/>
      <c r="CU335" s="28"/>
    </row>
    <row r="336" spans="2:99" x14ac:dyDescent="0.25">
      <c r="B336" s="28" t="s">
        <v>2538</v>
      </c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BB336" s="28" t="s">
        <v>2465</v>
      </c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  <c r="BY336" s="28"/>
      <c r="BZ336" s="28"/>
      <c r="CA336" s="28"/>
      <c r="CB336" s="28"/>
      <c r="CC336" s="28"/>
      <c r="CD336" s="28"/>
      <c r="CE336" s="28"/>
      <c r="CF336" s="28"/>
      <c r="CG336" s="28"/>
      <c r="CH336" s="28"/>
      <c r="CI336" s="28"/>
      <c r="CJ336" s="28"/>
      <c r="CK336" s="28"/>
      <c r="CL336" s="28"/>
      <c r="CM336" s="28"/>
      <c r="CN336" s="28"/>
      <c r="CO336" s="28"/>
      <c r="CP336" s="28"/>
      <c r="CQ336" s="28"/>
      <c r="CR336" s="28"/>
      <c r="CS336" s="28"/>
      <c r="CT336" s="28"/>
      <c r="CU336" s="28"/>
    </row>
    <row r="337" spans="2:99" x14ac:dyDescent="0.25"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BB337" s="28" t="s">
        <v>2497</v>
      </c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8"/>
      <c r="BY337" s="28"/>
      <c r="BZ337" s="28"/>
      <c r="CA337" s="28"/>
      <c r="CB337" s="28"/>
      <c r="CC337" s="28"/>
      <c r="CD337" s="28"/>
      <c r="CE337" s="28"/>
      <c r="CF337" s="28"/>
      <c r="CG337" s="28"/>
      <c r="CH337" s="28"/>
      <c r="CI337" s="28"/>
      <c r="CJ337" s="28"/>
      <c r="CK337" s="28"/>
      <c r="CL337" s="28"/>
      <c r="CM337" s="28"/>
      <c r="CN337" s="28"/>
      <c r="CO337" s="28"/>
      <c r="CP337" s="28"/>
      <c r="CQ337" s="28"/>
      <c r="CR337" s="28"/>
      <c r="CS337" s="28"/>
      <c r="CT337" s="28"/>
      <c r="CU337" s="28"/>
    </row>
    <row r="338" spans="2:99" x14ac:dyDescent="0.25">
      <c r="B338" s="28" t="s">
        <v>2465</v>
      </c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BB338" s="28" t="s">
        <v>2545</v>
      </c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8"/>
      <c r="BY338" s="28"/>
      <c r="BZ338" s="28"/>
      <c r="CA338" s="28"/>
      <c r="CB338" s="28"/>
      <c r="CC338" s="28"/>
      <c r="CD338" s="28"/>
      <c r="CE338" s="28"/>
      <c r="CF338" s="28"/>
      <c r="CG338" s="28"/>
      <c r="CH338" s="28"/>
      <c r="CI338" s="28"/>
      <c r="CJ338" s="28"/>
      <c r="CK338" s="28"/>
      <c r="CL338" s="28"/>
      <c r="CM338" s="28"/>
      <c r="CN338" s="28"/>
      <c r="CO338" s="28"/>
      <c r="CP338" s="28"/>
      <c r="CQ338" s="28"/>
      <c r="CR338" s="28"/>
      <c r="CS338" s="28"/>
      <c r="CT338" s="28"/>
      <c r="CU338" s="28"/>
    </row>
    <row r="339" spans="2:99" x14ac:dyDescent="0.25">
      <c r="B339" s="28" t="s">
        <v>2539</v>
      </c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BB339" s="28" t="s">
        <v>2546</v>
      </c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  <c r="BY339" s="28"/>
      <c r="BZ339" s="28"/>
      <c r="CA339" s="28"/>
      <c r="CB339" s="28"/>
      <c r="CC339" s="28"/>
      <c r="CD339" s="28"/>
      <c r="CE339" s="28"/>
      <c r="CF339" s="28"/>
      <c r="CG339" s="28"/>
      <c r="CH339" s="28"/>
      <c r="CI339" s="28"/>
      <c r="CJ339" s="28"/>
      <c r="CK339" s="28"/>
      <c r="CL339" s="28"/>
      <c r="CM339" s="28"/>
      <c r="CN339" s="28"/>
      <c r="CO339" s="28"/>
      <c r="CP339" s="28"/>
      <c r="CQ339" s="28"/>
      <c r="CR339" s="28"/>
      <c r="CS339" s="28"/>
      <c r="CT339" s="28"/>
      <c r="CU339" s="28"/>
    </row>
    <row r="340" spans="2:99" x14ac:dyDescent="0.25">
      <c r="B340" s="28" t="s">
        <v>2540</v>
      </c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BB340" s="28" t="s">
        <v>2547</v>
      </c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8"/>
      <c r="BV340" s="28"/>
      <c r="BW340" s="28"/>
      <c r="BX340" s="28"/>
      <c r="BY340" s="28"/>
      <c r="BZ340" s="28"/>
      <c r="CA340" s="28"/>
      <c r="CB340" s="28"/>
      <c r="CC340" s="28"/>
      <c r="CD340" s="28"/>
      <c r="CE340" s="28"/>
      <c r="CF340" s="28"/>
      <c r="CG340" s="28"/>
      <c r="CH340" s="28"/>
      <c r="CI340" s="28"/>
      <c r="CJ340" s="28"/>
      <c r="CK340" s="28"/>
      <c r="CL340" s="28"/>
      <c r="CM340" s="28"/>
      <c r="CN340" s="28"/>
      <c r="CO340" s="28"/>
      <c r="CP340" s="28"/>
      <c r="CQ340" s="28"/>
      <c r="CR340" s="28"/>
      <c r="CS340" s="28"/>
      <c r="CT340" s="28"/>
      <c r="CU340" s="28"/>
    </row>
    <row r="341" spans="2:99" x14ac:dyDescent="0.25">
      <c r="B341" s="28" t="s">
        <v>2526</v>
      </c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BB341" s="28" t="s">
        <v>2548</v>
      </c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8"/>
      <c r="BY341" s="28"/>
      <c r="BZ341" s="28"/>
      <c r="CA341" s="28"/>
      <c r="CB341" s="28"/>
      <c r="CC341" s="28"/>
      <c r="CD341" s="28"/>
      <c r="CE341" s="28"/>
      <c r="CF341" s="28"/>
      <c r="CG341" s="28"/>
      <c r="CH341" s="28"/>
      <c r="CI341" s="28"/>
      <c r="CJ341" s="28"/>
      <c r="CK341" s="28"/>
      <c r="CL341" s="28"/>
      <c r="CM341" s="28"/>
      <c r="CN341" s="28"/>
      <c r="CO341" s="28"/>
      <c r="CP341" s="28"/>
      <c r="CQ341" s="28"/>
      <c r="CR341" s="28"/>
      <c r="CS341" s="28"/>
      <c r="CT341" s="28"/>
      <c r="CU341" s="28"/>
    </row>
    <row r="342" spans="2:99" x14ac:dyDescent="0.25">
      <c r="B342" s="28" t="s">
        <v>2487</v>
      </c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  <c r="CC342" s="28"/>
      <c r="CD342" s="28"/>
      <c r="CE342" s="28"/>
      <c r="CF342" s="28"/>
      <c r="CG342" s="28"/>
      <c r="CH342" s="28"/>
      <c r="CI342" s="28"/>
      <c r="CJ342" s="28"/>
      <c r="CK342" s="28"/>
      <c r="CL342" s="28"/>
      <c r="CM342" s="28"/>
      <c r="CN342" s="28"/>
      <c r="CO342" s="28"/>
      <c r="CP342" s="28"/>
      <c r="CQ342" s="28"/>
      <c r="CR342" s="28"/>
      <c r="CS342" s="28"/>
      <c r="CT342" s="28"/>
      <c r="CU342" s="28"/>
    </row>
    <row r="343" spans="2:99" x14ac:dyDescent="0.25"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BB343" s="28" t="s">
        <v>2399</v>
      </c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  <c r="CC343" s="28"/>
      <c r="CD343" s="28"/>
      <c r="CE343" s="28"/>
      <c r="CF343" s="28"/>
      <c r="CG343" s="28"/>
      <c r="CH343" s="28"/>
      <c r="CI343" s="28"/>
      <c r="CJ343" s="28"/>
      <c r="CK343" s="28"/>
      <c r="CL343" s="28"/>
      <c r="CM343" s="28"/>
      <c r="CN343" s="28"/>
      <c r="CO343" s="28"/>
      <c r="CP343" s="28"/>
      <c r="CQ343" s="28"/>
      <c r="CR343" s="28"/>
      <c r="CS343" s="28"/>
      <c r="CT343" s="28"/>
      <c r="CU343" s="28"/>
    </row>
    <row r="344" spans="2:99" x14ac:dyDescent="0.25">
      <c r="B344" s="28" t="s">
        <v>2412</v>
      </c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BB344" s="28" t="s">
        <v>2400</v>
      </c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8"/>
      <c r="BY344" s="28"/>
      <c r="BZ344" s="28"/>
      <c r="CA344" s="28"/>
      <c r="CB344" s="28"/>
      <c r="CC344" s="28"/>
      <c r="CD344" s="28"/>
      <c r="CE344" s="28"/>
      <c r="CF344" s="28"/>
      <c r="CG344" s="28"/>
      <c r="CH344" s="28"/>
      <c r="CI344" s="28"/>
      <c r="CJ344" s="28"/>
      <c r="CK344" s="28"/>
      <c r="CL344" s="28"/>
      <c r="CM344" s="28"/>
      <c r="CN344" s="28"/>
      <c r="CO344" s="28"/>
      <c r="CP344" s="28"/>
      <c r="CQ344" s="28"/>
      <c r="CR344" s="28"/>
      <c r="CS344" s="28"/>
      <c r="CT344" s="28"/>
      <c r="CU344" s="28"/>
    </row>
    <row r="345" spans="2:99" x14ac:dyDescent="0.25">
      <c r="B345" s="28" t="s">
        <v>2413</v>
      </c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</row>
    <row r="346" spans="2:99" x14ac:dyDescent="0.25">
      <c r="B346" s="28" t="s">
        <v>2461</v>
      </c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</row>
    <row r="347" spans="2:99" x14ac:dyDescent="0.25">
      <c r="B347" s="28" t="s">
        <v>2541</v>
      </c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</row>
    <row r="348" spans="2:99" x14ac:dyDescent="0.25">
      <c r="B348" s="28" t="s">
        <v>2418</v>
      </c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</row>
    <row r="349" spans="2:99" x14ac:dyDescent="0.25">
      <c r="B349" s="28" t="s">
        <v>2419</v>
      </c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</row>
    <row r="350" spans="2:99" x14ac:dyDescent="0.25">
      <c r="B350" s="28" t="s">
        <v>2420</v>
      </c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</row>
    <row r="351" spans="2:99" x14ac:dyDescent="0.25">
      <c r="B351" s="28" t="s">
        <v>2489</v>
      </c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</row>
    <row r="352" spans="2:99" x14ac:dyDescent="0.25">
      <c r="B352" s="28" t="s">
        <v>2422</v>
      </c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</row>
    <row r="353" spans="2:51" x14ac:dyDescent="0.25">
      <c r="B353" s="28" t="s">
        <v>2423</v>
      </c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</row>
    <row r="354" spans="2:51" x14ac:dyDescent="0.25">
      <c r="B354" s="28" t="s">
        <v>2424</v>
      </c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</row>
    <row r="355" spans="2:51" x14ac:dyDescent="0.25">
      <c r="B355" s="28" t="s">
        <v>2425</v>
      </c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</row>
    <row r="356" spans="2:51" x14ac:dyDescent="0.25">
      <c r="B356" s="28" t="s">
        <v>2426</v>
      </c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</row>
    <row r="357" spans="2:51" x14ac:dyDescent="0.25">
      <c r="B357" s="28" t="s">
        <v>2427</v>
      </c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</row>
    <row r="358" spans="2:51" x14ac:dyDescent="0.25">
      <c r="B358" s="28" t="s">
        <v>2490</v>
      </c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</row>
    <row r="359" spans="2:51" x14ac:dyDescent="0.25">
      <c r="B359" s="28" t="s">
        <v>2429</v>
      </c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</row>
    <row r="360" spans="2:51" x14ac:dyDescent="0.25">
      <c r="B360" s="28" t="s">
        <v>2430</v>
      </c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</row>
    <row r="361" spans="2:51" x14ac:dyDescent="0.25">
      <c r="B361" s="28" t="s">
        <v>2431</v>
      </c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</row>
    <row r="362" spans="2:51" x14ac:dyDescent="0.25">
      <c r="B362" s="28" t="s">
        <v>2432</v>
      </c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</row>
    <row r="363" spans="2:51" x14ac:dyDescent="0.25">
      <c r="B363" s="29" t="s">
        <v>2442</v>
      </c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</row>
    <row r="364" spans="2:51" x14ac:dyDescent="0.25">
      <c r="B364" s="28" t="s">
        <v>2433</v>
      </c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</row>
    <row r="365" spans="2:51" x14ac:dyDescent="0.25">
      <c r="B365" s="28" t="s">
        <v>2434</v>
      </c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</row>
    <row r="366" spans="2:51" x14ac:dyDescent="0.25">
      <c r="B366" s="28" t="s">
        <v>2528</v>
      </c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</row>
    <row r="367" spans="2:51" x14ac:dyDescent="0.25">
      <c r="B367" s="28" t="s">
        <v>2542</v>
      </c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</row>
    <row r="368" spans="2:51" x14ac:dyDescent="0.25">
      <c r="B368" s="28" t="s">
        <v>2491</v>
      </c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</row>
    <row r="369" spans="2:51" x14ac:dyDescent="0.25">
      <c r="B369" s="28" t="s">
        <v>2492</v>
      </c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</row>
    <row r="370" spans="2:51" x14ac:dyDescent="0.25">
      <c r="B370" s="28" t="s">
        <v>2438</v>
      </c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</row>
    <row r="371" spans="2:51" x14ac:dyDescent="0.25"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</row>
    <row r="372" spans="2:51" x14ac:dyDescent="0.25">
      <c r="B372" s="28" t="s">
        <v>2439</v>
      </c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</row>
    <row r="373" spans="2:51" x14ac:dyDescent="0.25">
      <c r="B373" s="28" t="s">
        <v>2440</v>
      </c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</row>
    <row r="374" spans="2:51" x14ac:dyDescent="0.25">
      <c r="B374" s="28" t="s">
        <v>2530</v>
      </c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</row>
    <row r="375" spans="2:51" x14ac:dyDescent="0.25"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</row>
    <row r="376" spans="2:51" x14ac:dyDescent="0.25">
      <c r="B376" s="28" t="s">
        <v>2543</v>
      </c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</row>
    <row r="377" spans="2:51" x14ac:dyDescent="0.25"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</row>
    <row r="378" spans="2:51" x14ac:dyDescent="0.25">
      <c r="B378" s="28" t="s">
        <v>2399</v>
      </c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</row>
    <row r="379" spans="2:51" x14ac:dyDescent="0.25">
      <c r="B379" s="28" t="s">
        <v>2400</v>
      </c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E742-8076-4131-A69C-F5F322C862BE}">
  <sheetPr>
    <tabColor rgb="FFFFFF00"/>
  </sheetPr>
  <dimension ref="A1:M70"/>
  <sheetViews>
    <sheetView workbookViewId="0">
      <pane ySplit="1" topLeftCell="A32" activePane="bottomLeft" state="frozen"/>
      <selection pane="bottomLeft" activeCell="F56" sqref="F56"/>
    </sheetView>
  </sheetViews>
  <sheetFormatPr defaultColWidth="2.85546875" defaultRowHeight="16.5" x14ac:dyDescent="0.25"/>
  <cols>
    <col min="1" max="1" width="10.7109375" style="1" customWidth="1"/>
    <col min="2" max="2" width="13.140625" style="1" bestFit="1" customWidth="1"/>
    <col min="3" max="3" width="26.7109375" style="1" bestFit="1" customWidth="1"/>
    <col min="4" max="4" width="10.28515625" style="1" bestFit="1" customWidth="1"/>
    <col min="5" max="5" width="12.28515625" style="1" bestFit="1" customWidth="1"/>
    <col min="6" max="6" width="23.140625" style="1" bestFit="1" customWidth="1"/>
    <col min="7" max="7" width="7.140625" style="1" bestFit="1" customWidth="1"/>
    <col min="8" max="8" width="16" style="1" bestFit="1" customWidth="1"/>
    <col min="9" max="9" width="12.85546875" style="1" bestFit="1" customWidth="1"/>
    <col min="10" max="10" width="13.42578125" style="1" bestFit="1" customWidth="1"/>
    <col min="11" max="11" width="15.7109375" style="1" bestFit="1" customWidth="1"/>
    <col min="12" max="12" width="15.140625" style="1" bestFit="1" customWidth="1"/>
    <col min="13" max="13" width="12.140625" style="1" bestFit="1" customWidth="1"/>
    <col min="14" max="16384" width="2.85546875" style="1"/>
  </cols>
  <sheetData>
    <row r="1" spans="1:13" x14ac:dyDescent="0.25">
      <c r="B1" s="2" t="s">
        <v>0</v>
      </c>
      <c r="C1" s="2" t="s">
        <v>1</v>
      </c>
      <c r="D1" s="2" t="s">
        <v>2</v>
      </c>
      <c r="E1" s="2" t="s">
        <v>3</v>
      </c>
      <c r="F1" s="5" t="s">
        <v>597</v>
      </c>
      <c r="G1" s="2" t="s">
        <v>4</v>
      </c>
      <c r="H1" s="2" t="s">
        <v>5</v>
      </c>
      <c r="I1" s="2" t="s">
        <v>6</v>
      </c>
      <c r="J1" s="5" t="s">
        <v>598</v>
      </c>
      <c r="K1" s="2" t="s">
        <v>7</v>
      </c>
      <c r="L1" s="5" t="s">
        <v>590</v>
      </c>
      <c r="M1" s="5" t="s">
        <v>589</v>
      </c>
    </row>
    <row r="2" spans="1:13" x14ac:dyDescent="0.25">
      <c r="A2" s="1">
        <v>1001</v>
      </c>
      <c r="B2" s="1">
        <v>1</v>
      </c>
      <c r="C2" s="1" t="s">
        <v>8</v>
      </c>
      <c r="E2" s="1" t="s">
        <v>78</v>
      </c>
      <c r="F2" s="3">
        <v>26014</v>
      </c>
      <c r="G2" s="1">
        <v>1</v>
      </c>
      <c r="H2" s="1">
        <v>4</v>
      </c>
      <c r="I2" s="1">
        <v>1</v>
      </c>
    </row>
    <row r="3" spans="1:13" x14ac:dyDescent="0.25">
      <c r="A3" s="1">
        <v>1002</v>
      </c>
      <c r="B3" s="1">
        <v>2</v>
      </c>
      <c r="C3" s="1" t="s">
        <v>9</v>
      </c>
      <c r="E3" s="1" t="s">
        <v>79</v>
      </c>
      <c r="F3" s="3">
        <v>25858</v>
      </c>
      <c r="G3" s="1">
        <v>0</v>
      </c>
      <c r="I3" s="1">
        <v>1</v>
      </c>
    </row>
    <row r="4" spans="1:13" x14ac:dyDescent="0.25">
      <c r="A4" s="1">
        <v>1003</v>
      </c>
      <c r="B4" s="1">
        <v>3</v>
      </c>
      <c r="C4" s="1" t="s">
        <v>10</v>
      </c>
      <c r="F4" s="3">
        <v>36734</v>
      </c>
      <c r="G4" s="1">
        <v>0</v>
      </c>
      <c r="I4" s="1">
        <v>1</v>
      </c>
    </row>
    <row r="5" spans="1:13" x14ac:dyDescent="0.25">
      <c r="A5" s="1">
        <v>1004</v>
      </c>
      <c r="B5" s="1">
        <v>4</v>
      </c>
      <c r="C5" s="1" t="s">
        <v>11</v>
      </c>
      <c r="F5" s="3">
        <v>38055</v>
      </c>
      <c r="G5" s="1">
        <v>1</v>
      </c>
      <c r="I5" s="1">
        <v>1</v>
      </c>
    </row>
    <row r="6" spans="1:13" x14ac:dyDescent="0.25">
      <c r="A6" s="1">
        <v>1005</v>
      </c>
      <c r="B6" s="1">
        <v>5</v>
      </c>
      <c r="C6" s="1" t="s">
        <v>12</v>
      </c>
      <c r="F6" s="3">
        <v>38679</v>
      </c>
      <c r="G6" s="1">
        <v>1</v>
      </c>
      <c r="I6" s="1">
        <v>1</v>
      </c>
    </row>
    <row r="7" spans="1:13" x14ac:dyDescent="0.25">
      <c r="A7" s="1">
        <v>1006</v>
      </c>
      <c r="B7" s="1">
        <v>6</v>
      </c>
      <c r="C7" s="1" t="s">
        <v>13</v>
      </c>
      <c r="D7" s="1" t="s">
        <v>57</v>
      </c>
      <c r="E7" s="1" t="s">
        <v>80</v>
      </c>
      <c r="F7" s="3">
        <v>13389</v>
      </c>
      <c r="G7" s="1">
        <v>1</v>
      </c>
      <c r="I7" s="1">
        <v>1</v>
      </c>
    </row>
    <row r="8" spans="1:13" x14ac:dyDescent="0.25">
      <c r="A8" s="1">
        <v>1007</v>
      </c>
      <c r="B8" s="1">
        <v>7</v>
      </c>
      <c r="C8" s="1" t="s">
        <v>14</v>
      </c>
      <c r="D8" s="1" t="s">
        <v>57</v>
      </c>
      <c r="E8" s="1" t="s">
        <v>81</v>
      </c>
      <c r="F8" s="3">
        <v>16257</v>
      </c>
      <c r="G8" s="1">
        <v>0</v>
      </c>
      <c r="I8" s="1">
        <v>1</v>
      </c>
    </row>
    <row r="9" spans="1:13" x14ac:dyDescent="0.25">
      <c r="A9" s="1">
        <v>1008</v>
      </c>
      <c r="B9" s="11"/>
      <c r="C9" s="11" t="s">
        <v>599</v>
      </c>
      <c r="D9" s="11"/>
      <c r="E9" s="11" t="s">
        <v>600</v>
      </c>
      <c r="F9" s="12"/>
      <c r="G9" s="11">
        <v>1</v>
      </c>
      <c r="H9" s="11"/>
      <c r="I9" s="11">
        <v>1</v>
      </c>
      <c r="J9" s="11"/>
      <c r="K9" s="11"/>
    </row>
    <row r="10" spans="1:13" x14ac:dyDescent="0.25">
      <c r="A10" s="1">
        <v>1009</v>
      </c>
      <c r="B10" s="11"/>
      <c r="C10" s="11" t="s">
        <v>601</v>
      </c>
      <c r="D10" s="11"/>
      <c r="E10" s="11"/>
      <c r="F10" s="12">
        <v>17609</v>
      </c>
      <c r="G10" s="11">
        <v>0</v>
      </c>
      <c r="H10" s="11"/>
      <c r="I10" s="11">
        <v>1</v>
      </c>
      <c r="J10" s="11"/>
      <c r="K10" s="11" t="s">
        <v>602</v>
      </c>
    </row>
    <row r="11" spans="1:13" x14ac:dyDescent="0.25">
      <c r="A11" s="1">
        <v>1010</v>
      </c>
      <c r="B11" s="11">
        <v>13</v>
      </c>
      <c r="C11" s="1" t="s">
        <v>15</v>
      </c>
      <c r="F11" s="3"/>
    </row>
    <row r="12" spans="1:13" x14ac:dyDescent="0.25">
      <c r="A12" s="1">
        <v>1011</v>
      </c>
      <c r="B12" s="1">
        <v>14</v>
      </c>
      <c r="C12" s="1" t="s">
        <v>16</v>
      </c>
      <c r="F12" s="3"/>
      <c r="G12" s="1">
        <v>0</v>
      </c>
      <c r="I12" s="1">
        <v>1</v>
      </c>
    </row>
    <row r="13" spans="1:13" x14ac:dyDescent="0.25">
      <c r="B13" s="1">
        <v>15</v>
      </c>
      <c r="C13" s="1" t="s">
        <v>17</v>
      </c>
      <c r="F13" s="3"/>
      <c r="G13" s="1">
        <v>1</v>
      </c>
      <c r="K13" s="1" t="s">
        <v>603</v>
      </c>
    </row>
    <row r="14" spans="1:13" x14ac:dyDescent="0.25">
      <c r="B14" s="1">
        <v>16</v>
      </c>
      <c r="C14" s="1" t="s">
        <v>18</v>
      </c>
      <c r="F14" s="3"/>
      <c r="G14" s="1">
        <v>1</v>
      </c>
      <c r="K14" s="1" t="s">
        <v>603</v>
      </c>
    </row>
    <row r="15" spans="1:13" x14ac:dyDescent="0.25">
      <c r="B15" s="1">
        <v>17</v>
      </c>
      <c r="C15" s="1" t="s">
        <v>19</v>
      </c>
      <c r="F15" s="3"/>
      <c r="G15" s="1">
        <v>1</v>
      </c>
      <c r="K15" s="1" t="s">
        <v>603</v>
      </c>
    </row>
    <row r="16" spans="1:13" x14ac:dyDescent="0.25">
      <c r="B16" s="1">
        <v>18</v>
      </c>
      <c r="C16" s="1" t="s">
        <v>20</v>
      </c>
      <c r="F16" s="3"/>
      <c r="G16" s="1">
        <v>1</v>
      </c>
      <c r="K16" s="1" t="s">
        <v>603</v>
      </c>
    </row>
    <row r="17" spans="2:11" x14ac:dyDescent="0.25">
      <c r="B17" s="1">
        <v>19</v>
      </c>
      <c r="C17" s="1" t="s">
        <v>21</v>
      </c>
      <c r="F17" s="3"/>
      <c r="G17" s="1">
        <v>1</v>
      </c>
      <c r="K17" s="1" t="s">
        <v>603</v>
      </c>
    </row>
    <row r="18" spans="2:11" x14ac:dyDescent="0.25">
      <c r="B18" s="1">
        <v>20</v>
      </c>
      <c r="C18" s="1" t="s">
        <v>22</v>
      </c>
      <c r="F18" s="3"/>
      <c r="G18" s="1">
        <v>0</v>
      </c>
      <c r="K18" s="1" t="s">
        <v>603</v>
      </c>
    </row>
    <row r="19" spans="2:11" x14ac:dyDescent="0.25">
      <c r="B19" s="1">
        <v>21</v>
      </c>
      <c r="C19" s="1" t="s">
        <v>23</v>
      </c>
      <c r="F19" s="3"/>
      <c r="G19" s="1">
        <v>1</v>
      </c>
      <c r="K19" s="1" t="s">
        <v>603</v>
      </c>
    </row>
    <row r="20" spans="2:11" x14ac:dyDescent="0.25">
      <c r="B20" s="1">
        <v>22</v>
      </c>
      <c r="C20" s="1" t="s">
        <v>24</v>
      </c>
      <c r="F20" s="3"/>
      <c r="G20" s="1">
        <v>1</v>
      </c>
      <c r="K20" s="1" t="s">
        <v>603</v>
      </c>
    </row>
    <row r="21" spans="2:11" x14ac:dyDescent="0.25">
      <c r="B21" s="1">
        <v>23</v>
      </c>
      <c r="C21" s="1" t="s">
        <v>25</v>
      </c>
      <c r="F21" s="3"/>
      <c r="G21" s="1">
        <v>0</v>
      </c>
      <c r="K21" s="1" t="s">
        <v>603</v>
      </c>
    </row>
    <row r="22" spans="2:11" x14ac:dyDescent="0.25">
      <c r="B22" s="1">
        <v>24</v>
      </c>
      <c r="C22" s="1" t="s">
        <v>26</v>
      </c>
      <c r="F22" s="3"/>
      <c r="G22" s="1">
        <v>1</v>
      </c>
      <c r="K22" s="1" t="s">
        <v>603</v>
      </c>
    </row>
    <row r="23" spans="2:11" x14ac:dyDescent="0.25">
      <c r="B23" s="1">
        <v>25</v>
      </c>
      <c r="C23" s="1" t="s">
        <v>27</v>
      </c>
      <c r="F23" s="3"/>
      <c r="G23" s="1">
        <v>0</v>
      </c>
      <c r="K23" s="1" t="s">
        <v>603</v>
      </c>
    </row>
    <row r="24" spans="2:11" x14ac:dyDescent="0.25">
      <c r="B24" s="1">
        <v>26</v>
      </c>
      <c r="C24" s="1" t="s">
        <v>28</v>
      </c>
      <c r="F24" s="3"/>
      <c r="G24" s="1">
        <v>1</v>
      </c>
      <c r="K24" s="1" t="s">
        <v>603</v>
      </c>
    </row>
    <row r="25" spans="2:11" x14ac:dyDescent="0.25">
      <c r="B25" s="1">
        <v>27</v>
      </c>
      <c r="C25" s="1" t="s">
        <v>29</v>
      </c>
      <c r="F25" s="3"/>
      <c r="G25" s="1">
        <v>1</v>
      </c>
      <c r="K25" s="1" t="s">
        <v>603</v>
      </c>
    </row>
    <row r="26" spans="2:11" x14ac:dyDescent="0.25">
      <c r="B26" s="1">
        <v>28</v>
      </c>
      <c r="C26" s="1" t="s">
        <v>30</v>
      </c>
      <c r="F26" s="3"/>
      <c r="G26" s="1">
        <v>1</v>
      </c>
      <c r="K26" s="1" t="s">
        <v>603</v>
      </c>
    </row>
    <row r="27" spans="2:11" x14ac:dyDescent="0.25">
      <c r="B27" s="1">
        <v>29</v>
      </c>
      <c r="C27" s="1" t="s">
        <v>31</v>
      </c>
      <c r="F27" s="3"/>
      <c r="G27" s="1">
        <v>0</v>
      </c>
      <c r="K27" s="1" t="s">
        <v>603</v>
      </c>
    </row>
    <row r="28" spans="2:11" x14ac:dyDescent="0.25">
      <c r="B28" s="1">
        <v>30</v>
      </c>
      <c r="C28" s="1" t="s">
        <v>32</v>
      </c>
      <c r="F28" s="3"/>
      <c r="G28" s="1">
        <v>0</v>
      </c>
      <c r="K28" s="1" t="s">
        <v>603</v>
      </c>
    </row>
    <row r="29" spans="2:11" x14ac:dyDescent="0.25">
      <c r="B29" s="1">
        <v>31</v>
      </c>
      <c r="C29" s="1" t="s">
        <v>33</v>
      </c>
      <c r="F29" s="3"/>
      <c r="G29" s="1">
        <v>1</v>
      </c>
      <c r="K29" s="1" t="s">
        <v>603</v>
      </c>
    </row>
    <row r="30" spans="2:11" x14ac:dyDescent="0.25">
      <c r="B30" s="1">
        <v>32</v>
      </c>
      <c r="C30" s="1" t="s">
        <v>34</v>
      </c>
      <c r="F30" s="3"/>
      <c r="G30" s="1">
        <v>0</v>
      </c>
      <c r="K30" s="1" t="s">
        <v>603</v>
      </c>
    </row>
    <row r="31" spans="2:11" x14ac:dyDescent="0.25">
      <c r="B31" s="1">
        <v>33</v>
      </c>
      <c r="C31" s="1" t="s">
        <v>35</v>
      </c>
      <c r="F31" s="3"/>
      <c r="G31" s="1">
        <v>1</v>
      </c>
      <c r="K31" s="1" t="s">
        <v>603</v>
      </c>
    </row>
    <row r="32" spans="2:11" x14ac:dyDescent="0.25">
      <c r="B32" s="1">
        <v>34</v>
      </c>
      <c r="C32" s="1" t="s">
        <v>36</v>
      </c>
      <c r="F32" s="3"/>
      <c r="G32" s="1">
        <v>1</v>
      </c>
      <c r="K32" s="1" t="s">
        <v>603</v>
      </c>
    </row>
    <row r="33" spans="2:11" x14ac:dyDescent="0.25">
      <c r="B33" s="1">
        <v>35</v>
      </c>
      <c r="C33" s="1" t="s">
        <v>37</v>
      </c>
      <c r="F33" s="3"/>
      <c r="G33" s="1">
        <v>1</v>
      </c>
      <c r="K33" s="1" t="s">
        <v>603</v>
      </c>
    </row>
    <row r="34" spans="2:11" x14ac:dyDescent="0.25">
      <c r="B34" s="1">
        <v>36</v>
      </c>
      <c r="C34" s="1" t="s">
        <v>38</v>
      </c>
      <c r="F34" s="3"/>
      <c r="G34" s="1">
        <v>1</v>
      </c>
      <c r="K34" s="1" t="s">
        <v>603</v>
      </c>
    </row>
    <row r="35" spans="2:11" x14ac:dyDescent="0.25">
      <c r="B35" s="1">
        <v>37</v>
      </c>
      <c r="C35" s="1" t="s">
        <v>39</v>
      </c>
      <c r="F35" s="3"/>
      <c r="G35" s="1">
        <v>0</v>
      </c>
      <c r="K35" s="1" t="s">
        <v>603</v>
      </c>
    </row>
    <row r="36" spans="2:11" x14ac:dyDescent="0.25">
      <c r="B36" s="1">
        <v>38</v>
      </c>
      <c r="C36" s="1" t="s">
        <v>40</v>
      </c>
      <c r="F36" s="3"/>
      <c r="G36" s="1">
        <v>0</v>
      </c>
      <c r="K36" s="1" t="s">
        <v>603</v>
      </c>
    </row>
    <row r="37" spans="2:11" x14ac:dyDescent="0.25">
      <c r="B37" s="1">
        <v>39</v>
      </c>
      <c r="C37" s="1" t="s">
        <v>41</v>
      </c>
      <c r="F37" s="3"/>
      <c r="G37" s="1">
        <v>1</v>
      </c>
      <c r="K37" s="1" t="s">
        <v>603</v>
      </c>
    </row>
    <row r="38" spans="2:11" x14ac:dyDescent="0.25">
      <c r="B38" s="1">
        <v>40</v>
      </c>
      <c r="C38" s="1" t="s">
        <v>42</v>
      </c>
      <c r="F38" s="3"/>
      <c r="G38" s="1">
        <v>0</v>
      </c>
      <c r="K38" s="1" t="s">
        <v>603</v>
      </c>
    </row>
    <row r="39" spans="2:11" x14ac:dyDescent="0.25">
      <c r="B39" s="1">
        <v>41</v>
      </c>
      <c r="C39" s="1" t="s">
        <v>43</v>
      </c>
      <c r="F39" s="3"/>
      <c r="G39" s="1">
        <v>1</v>
      </c>
      <c r="K39" s="1" t="s">
        <v>603</v>
      </c>
    </row>
    <row r="40" spans="2:11" x14ac:dyDescent="0.25">
      <c r="B40" s="1">
        <v>42</v>
      </c>
      <c r="C40" s="1" t="s">
        <v>44</v>
      </c>
      <c r="F40" s="3"/>
      <c r="G40" s="1">
        <v>1</v>
      </c>
      <c r="K40" s="1" t="s">
        <v>603</v>
      </c>
    </row>
    <row r="41" spans="2:11" x14ac:dyDescent="0.25">
      <c r="B41" s="1">
        <v>43</v>
      </c>
      <c r="C41" s="1" t="s">
        <v>45</v>
      </c>
      <c r="F41" s="3"/>
      <c r="G41" s="1">
        <v>1</v>
      </c>
      <c r="K41" s="1" t="s">
        <v>603</v>
      </c>
    </row>
    <row r="42" spans="2:11" x14ac:dyDescent="0.25">
      <c r="B42" s="1">
        <v>44</v>
      </c>
      <c r="C42" s="1" t="s">
        <v>46</v>
      </c>
      <c r="F42" s="3"/>
      <c r="G42" s="1">
        <v>1</v>
      </c>
      <c r="K42" s="1" t="s">
        <v>603</v>
      </c>
    </row>
    <row r="43" spans="2:11" x14ac:dyDescent="0.25">
      <c r="B43" s="1">
        <v>45</v>
      </c>
      <c r="C43" s="1" t="s">
        <v>47</v>
      </c>
      <c r="F43" s="3">
        <v>27272</v>
      </c>
      <c r="G43" s="1">
        <v>1</v>
      </c>
      <c r="K43" s="1" t="s">
        <v>603</v>
      </c>
    </row>
    <row r="44" spans="2:11" x14ac:dyDescent="0.25">
      <c r="B44" s="1">
        <v>46</v>
      </c>
      <c r="C44" s="1" t="s">
        <v>48</v>
      </c>
      <c r="F44" s="3"/>
      <c r="G44" s="1">
        <v>0</v>
      </c>
      <c r="K44" s="1" t="s">
        <v>603</v>
      </c>
    </row>
    <row r="45" spans="2:11" x14ac:dyDescent="0.25">
      <c r="B45" s="1">
        <v>47</v>
      </c>
      <c r="C45" s="1" t="s">
        <v>49</v>
      </c>
      <c r="F45" s="3"/>
      <c r="G45" s="1">
        <v>0</v>
      </c>
      <c r="K45" s="1" t="s">
        <v>603</v>
      </c>
    </row>
    <row r="46" spans="2:11" x14ac:dyDescent="0.25">
      <c r="B46" s="1">
        <v>48</v>
      </c>
      <c r="C46" s="1" t="s">
        <v>50</v>
      </c>
      <c r="F46" s="3"/>
      <c r="G46" s="1">
        <v>1</v>
      </c>
      <c r="K46" s="1" t="s">
        <v>603</v>
      </c>
    </row>
    <row r="47" spans="2:11" x14ac:dyDescent="0.25">
      <c r="B47" s="1">
        <v>49</v>
      </c>
      <c r="C47" s="1" t="s">
        <v>51</v>
      </c>
      <c r="F47" s="3"/>
      <c r="G47" s="1">
        <v>0</v>
      </c>
      <c r="K47" s="1" t="s">
        <v>603</v>
      </c>
    </row>
    <row r="48" spans="2:11" x14ac:dyDescent="0.25">
      <c r="B48" s="1">
        <v>50</v>
      </c>
      <c r="C48" s="1" t="s">
        <v>52</v>
      </c>
      <c r="F48" s="3"/>
      <c r="G48" s="1">
        <v>0</v>
      </c>
      <c r="K48" s="1" t="s">
        <v>603</v>
      </c>
    </row>
    <row r="49" spans="2:11" x14ac:dyDescent="0.25">
      <c r="B49" s="1">
        <v>51</v>
      </c>
      <c r="C49" s="1" t="s">
        <v>53</v>
      </c>
      <c r="F49" s="3"/>
      <c r="G49" s="1">
        <v>0</v>
      </c>
      <c r="K49" s="1" t="s">
        <v>603</v>
      </c>
    </row>
    <row r="50" spans="2:11" x14ac:dyDescent="0.25">
      <c r="B50" s="1">
        <v>52</v>
      </c>
      <c r="C50" s="1" t="s">
        <v>54</v>
      </c>
      <c r="F50" s="3"/>
      <c r="G50" s="1">
        <v>1</v>
      </c>
      <c r="K50" s="1" t="s">
        <v>603</v>
      </c>
    </row>
    <row r="51" spans="2:11" x14ac:dyDescent="0.25">
      <c r="B51" s="1">
        <v>53</v>
      </c>
      <c r="C51" s="1" t="s">
        <v>55</v>
      </c>
      <c r="F51" s="3"/>
      <c r="G51" s="1">
        <v>0</v>
      </c>
      <c r="K51" s="1" t="s">
        <v>603</v>
      </c>
    </row>
    <row r="52" spans="2:11" x14ac:dyDescent="0.25">
      <c r="B52" s="1">
        <v>55</v>
      </c>
      <c r="C52" s="1" t="s">
        <v>56</v>
      </c>
      <c r="F52" s="3">
        <v>28242</v>
      </c>
      <c r="G52" s="1">
        <v>1</v>
      </c>
      <c r="K52" s="1" t="s">
        <v>603</v>
      </c>
    </row>
    <row r="61" spans="2:11" x14ac:dyDescent="0.25">
      <c r="B61" s="8" t="s">
        <v>2363</v>
      </c>
      <c r="C61" s="8"/>
      <c r="D61" s="8"/>
      <c r="E61" s="8"/>
      <c r="F61" s="8"/>
      <c r="G61" s="8"/>
      <c r="H61" s="8"/>
    </row>
    <row r="62" spans="2:11" x14ac:dyDescent="0.25">
      <c r="B62" s="8" t="s">
        <v>2362</v>
      </c>
      <c r="C62" s="8"/>
      <c r="D62" s="8"/>
      <c r="E62" s="8"/>
      <c r="F62" s="8"/>
      <c r="G62" s="8"/>
      <c r="H62" s="8"/>
    </row>
    <row r="63" spans="2:11" x14ac:dyDescent="0.25">
      <c r="B63" s="8" t="s">
        <v>2361</v>
      </c>
      <c r="C63" s="8"/>
      <c r="D63" s="8"/>
      <c r="E63" s="8"/>
      <c r="F63" s="8"/>
      <c r="G63" s="8"/>
      <c r="H63" s="8"/>
    </row>
    <row r="64" spans="2:11" x14ac:dyDescent="0.25">
      <c r="B64" s="8" t="s">
        <v>2360</v>
      </c>
      <c r="C64" s="8"/>
      <c r="D64" s="8"/>
      <c r="E64" s="8"/>
      <c r="F64" s="8"/>
      <c r="G64" s="8"/>
      <c r="H64" s="8"/>
    </row>
    <row r="65" spans="2:8" x14ac:dyDescent="0.25">
      <c r="B65" s="22" t="s">
        <v>2359</v>
      </c>
      <c r="C65" s="8"/>
      <c r="D65" s="8"/>
      <c r="E65" s="8"/>
      <c r="F65" s="8"/>
      <c r="G65" s="8"/>
      <c r="H65" s="8"/>
    </row>
    <row r="66" spans="2:8" x14ac:dyDescent="0.25">
      <c r="B66" s="22" t="s">
        <v>2358</v>
      </c>
      <c r="C66" s="8"/>
      <c r="D66" s="8"/>
      <c r="E66" s="8"/>
      <c r="F66" s="8"/>
      <c r="G66" s="8"/>
      <c r="H66" s="8"/>
    </row>
    <row r="67" spans="2:8" x14ac:dyDescent="0.25">
      <c r="B67" s="22" t="s">
        <v>2357</v>
      </c>
      <c r="C67" s="8"/>
      <c r="D67" s="8"/>
      <c r="E67" s="8"/>
      <c r="F67" s="8"/>
      <c r="G67" s="8"/>
      <c r="H67" s="8"/>
    </row>
    <row r="68" spans="2:8" x14ac:dyDescent="0.25">
      <c r="B68" s="8" t="s">
        <v>2356</v>
      </c>
      <c r="C68" s="8"/>
      <c r="D68" s="8"/>
      <c r="E68" s="8"/>
      <c r="F68" s="8"/>
      <c r="G68" s="8"/>
      <c r="H68" s="8"/>
    </row>
    <row r="69" spans="2:8" x14ac:dyDescent="0.25">
      <c r="B69" s="8" t="s">
        <v>2355</v>
      </c>
      <c r="C69" s="8"/>
      <c r="D69" s="8"/>
      <c r="E69" s="8"/>
      <c r="F69" s="8"/>
      <c r="G69" s="8"/>
      <c r="H69" s="8"/>
    </row>
    <row r="70" spans="2:8" x14ac:dyDescent="0.25">
      <c r="B70" s="8" t="s">
        <v>2354</v>
      </c>
      <c r="C70" s="8"/>
      <c r="D70" s="8"/>
      <c r="E70" s="8"/>
      <c r="F70" s="8"/>
      <c r="G70" s="8"/>
      <c r="H70" s="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D69D-31EE-4667-8E56-C805C39784EC}">
  <dimension ref="A1:F3"/>
  <sheetViews>
    <sheetView workbookViewId="0">
      <pane ySplit="1" topLeftCell="A2" activePane="bottomLeft" state="frozen"/>
      <selection pane="bottomLeft" activeCell="B3" sqref="B3"/>
    </sheetView>
  </sheetViews>
  <sheetFormatPr defaultColWidth="2.85546875" defaultRowHeight="16.5" x14ac:dyDescent="0.25"/>
  <cols>
    <col min="1" max="1" width="16" style="1" bestFit="1" customWidth="1"/>
    <col min="2" max="2" width="28.28515625" style="1" bestFit="1" customWidth="1"/>
    <col min="3" max="3" width="20" style="1" bestFit="1" customWidth="1"/>
    <col min="4" max="4" width="15.28515625" style="1" bestFit="1" customWidth="1"/>
    <col min="5" max="5" width="2.85546875" style="1"/>
    <col min="6" max="6" width="10.5703125" style="1" bestFit="1" customWidth="1"/>
    <col min="7" max="16384" width="2.85546875" style="1"/>
  </cols>
  <sheetData>
    <row r="1" spans="1:6" x14ac:dyDescent="0.25">
      <c r="A1" s="2" t="s">
        <v>207</v>
      </c>
      <c r="B1" s="2" t="s">
        <v>550</v>
      </c>
      <c r="C1" s="2" t="s">
        <v>501</v>
      </c>
      <c r="D1" s="2" t="s">
        <v>551</v>
      </c>
    </row>
    <row r="2" spans="1:6" x14ac:dyDescent="0.25">
      <c r="A2" s="1">
        <v>13</v>
      </c>
      <c r="B2" s="1" t="s">
        <v>15</v>
      </c>
      <c r="C2" s="1">
        <v>13</v>
      </c>
      <c r="F2" s="1" t="str">
        <f>VLOOKUP(C2, tr_institution_type!$A$1:$C$6, 2, FALSE)</f>
        <v>---</v>
      </c>
    </row>
    <row r="3" spans="1:6" x14ac:dyDescent="0.25">
      <c r="A3" s="1">
        <v>14</v>
      </c>
      <c r="B3" s="1" t="s">
        <v>552</v>
      </c>
      <c r="C3" s="1">
        <v>16</v>
      </c>
      <c r="F3" s="1" t="str">
        <f>VLOOKUP(C3, tr_institution_type!$A$1:$C$6, 2, FALSE)</f>
        <v>Perusahaan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495C-E093-41E9-B464-FCDBD37C8DD2}">
  <dimension ref="A1:F45"/>
  <sheetViews>
    <sheetView workbookViewId="0">
      <pane ySplit="1" topLeftCell="A2" activePane="bottomLeft" state="frozen"/>
      <selection pane="bottomLeft"/>
    </sheetView>
  </sheetViews>
  <sheetFormatPr defaultColWidth="2.85546875" defaultRowHeight="16.5" x14ac:dyDescent="0.25"/>
  <cols>
    <col min="1" max="1" width="13.140625" style="1" bestFit="1" customWidth="1"/>
    <col min="2" max="2" width="27.140625" style="1" bestFit="1" customWidth="1"/>
    <col min="3" max="3" width="29" style="1" bestFit="1" customWidth="1"/>
    <col min="4" max="4" width="2.85546875" style="1"/>
    <col min="5" max="5" width="26.7109375" style="1" bestFit="1" customWidth="1"/>
    <col min="6" max="6" width="13.140625" style="1" bestFit="1" customWidth="1"/>
    <col min="7" max="16384" width="2.85546875" style="1"/>
  </cols>
  <sheetData>
    <row r="1" spans="1:6" x14ac:dyDescent="0.25">
      <c r="A1" s="2" t="s">
        <v>0</v>
      </c>
      <c r="B1" s="2" t="s">
        <v>132</v>
      </c>
      <c r="C1" s="2" t="s">
        <v>177</v>
      </c>
    </row>
    <row r="2" spans="1:6" x14ac:dyDescent="0.25">
      <c r="A2" s="1">
        <v>1</v>
      </c>
      <c r="B2" s="1">
        <v>1</v>
      </c>
      <c r="E2" s="1" t="str">
        <f>VLOOKUP(A2, tm_person!$B$1:$K$52, 2, FALSE)</f>
        <v>Aryo Budi Dwikarso Prasetyo</v>
      </c>
      <c r="F2" s="1" t="str">
        <f>VLOOKUP(B2, tm_person_mobile_phone!$A$1:$F$45, 3, FALSE)</f>
        <v>081322162811</v>
      </c>
    </row>
    <row r="3" spans="1:6" x14ac:dyDescent="0.25">
      <c r="A3" s="1">
        <v>3</v>
      </c>
      <c r="B3" s="1">
        <v>2</v>
      </c>
      <c r="E3" s="1" t="str">
        <f>VLOOKUP(A3, tm_person!$B$1:$K$52, 2, FALSE)</f>
        <v>Adiyani Candrawati</v>
      </c>
      <c r="F3" s="1" t="str">
        <f>VLOOKUP(B3, tm_person_mobile_phone!$A$1:$F$45, 3, FALSE)</f>
        <v>087885885360</v>
      </c>
    </row>
    <row r="4" spans="1:6" x14ac:dyDescent="0.25">
      <c r="A4" s="1">
        <v>4</v>
      </c>
      <c r="B4" s="1">
        <v>3</v>
      </c>
      <c r="E4" s="1" t="str">
        <f>VLOOKUP(A4, tm_person!$B$1:$K$52, 2, FALSE)</f>
        <v>Anggara Budi Wahyudi</v>
      </c>
      <c r="F4" s="1" t="str">
        <f>VLOOKUP(B4, tm_person_mobile_phone!$A$1:$F$45, 3, FALSE)</f>
        <v>081399205647</v>
      </c>
    </row>
    <row r="5" spans="1:6" x14ac:dyDescent="0.25">
      <c r="A5" s="1">
        <v>5</v>
      </c>
      <c r="B5" s="1">
        <v>4</v>
      </c>
      <c r="E5" s="1" t="str">
        <f>VLOOKUP(A5, tm_person!$B$1:$K$52, 2, FALSE)</f>
        <v>Raditya Widhiatmoko</v>
      </c>
      <c r="F5" s="1" t="str">
        <f>VLOOKUP(B5, tm_person_mobile_phone!$A$1:$F$45, 3, FALSE)</f>
        <v>081287071946</v>
      </c>
    </row>
    <row r="6" spans="1:6" x14ac:dyDescent="0.25">
      <c r="A6" s="1">
        <v>15</v>
      </c>
      <c r="B6" s="1">
        <v>15</v>
      </c>
      <c r="E6" s="1" t="str">
        <f>VLOOKUP(A6, tm_person!$B$1:$K$52, 2, FALSE)</f>
        <v>Adwita Nayaprana</v>
      </c>
      <c r="F6" s="1" t="str">
        <f>VLOOKUP(B6, tm_person_mobile_phone!$A$1:$F$45, 3, FALSE)</f>
        <v>085691404254</v>
      </c>
    </row>
    <row r="7" spans="1:6" x14ac:dyDescent="0.25">
      <c r="A7" s="1">
        <v>16</v>
      </c>
      <c r="B7" s="1">
        <v>16</v>
      </c>
      <c r="E7" s="1" t="str">
        <f>VLOOKUP(A7, tm_person!$B$1:$K$52, 2, FALSE)</f>
        <v>Agung Januardi</v>
      </c>
      <c r="F7" s="1" t="str">
        <f>VLOOKUP(B7, tm_person_mobile_phone!$A$1:$F$45, 3, FALSE)</f>
        <v>082322794551</v>
      </c>
    </row>
    <row r="8" spans="1:6" x14ac:dyDescent="0.25">
      <c r="A8" s="1">
        <v>17</v>
      </c>
      <c r="B8" s="1">
        <v>17</v>
      </c>
      <c r="E8" s="1" t="str">
        <f>VLOOKUP(A8, tm_person!$B$1:$K$52, 2, FALSE)</f>
        <v>Agus Budiyono</v>
      </c>
      <c r="F8" s="1" t="str">
        <f>VLOOKUP(B8, tm_person_mobile_phone!$A$1:$F$45, 3, FALSE)</f>
        <v>08111750079</v>
      </c>
    </row>
    <row r="9" spans="1:6" x14ac:dyDescent="0.25">
      <c r="A9" s="1">
        <v>18</v>
      </c>
      <c r="B9" s="1">
        <v>18</v>
      </c>
      <c r="E9" s="1" t="str">
        <f>VLOOKUP(A9, tm_person!$B$1:$K$52, 2, FALSE)</f>
        <v>Aldi Abriyanto</v>
      </c>
      <c r="F9" s="1" t="str">
        <f>VLOOKUP(B9, tm_person_mobile_phone!$A$1:$F$45, 3, FALSE)</f>
        <v>081294634759</v>
      </c>
    </row>
    <row r="10" spans="1:6" x14ac:dyDescent="0.25">
      <c r="A10" s="1">
        <v>19</v>
      </c>
      <c r="B10" s="1">
        <v>19</v>
      </c>
      <c r="E10" s="1" t="str">
        <f>VLOOKUP(A10, tm_person!$B$1:$K$52, 2, FALSE)</f>
        <v>Alexander Geraldy Fernandez</v>
      </c>
      <c r="F10" s="1" t="str">
        <f>VLOOKUP(B10, tm_person_mobile_phone!$A$1:$F$45, 3, FALSE)</f>
        <v>081932732328</v>
      </c>
    </row>
    <row r="11" spans="1:6" x14ac:dyDescent="0.25">
      <c r="A11" s="1">
        <v>20</v>
      </c>
      <c r="B11" s="1">
        <v>20</v>
      </c>
      <c r="E11" s="1" t="str">
        <f>VLOOKUP(A11, tm_person!$B$1:$K$52, 2, FALSE)</f>
        <v>Alifa Karomina Putri</v>
      </c>
      <c r="F11" s="1" t="str">
        <f>VLOOKUP(B11, tm_person_mobile_phone!$A$1:$F$45, 3, FALSE)</f>
        <v>081291429193</v>
      </c>
    </row>
    <row r="12" spans="1:6" x14ac:dyDescent="0.25">
      <c r="A12" s="1">
        <v>21</v>
      </c>
      <c r="B12" s="1">
        <v>21</v>
      </c>
      <c r="E12" s="1" t="str">
        <f>VLOOKUP(A12, tm_person!$B$1:$K$52, 2, FALSE)</f>
        <v>Ardi  Wisnu Murti</v>
      </c>
      <c r="F12" s="1" t="str">
        <f>VLOOKUP(B12, tm_person_mobile_phone!$A$1:$F$45, 3, FALSE)</f>
        <v>081297848558</v>
      </c>
    </row>
    <row r="13" spans="1:6" x14ac:dyDescent="0.25">
      <c r="A13" s="1">
        <v>22</v>
      </c>
      <c r="B13" s="1">
        <v>22</v>
      </c>
      <c r="E13" s="1" t="str">
        <f>VLOOKUP(A13, tm_person!$B$1:$K$52, 2, FALSE)</f>
        <v>Bagas Thomas Pamungkas</v>
      </c>
      <c r="F13" s="1" t="str">
        <f>VLOOKUP(B13, tm_person_mobile_phone!$A$1:$F$45, 3, FALSE)</f>
        <v>081219429574</v>
      </c>
    </row>
    <row r="14" spans="1:6" x14ac:dyDescent="0.25">
      <c r="A14" s="1">
        <v>23</v>
      </c>
      <c r="B14" s="1">
        <v>23</v>
      </c>
      <c r="E14" s="1" t="str">
        <f>VLOOKUP(A14, tm_person!$B$1:$K$52, 2, FALSE)</f>
        <v>Bellyn Mey Cendy</v>
      </c>
      <c r="F14" s="1" t="str">
        <f>VLOOKUP(B14, tm_person_mobile_phone!$A$1:$F$45, 3, FALSE)</f>
        <v>087886878002</v>
      </c>
    </row>
    <row r="15" spans="1:6" x14ac:dyDescent="0.25">
      <c r="A15" s="1">
        <v>24</v>
      </c>
      <c r="B15" s="1">
        <v>24</v>
      </c>
      <c r="E15" s="1" t="str">
        <f>VLOOKUP(A15, tm_person!$B$1:$K$52, 2, FALSE)</f>
        <v>Billy Baktiar Siahaan</v>
      </c>
      <c r="F15" s="1" t="str">
        <f>VLOOKUP(B15, tm_person_mobile_phone!$A$1:$F$45, 3, FALSE)</f>
        <v>082298940822</v>
      </c>
    </row>
    <row r="16" spans="1:6" x14ac:dyDescent="0.25">
      <c r="A16" s="1">
        <v>25</v>
      </c>
      <c r="B16" s="1">
        <v>25</v>
      </c>
      <c r="E16" s="1" t="str">
        <f>VLOOKUP(A16, tm_person!$B$1:$K$52, 2, FALSE)</f>
        <v>Cut Magdalena Mahnum</v>
      </c>
      <c r="F16" s="1" t="str">
        <f>VLOOKUP(B16, tm_person_mobile_phone!$A$1:$F$45, 3, FALSE)</f>
        <v>08121075517</v>
      </c>
    </row>
    <row r="17" spans="1:6" x14ac:dyDescent="0.25">
      <c r="A17" s="1">
        <v>26</v>
      </c>
      <c r="B17" s="1">
        <v>26</v>
      </c>
      <c r="E17" s="1" t="str">
        <f>VLOOKUP(A17, tm_person!$B$1:$K$52, 2, FALSE)</f>
        <v>Danny Darmawi</v>
      </c>
      <c r="F17" s="1" t="str">
        <f>VLOOKUP(B17, tm_person_mobile_phone!$A$1:$F$45, 3, FALSE)</f>
        <v>0818828119</v>
      </c>
    </row>
    <row r="18" spans="1:6" x14ac:dyDescent="0.25">
      <c r="A18" s="1">
        <v>27</v>
      </c>
      <c r="B18" s="1">
        <v>27</v>
      </c>
      <c r="E18" s="1" t="str">
        <f>VLOOKUP(A18, tm_person!$B$1:$K$52, 2, FALSE)</f>
        <v>Devi Zumarudin Syah</v>
      </c>
      <c r="F18" s="1" t="str">
        <f>VLOOKUP(B18, tm_person_mobile_phone!$A$1:$F$45, 3, FALSE)</f>
        <v>085770508592</v>
      </c>
    </row>
    <row r="19" spans="1:6" x14ac:dyDescent="0.25">
      <c r="A19" s="1">
        <v>28</v>
      </c>
      <c r="B19" s="1">
        <v>28</v>
      </c>
      <c r="E19" s="1" t="str">
        <f>VLOOKUP(A19, tm_person!$B$1:$K$52, 2, FALSE)</f>
        <v>Devilosa Indra Kamal</v>
      </c>
      <c r="F19" s="1" t="str">
        <f>VLOOKUP(B19, tm_person_mobile_phone!$A$1:$F$45, 3, FALSE)</f>
        <v>081218975885</v>
      </c>
    </row>
    <row r="20" spans="1:6" x14ac:dyDescent="0.25">
      <c r="A20" s="1">
        <v>29</v>
      </c>
      <c r="B20" s="1">
        <v>29</v>
      </c>
      <c r="E20" s="1" t="str">
        <f>VLOOKUP(A20, tm_person!$B$1:$K$52, 2, FALSE)</f>
        <v>Diana Pasaribu</v>
      </c>
      <c r="F20" s="1" t="str">
        <f>VLOOKUP(B20, tm_person_mobile_phone!$A$1:$F$45, 3, FALSE)</f>
        <v>081383076552</v>
      </c>
    </row>
    <row r="21" spans="1:6" x14ac:dyDescent="0.25">
      <c r="A21" s="1">
        <v>30</v>
      </c>
      <c r="B21" s="1">
        <v>30</v>
      </c>
      <c r="E21" s="1" t="str">
        <f>VLOOKUP(A21, tm_person!$B$1:$K$52, 2, FALSE)</f>
        <v>Dita Damayanti</v>
      </c>
      <c r="F21" s="1" t="str">
        <f>VLOOKUP(B21, tm_person_mobile_phone!$A$1:$F$45, 3, FALSE)</f>
        <v>-</v>
      </c>
    </row>
    <row r="22" spans="1:6" x14ac:dyDescent="0.25">
      <c r="A22" s="1">
        <v>31</v>
      </c>
      <c r="B22" s="1">
        <v>31</v>
      </c>
      <c r="E22" s="1" t="str">
        <f>VLOOKUP(A22, tm_person!$B$1:$K$52, 2, FALSE)</f>
        <v>Eddy Rakhman</v>
      </c>
      <c r="F22" s="1" t="str">
        <f>VLOOKUP(B22, tm_person_mobile_phone!$A$1:$F$45, 3, FALSE)</f>
        <v>087822744190</v>
      </c>
    </row>
    <row r="23" spans="1:6" x14ac:dyDescent="0.25">
      <c r="A23" s="1">
        <v>32</v>
      </c>
      <c r="B23" s="1">
        <v>32</v>
      </c>
      <c r="E23" s="1" t="str">
        <f>VLOOKUP(A23, tm_person!$B$1:$K$52, 2, FALSE)</f>
        <v>Emanuela Chrystiana Dewi</v>
      </c>
      <c r="F23" s="1" t="str">
        <f>VLOOKUP(B23, tm_person_mobile_phone!$A$1:$F$45, 3, FALSE)</f>
        <v>08119208431</v>
      </c>
    </row>
    <row r="24" spans="1:6" x14ac:dyDescent="0.25">
      <c r="A24" s="1">
        <v>33</v>
      </c>
      <c r="B24" s="1">
        <v>33</v>
      </c>
      <c r="E24" s="1" t="str">
        <f>VLOOKUP(A24, tm_person!$B$1:$K$52, 2, FALSE)</f>
        <v>Fajar Solihin Putra</v>
      </c>
      <c r="F24" s="1" t="str">
        <f>VLOOKUP(B24, tm_person_mobile_phone!$A$1:$F$45, 3, FALSE)</f>
        <v>-</v>
      </c>
    </row>
    <row r="25" spans="1:6" x14ac:dyDescent="0.25">
      <c r="A25" s="1">
        <v>34</v>
      </c>
      <c r="B25" s="1">
        <v>34</v>
      </c>
      <c r="E25" s="1" t="str">
        <f>VLOOKUP(A25, tm_person!$B$1:$K$52, 2, FALSE)</f>
        <v>Fariz Budi Gumelar</v>
      </c>
      <c r="F25" s="1" t="str">
        <f>VLOOKUP(B25, tm_person_mobile_phone!$A$1:$F$45, 3, FALSE)</f>
        <v>08561568168</v>
      </c>
    </row>
    <row r="26" spans="1:6" x14ac:dyDescent="0.25">
      <c r="A26" s="1">
        <v>35</v>
      </c>
      <c r="B26" s="1">
        <v>35</v>
      </c>
      <c r="E26" s="1" t="str">
        <f>VLOOKUP(A26, tm_person!$B$1:$K$52, 2, FALSE)</f>
        <v>Feri Irawan</v>
      </c>
      <c r="F26" s="1" t="str">
        <f>VLOOKUP(B26, tm_person_mobile_phone!$A$1:$F$45, 3, FALSE)</f>
        <v>08111993104</v>
      </c>
    </row>
    <row r="27" spans="1:6" x14ac:dyDescent="0.25">
      <c r="A27" s="1">
        <v>36</v>
      </c>
      <c r="B27" s="1">
        <v>36</v>
      </c>
      <c r="E27" s="1" t="str">
        <f>VLOOKUP(A27, tm_person!$B$1:$K$52, 2, FALSE)</f>
        <v>Firmansyah</v>
      </c>
      <c r="F27" s="1" t="str">
        <f>VLOOKUP(B27, tm_person_mobile_phone!$A$1:$F$45, 3, FALSE)</f>
        <v>081228139493</v>
      </c>
    </row>
    <row r="28" spans="1:6" x14ac:dyDescent="0.25">
      <c r="A28" s="1">
        <v>37</v>
      </c>
      <c r="B28" s="1">
        <v>37</v>
      </c>
      <c r="E28" s="1" t="str">
        <f>VLOOKUP(A28, tm_person!$B$1:$K$52, 2, FALSE)</f>
        <v>Laras Anggit</v>
      </c>
      <c r="F28" s="1" t="str">
        <f>VLOOKUP(B28, tm_person_mobile_phone!$A$1:$F$45, 3, FALSE)</f>
        <v>08995627807</v>
      </c>
    </row>
    <row r="29" spans="1:6" x14ac:dyDescent="0.25">
      <c r="A29" s="1">
        <v>38</v>
      </c>
      <c r="B29" s="1">
        <v>38</v>
      </c>
      <c r="E29" s="1" t="str">
        <f>VLOOKUP(A29, tm_person!$B$1:$K$52, 2, FALSE)</f>
        <v>Mia Angela BR. Bangun</v>
      </c>
      <c r="F29" s="1" t="str">
        <f>VLOOKUP(B29, tm_person_mobile_phone!$A$1:$F$45, 3, FALSE)</f>
        <v>-</v>
      </c>
    </row>
    <row r="30" spans="1:6" x14ac:dyDescent="0.25">
      <c r="A30" s="1">
        <v>39</v>
      </c>
      <c r="B30" s="1">
        <v>39</v>
      </c>
      <c r="E30" s="1" t="str">
        <f>VLOOKUP(A30, tm_person!$B$1:$K$52, 2, FALSE)</f>
        <v>Miki Maulana</v>
      </c>
      <c r="F30" s="1" t="str">
        <f>VLOOKUP(B30, tm_person_mobile_phone!$A$1:$F$45, 3, FALSE)</f>
        <v>08121442614</v>
      </c>
    </row>
    <row r="31" spans="1:6" x14ac:dyDescent="0.25">
      <c r="A31" s="1">
        <v>40</v>
      </c>
      <c r="B31" s="1">
        <v>40</v>
      </c>
      <c r="E31" s="1" t="str">
        <f>VLOOKUP(A31, tm_person!$B$1:$K$52, 2, FALSE)</f>
        <v>Miswati</v>
      </c>
      <c r="F31" s="1" t="str">
        <f>VLOOKUP(B31, tm_person_mobile_phone!$A$1:$F$45, 3, FALSE)</f>
        <v>082112402108</v>
      </c>
    </row>
    <row r="32" spans="1:6" x14ac:dyDescent="0.25">
      <c r="A32" s="1">
        <v>41</v>
      </c>
      <c r="B32" s="1">
        <v>41</v>
      </c>
      <c r="E32" s="1" t="str">
        <f>VLOOKUP(A32, tm_person!$B$1:$K$52, 2, FALSE)</f>
        <v>Mizan Hidayat</v>
      </c>
      <c r="F32" s="1" t="str">
        <f>VLOOKUP(B32, tm_person_mobile_phone!$A$1:$F$45, 3, FALSE)</f>
        <v>081282081353</v>
      </c>
    </row>
    <row r="33" spans="1:6" x14ac:dyDescent="0.25">
      <c r="A33" s="1">
        <v>42</v>
      </c>
      <c r="B33" s="1">
        <v>42</v>
      </c>
      <c r="E33" s="1" t="str">
        <f>VLOOKUP(A33, tm_person!$B$1:$K$52, 2, FALSE)</f>
        <v>Muhammad Fadli Ridwan</v>
      </c>
      <c r="F33" s="1" t="str">
        <f>VLOOKUP(B33, tm_person_mobile_phone!$A$1:$F$45, 3, FALSE)</f>
        <v>081363857272</v>
      </c>
    </row>
    <row r="34" spans="1:6" x14ac:dyDescent="0.25">
      <c r="A34" s="1">
        <v>43</v>
      </c>
      <c r="B34" s="1">
        <v>43</v>
      </c>
      <c r="E34" s="1" t="str">
        <f>VLOOKUP(A34, tm_person!$B$1:$K$52, 2, FALSE)</f>
        <v>Novrizal Eko Sihbudi</v>
      </c>
      <c r="F34" s="1" t="str">
        <f>VLOOKUP(B34, tm_person_mobile_phone!$A$1:$F$45, 3, FALSE)</f>
        <v>081573882434</v>
      </c>
    </row>
    <row r="35" spans="1:6" x14ac:dyDescent="0.25">
      <c r="A35" s="1">
        <v>44</v>
      </c>
      <c r="B35" s="1">
        <v>44</v>
      </c>
      <c r="E35" s="1" t="str">
        <f>VLOOKUP(A35, tm_person!$B$1:$K$52, 2, FALSE)</f>
        <v>Nur Hasbullah Matturungan</v>
      </c>
      <c r="F35" s="1" t="str">
        <f>VLOOKUP(B35, tm_person_mobile_phone!$A$1:$F$45, 3, FALSE)</f>
        <v>085210933588</v>
      </c>
    </row>
    <row r="36" spans="1:6" x14ac:dyDescent="0.25">
      <c r="A36" s="1">
        <v>45</v>
      </c>
      <c r="B36" s="1">
        <v>45</v>
      </c>
      <c r="E36" s="1" t="str">
        <f>VLOOKUP(A36, tm_person!$B$1:$K$52, 2, FALSE)</f>
        <v>Pramono Giritiarso</v>
      </c>
      <c r="F36" s="1" t="str">
        <f>VLOOKUP(B36, tm_person_mobile_phone!$A$1:$F$45, 3, FALSE)</f>
        <v>0811989552</v>
      </c>
    </row>
    <row r="37" spans="1:6" x14ac:dyDescent="0.25">
      <c r="A37" s="1">
        <v>46</v>
      </c>
      <c r="B37" s="1">
        <v>46</v>
      </c>
      <c r="E37" s="1" t="str">
        <f>VLOOKUP(A37, tm_person!$B$1:$K$52, 2, FALSE)</f>
        <v>Refika Oktaviani</v>
      </c>
      <c r="F37" s="1" t="str">
        <f>VLOOKUP(B37, tm_person_mobile_phone!$A$1:$F$45, 3, FALSE)</f>
        <v>081212799956</v>
      </c>
    </row>
    <row r="38" spans="1:6" x14ac:dyDescent="0.25">
      <c r="A38" s="1">
        <v>47</v>
      </c>
      <c r="B38" s="1">
        <v>47</v>
      </c>
      <c r="E38" s="1" t="str">
        <f>VLOOKUP(A38, tm_person!$B$1:$K$52, 2, FALSE)</f>
        <v>Reny Indriyani</v>
      </c>
      <c r="F38" s="1" t="str">
        <f>VLOOKUP(B38, tm_person_mobile_phone!$A$1:$F$45, 3, FALSE)</f>
        <v>085211623350</v>
      </c>
    </row>
    <row r="39" spans="1:6" x14ac:dyDescent="0.25">
      <c r="A39" s="1">
        <v>48</v>
      </c>
      <c r="B39" s="1">
        <v>48</v>
      </c>
      <c r="E39" s="1" t="str">
        <f>VLOOKUP(A39, tm_person!$B$1:$K$52, 2, FALSE)</f>
        <v>Rohendi</v>
      </c>
      <c r="F39" s="1" t="str">
        <f>VLOOKUP(B39, tm_person_mobile_phone!$A$1:$F$45, 3, FALSE)</f>
        <v>082169639896</v>
      </c>
    </row>
    <row r="40" spans="1:6" x14ac:dyDescent="0.25">
      <c r="A40" s="1">
        <v>49</v>
      </c>
      <c r="B40" s="1">
        <v>49</v>
      </c>
      <c r="E40" s="1" t="str">
        <f>VLOOKUP(A40, tm_person!$B$1:$K$52, 2, FALSE)</f>
        <v>RR Marfia Dwiyulianita Ningrum</v>
      </c>
      <c r="F40" s="1" t="str">
        <f>VLOOKUP(B40, tm_person_mobile_phone!$A$1:$F$45, 3, FALSE)</f>
        <v>081285685607</v>
      </c>
    </row>
    <row r="41" spans="1:6" x14ac:dyDescent="0.25">
      <c r="A41" s="1">
        <v>50</v>
      </c>
      <c r="B41" s="1">
        <v>50</v>
      </c>
      <c r="E41" s="1" t="str">
        <f>VLOOKUP(A41, tm_person!$B$1:$K$52, 2, FALSE)</f>
        <v>Sabilla Pravita Larrasati</v>
      </c>
      <c r="F41" s="1" t="str">
        <f>VLOOKUP(B41, tm_person_mobile_phone!$A$1:$F$45, 3, FALSE)</f>
        <v>081272371616</v>
      </c>
    </row>
    <row r="42" spans="1:6" x14ac:dyDescent="0.25">
      <c r="A42" s="1">
        <v>51</v>
      </c>
      <c r="B42" s="1">
        <v>51</v>
      </c>
      <c r="E42" s="1" t="str">
        <f>VLOOKUP(A42, tm_person!$B$1:$K$52, 2, FALSE)</f>
        <v>Sri Murwani</v>
      </c>
      <c r="F42" s="1" t="str">
        <f>VLOOKUP(B42, tm_person_mobile_phone!$A$1:$F$45, 3, FALSE)</f>
        <v>085870172600</v>
      </c>
    </row>
    <row r="43" spans="1:6" x14ac:dyDescent="0.25">
      <c r="A43" s="1">
        <v>52</v>
      </c>
      <c r="B43" s="1">
        <v>52</v>
      </c>
      <c r="E43" s="1" t="str">
        <f>VLOOKUP(A43, tm_person!$B$1:$K$52, 2, FALSE)</f>
        <v>Wahyu</v>
      </c>
      <c r="F43" s="1" t="str">
        <f>VLOOKUP(B43, tm_person_mobile_phone!$A$1:$F$45, 3, FALSE)</f>
        <v>087870056348</v>
      </c>
    </row>
    <row r="44" spans="1:6" x14ac:dyDescent="0.25">
      <c r="A44" s="1">
        <v>53</v>
      </c>
      <c r="B44" s="1">
        <v>53</v>
      </c>
      <c r="E44" s="1" t="str">
        <f>VLOOKUP(A44, tm_person!$B$1:$K$52, 2, FALSE)</f>
        <v>Windy Nurbani</v>
      </c>
      <c r="F44" s="1" t="str">
        <f>VLOOKUP(B44, tm_person_mobile_phone!$A$1:$F$45, 3, FALSE)</f>
        <v>081315014261</v>
      </c>
    </row>
    <row r="45" spans="1:6" x14ac:dyDescent="0.25">
      <c r="A45" s="1">
        <v>55</v>
      </c>
      <c r="B45" s="1">
        <v>54</v>
      </c>
      <c r="E45" s="1" t="str">
        <f>VLOOKUP(A45, tm_person!$B$1:$K$52, 2, FALSE)</f>
        <v>Gatot Aryo Priyantono</v>
      </c>
      <c r="F45" s="1" t="str">
        <f>VLOOKUP(B45, tm_person_mobile_phone!$A$1:$F$45, 3, FALSE)</f>
        <v>08119849941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2C19-A9CE-445A-A342-BABC36FD60DC}">
  <sheetPr>
    <tabColor rgb="FF00FF00"/>
  </sheetPr>
  <dimension ref="A1:BC10"/>
  <sheetViews>
    <sheetView workbookViewId="0">
      <pane ySplit="1" topLeftCell="A2" activePane="bottomLeft" state="frozen"/>
      <selection pane="bottomLeft" activeCell="G11" sqref="G11"/>
    </sheetView>
  </sheetViews>
  <sheetFormatPr defaultColWidth="2.85546875" defaultRowHeight="16.5" x14ac:dyDescent="0.25"/>
  <cols>
    <col min="1" max="1" width="15.140625" style="1" bestFit="1" customWidth="1"/>
    <col min="2" max="2" width="16" style="1" bestFit="1" customWidth="1"/>
    <col min="3" max="3" width="13.140625" style="1" bestFit="1" customWidth="1"/>
    <col min="4" max="4" width="14.42578125" style="1" bestFit="1" customWidth="1"/>
    <col min="5" max="5" width="2.85546875" style="1"/>
    <col min="6" max="6" width="28.28515625" style="1" bestFit="1" customWidth="1"/>
    <col min="7" max="7" width="23.5703125" style="1" bestFit="1" customWidth="1"/>
    <col min="8" max="16384" width="2.85546875" style="1"/>
  </cols>
  <sheetData>
    <row r="1" spans="1:55" x14ac:dyDescent="0.25">
      <c r="A1" s="2" t="s">
        <v>206</v>
      </c>
      <c r="B1" s="2" t="s">
        <v>207</v>
      </c>
      <c r="C1" s="2" t="s">
        <v>0</v>
      </c>
      <c r="D1" s="2" t="s">
        <v>208</v>
      </c>
      <c r="K1" s="2" t="s">
        <v>2321</v>
      </c>
      <c r="AB1" s="2" t="s">
        <v>2324</v>
      </c>
      <c r="BC1" s="2" t="s">
        <v>2325</v>
      </c>
    </row>
    <row r="2" spans="1:55" x14ac:dyDescent="0.25">
      <c r="A2" s="1">
        <v>1</v>
      </c>
      <c r="C2" s="1">
        <v>1</v>
      </c>
      <c r="G2" s="1" t="str">
        <f>VLOOKUP(C2, tm_person!$B$1:$M$52, 2, FALSE)</f>
        <v>Aryo Budi Dwikarso Prasetyo</v>
      </c>
      <c r="K2" s="15" t="s">
        <v>2322</v>
      </c>
      <c r="AB2" s="15" t="s">
        <v>2328</v>
      </c>
      <c r="BC2" s="1" t="s">
        <v>2326</v>
      </c>
    </row>
    <row r="3" spans="1:55" x14ac:dyDescent="0.25">
      <c r="A3" s="1">
        <v>2</v>
      </c>
      <c r="C3" s="1">
        <v>2</v>
      </c>
      <c r="G3" s="1" t="str">
        <f>VLOOKUP(C3, tm_person!$B$1:$M$52, 2, FALSE)</f>
        <v>Ratri Hadajani</v>
      </c>
      <c r="K3" s="15" t="s">
        <v>2323</v>
      </c>
      <c r="AB3" s="15" t="s">
        <v>2329</v>
      </c>
      <c r="BC3" s="1" t="s">
        <v>2327</v>
      </c>
    </row>
    <row r="4" spans="1:55" x14ac:dyDescent="0.25">
      <c r="A4" s="1">
        <v>3</v>
      </c>
      <c r="C4" s="1">
        <v>3</v>
      </c>
      <c r="G4" s="1" t="str">
        <f>VLOOKUP(C4, tm_person!$B$1:$M$52, 2, FALSE)</f>
        <v>Adiyani Candrawati</v>
      </c>
    </row>
    <row r="5" spans="1:55" x14ac:dyDescent="0.25">
      <c r="A5" s="1">
        <v>4</v>
      </c>
      <c r="C5" s="1">
        <v>4</v>
      </c>
      <c r="G5" s="1" t="str">
        <f>VLOOKUP(C5, tm_person!$B$1:$M$52, 2, FALSE)</f>
        <v>Anggara Budi Wahyudi</v>
      </c>
      <c r="K5" s="1" t="s">
        <v>2330</v>
      </c>
    </row>
    <row r="6" spans="1:55" x14ac:dyDescent="0.25">
      <c r="A6" s="1">
        <v>5</v>
      </c>
      <c r="C6" s="1">
        <v>5</v>
      </c>
      <c r="G6" s="1" t="str">
        <f>VLOOKUP(C6, tm_person!$B$1:$M$52, 2, FALSE)</f>
        <v>Raditya Widhiatmoko</v>
      </c>
      <c r="K6" s="16" t="s">
        <v>2331</v>
      </c>
    </row>
    <row r="7" spans="1:55" x14ac:dyDescent="0.25">
      <c r="A7" s="1">
        <v>6</v>
      </c>
      <c r="C7" s="1">
        <v>6</v>
      </c>
      <c r="G7" s="1" t="str">
        <f>VLOOKUP(C7, tm_person!$B$1:$M$52, 2, FALSE)</f>
        <v>Budioro Brotosaputro</v>
      </c>
      <c r="K7" s="16" t="s">
        <v>2332</v>
      </c>
    </row>
    <row r="8" spans="1:55" x14ac:dyDescent="0.25">
      <c r="A8" s="1">
        <v>7</v>
      </c>
      <c r="C8" s="1">
        <v>7</v>
      </c>
      <c r="G8" s="1" t="str">
        <f>VLOOKUP(C8, tm_person!$B$1:$M$52, 2, FALSE)</f>
        <v>Arogati</v>
      </c>
    </row>
    <row r="9" spans="1:55" x14ac:dyDescent="0.25">
      <c r="A9" s="1">
        <v>13</v>
      </c>
    </row>
    <row r="10" spans="1:55" x14ac:dyDescent="0.25">
      <c r="A10" s="1">
        <v>14</v>
      </c>
      <c r="B10" s="1">
        <v>14</v>
      </c>
      <c r="F10" s="1" t="str">
        <f>VLOOKUP(B10,tm_institution!$A$1:$D$3,2, FALSE)</f>
        <v>PT. Berlian Sistem Informasi (BSI)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C7A0-F985-42A3-933D-45B6A973F0E1}">
  <sheetPr>
    <tabColor rgb="FFCC3300"/>
  </sheetPr>
  <dimension ref="A1:E8"/>
  <sheetViews>
    <sheetView workbookViewId="0">
      <pane ySplit="1" topLeftCell="A2" activePane="bottomLeft" state="frozen"/>
      <selection activeCell="U10" sqref="U10"/>
      <selection pane="bottomLeft" activeCell="U10" sqref="U10"/>
    </sheetView>
  </sheetViews>
  <sheetFormatPr defaultColWidth="2.85546875" defaultRowHeight="15" x14ac:dyDescent="0.25"/>
  <cols>
    <col min="1" max="1" width="23" style="8" bestFit="1" customWidth="1"/>
    <col min="2" max="2" width="13.42578125" style="8" bestFit="1" customWidth="1"/>
    <col min="3" max="3" width="21.85546875" style="8" bestFit="1" customWidth="1"/>
    <col min="4" max="4" width="2.85546875" style="8"/>
    <col min="5" max="5" width="26.85546875" style="8" bestFit="1" customWidth="1"/>
    <col min="6" max="16384" width="2.85546875" style="8"/>
  </cols>
  <sheetData>
    <row r="1" spans="1:5" x14ac:dyDescent="0.25">
      <c r="A1" s="9" t="s">
        <v>593</v>
      </c>
      <c r="B1" s="9" t="s">
        <v>0</v>
      </c>
      <c r="C1" s="9" t="s">
        <v>594</v>
      </c>
    </row>
    <row r="2" spans="1:5" x14ac:dyDescent="0.25">
      <c r="A2" s="8">
        <v>1</v>
      </c>
      <c r="B2" s="8">
        <v>1</v>
      </c>
      <c r="E2" s="8" t="str">
        <f>VLOOKUP(B2, tm_person!B1:$M$52, 2, FALSE)</f>
        <v>Aryo Budi Dwikarso Prasetyo</v>
      </c>
    </row>
    <row r="3" spans="1:5" x14ac:dyDescent="0.25">
      <c r="A3" s="8">
        <v>2</v>
      </c>
      <c r="B3" s="8">
        <v>2</v>
      </c>
      <c r="E3" s="8" t="str">
        <f>VLOOKUP(B3, tm_person!B2:$M$52, 2, FALSE)</f>
        <v>Ratri Hadajani</v>
      </c>
    </row>
    <row r="4" spans="1:5" x14ac:dyDescent="0.25">
      <c r="A4" s="8">
        <v>3</v>
      </c>
      <c r="B4" s="8">
        <v>3</v>
      </c>
      <c r="E4" s="8" t="str">
        <f>VLOOKUP(B4, tm_person!B3:$M$52, 2, FALSE)</f>
        <v>Adiyani Candrawati</v>
      </c>
    </row>
    <row r="5" spans="1:5" x14ac:dyDescent="0.25">
      <c r="A5" s="8">
        <v>4</v>
      </c>
      <c r="B5" s="8">
        <v>4</v>
      </c>
      <c r="E5" s="8" t="str">
        <f>VLOOKUP(B5, tm_person!B4:$M$52, 2, FALSE)</f>
        <v>Anggara Budi Wahyudi</v>
      </c>
    </row>
    <row r="6" spans="1:5" x14ac:dyDescent="0.25">
      <c r="A6" s="8">
        <v>5</v>
      </c>
      <c r="B6" s="8">
        <v>5</v>
      </c>
      <c r="E6" s="8" t="str">
        <f>VLOOKUP(B6, tm_person!B5:$M$52, 2, FALSE)</f>
        <v>Raditya Widhiatmoko</v>
      </c>
    </row>
    <row r="7" spans="1:5" x14ac:dyDescent="0.25">
      <c r="A7" s="8">
        <v>6</v>
      </c>
      <c r="B7" s="8">
        <v>6</v>
      </c>
      <c r="E7" s="8" t="str">
        <f>VLOOKUP(B7, tm_person!B6:$M$52, 2, FALSE)</f>
        <v>Budioro Brotosaputro</v>
      </c>
    </row>
    <row r="8" spans="1:5" x14ac:dyDescent="0.25">
      <c r="A8" s="8">
        <v>7</v>
      </c>
      <c r="B8" s="8">
        <v>7</v>
      </c>
      <c r="E8" s="8" t="str">
        <f>VLOOKUP(B8, tm_person!B7:$M$52, 2, FALSE)</f>
        <v>Arogati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08E5-A4C7-47D3-82B3-F56C4285C0E6}">
  <sheetPr>
    <tabColor rgb="FFCC3300"/>
  </sheetPr>
  <dimension ref="A1:E3"/>
  <sheetViews>
    <sheetView workbookViewId="0">
      <pane ySplit="1" topLeftCell="A5" activePane="bottomLeft" state="frozen"/>
      <selection activeCell="J34" sqref="J34"/>
      <selection pane="bottomLeft" activeCell="U10" sqref="U10"/>
    </sheetView>
  </sheetViews>
  <sheetFormatPr defaultColWidth="2.85546875" defaultRowHeight="15" x14ac:dyDescent="0.25"/>
  <cols>
    <col min="1" max="1" width="26.28515625" style="8" bestFit="1" customWidth="1"/>
    <col min="2" max="2" width="16.5703125" style="8" bestFit="1" customWidth="1"/>
    <col min="3" max="3" width="25" style="8" bestFit="1" customWidth="1"/>
    <col min="4" max="4" width="2.85546875" style="8"/>
    <col min="5" max="5" width="31" style="8" bestFit="1" customWidth="1"/>
    <col min="6" max="16384" width="2.85546875" style="8"/>
  </cols>
  <sheetData>
    <row r="1" spans="1:5" x14ac:dyDescent="0.25">
      <c r="A1" s="9" t="s">
        <v>592</v>
      </c>
      <c r="B1" s="9" t="s">
        <v>207</v>
      </c>
      <c r="C1" s="9" t="s">
        <v>595</v>
      </c>
    </row>
    <row r="2" spans="1:5" x14ac:dyDescent="0.25">
      <c r="A2" s="10">
        <v>0</v>
      </c>
      <c r="B2" s="8">
        <v>13</v>
      </c>
      <c r="C2" s="8" t="s">
        <v>596</v>
      </c>
      <c r="E2" s="8" t="str">
        <f>VLOOKUP(B2, tm_institution!A1:$D$3, 2, FALSE)</f>
        <v>---</v>
      </c>
    </row>
    <row r="3" spans="1:5" x14ac:dyDescent="0.25">
      <c r="A3" s="8">
        <v>1</v>
      </c>
      <c r="B3" s="8">
        <v>14</v>
      </c>
      <c r="E3" s="8" t="str">
        <f>VLOOKUP(B3, tm_institution!A2:$D$3, 2, FALSE)</f>
        <v>PT. Berlian Sistem Informasi (BSI)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5C59-8C2A-4EDD-B273-7F65EB7D0B50}">
  <dimension ref="A1:C3"/>
  <sheetViews>
    <sheetView workbookViewId="0">
      <pane ySplit="1" topLeftCell="A2" activePane="bottomLeft" state="frozen"/>
      <selection pane="bottomLeft" activeCell="J13" sqref="J13"/>
    </sheetView>
  </sheetViews>
  <sheetFormatPr defaultColWidth="2.85546875" defaultRowHeight="16.5" x14ac:dyDescent="0.25"/>
  <cols>
    <col min="1" max="1" width="13.140625" style="1" bestFit="1" customWidth="1"/>
    <col min="2" max="2" width="23.140625" style="1" bestFit="1" customWidth="1"/>
    <col min="3" max="3" width="25" style="1" bestFit="1" customWidth="1"/>
    <col min="4" max="16384" width="2.85546875" style="1"/>
  </cols>
  <sheetData>
    <row r="1" spans="1:3" x14ac:dyDescent="0.25">
      <c r="A1" s="2" t="s">
        <v>0</v>
      </c>
      <c r="B1" s="2" t="s">
        <v>209</v>
      </c>
      <c r="C1" s="2" t="s">
        <v>553</v>
      </c>
    </row>
    <row r="2" spans="1:3" x14ac:dyDescent="0.25">
      <c r="A2" s="1">
        <v>1</v>
      </c>
      <c r="B2" s="1">
        <v>5</v>
      </c>
    </row>
    <row r="3" spans="1:3" x14ac:dyDescent="0.25">
      <c r="A3" s="1">
        <v>2</v>
      </c>
      <c r="B3" s="1">
        <v>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74E5D-462F-417C-935A-F84656F19888}">
  <dimension ref="A1:C3"/>
  <sheetViews>
    <sheetView workbookViewId="0">
      <pane ySplit="1" topLeftCell="A2" activePane="bottomLeft" state="frozen"/>
      <selection pane="bottomLeft"/>
    </sheetView>
  </sheetViews>
  <sheetFormatPr defaultColWidth="2.85546875" defaultRowHeight="16.5" x14ac:dyDescent="0.25"/>
  <cols>
    <col min="1" max="1" width="13.140625" style="1" bestFit="1" customWidth="1"/>
    <col min="2" max="2" width="20.85546875" style="1" bestFit="1" customWidth="1"/>
    <col min="3" max="3" width="22.85546875" style="1" bestFit="1" customWidth="1"/>
    <col min="4" max="16384" width="2.85546875" style="1"/>
  </cols>
  <sheetData>
    <row r="1" spans="1:3" x14ac:dyDescent="0.25">
      <c r="A1" s="2" t="s">
        <v>0</v>
      </c>
      <c r="B1" s="2" t="s">
        <v>181</v>
      </c>
      <c r="C1" s="2" t="s">
        <v>554</v>
      </c>
    </row>
    <row r="2" spans="1:3" x14ac:dyDescent="0.25">
      <c r="A2" s="1">
        <v>1</v>
      </c>
      <c r="B2" s="1">
        <v>1</v>
      </c>
    </row>
    <row r="3" spans="1:3" x14ac:dyDescent="0.25">
      <c r="A3" s="1">
        <v>2</v>
      </c>
      <c r="B3" s="1">
        <v>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83B1-D937-4B38-A1E3-0E4562E3CE1C}">
  <dimension ref="A1:D2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22" style="1" bestFit="1" customWidth="1"/>
    <col min="2" max="2" width="16" style="1" bestFit="1" customWidth="1"/>
    <col min="3" max="3" width="5.7109375" style="1" bestFit="1" customWidth="1"/>
    <col min="4" max="4" width="21.140625" style="1" bestFit="1" customWidth="1"/>
    <col min="5" max="16384" width="2.85546875" style="1"/>
  </cols>
  <sheetData>
    <row r="1" spans="1:4" x14ac:dyDescent="0.25">
      <c r="A1" s="2" t="s">
        <v>555</v>
      </c>
      <c r="B1" s="2" t="s">
        <v>207</v>
      </c>
      <c r="C1" s="2" t="s">
        <v>83</v>
      </c>
      <c r="D1" s="2" t="s">
        <v>556</v>
      </c>
    </row>
    <row r="2" spans="1:4" x14ac:dyDescent="0.25">
      <c r="A2" s="1">
        <v>13</v>
      </c>
      <c r="B2" s="1">
        <v>13</v>
      </c>
      <c r="C2" s="1" t="s">
        <v>15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B2F9E-95FD-4276-8ED7-E8F4240E8F41}">
  <dimension ref="A1:D2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23.85546875" style="1" bestFit="1" customWidth="1"/>
    <col min="2" max="2" width="16" style="1" bestFit="1" customWidth="1"/>
    <col min="3" max="3" width="11" style="1" bestFit="1" customWidth="1"/>
    <col min="4" max="4" width="23.140625" style="1" bestFit="1" customWidth="1"/>
    <col min="5" max="16384" width="2.85546875" style="1"/>
  </cols>
  <sheetData>
    <row r="1" spans="1:4" x14ac:dyDescent="0.25">
      <c r="A1" s="2" t="s">
        <v>557</v>
      </c>
      <c r="B1" s="2" t="s">
        <v>207</v>
      </c>
      <c r="C1" s="2" t="s">
        <v>182</v>
      </c>
      <c r="D1" s="2" t="s">
        <v>558</v>
      </c>
    </row>
    <row r="2" spans="1:4" x14ac:dyDescent="0.25">
      <c r="A2" s="1">
        <v>13</v>
      </c>
      <c r="B2" s="1">
        <v>13</v>
      </c>
      <c r="C2" s="1" t="s">
        <v>15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030BF-ADC3-489F-8B20-BA7FB8FE2E80}"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6" style="1" bestFit="1" customWidth="1"/>
    <col min="2" max="2" width="22" style="1" bestFit="1" customWidth="1"/>
    <col min="3" max="3" width="23.85546875" style="1" bestFit="1" customWidth="1"/>
    <col min="4" max="16384" width="2.85546875" style="1"/>
  </cols>
  <sheetData>
    <row r="1" spans="1:3" x14ac:dyDescent="0.25">
      <c r="A1" s="2" t="s">
        <v>207</v>
      </c>
      <c r="B1" s="2" t="s">
        <v>555</v>
      </c>
      <c r="C1" s="2" t="s">
        <v>559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60F0-AFE5-4502-A8FC-8696D3AC92AB}"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6" style="1" bestFit="1" customWidth="1"/>
    <col min="2" max="2" width="23.85546875" style="1" bestFit="1" customWidth="1"/>
    <col min="3" max="3" width="23.140625" style="1" bestFit="1" customWidth="1"/>
    <col min="4" max="16384" width="2.85546875" style="1"/>
  </cols>
  <sheetData>
    <row r="1" spans="1:3" x14ac:dyDescent="0.25">
      <c r="A1" s="2" t="s">
        <v>207</v>
      </c>
      <c r="B1" s="2" t="s">
        <v>557</v>
      </c>
      <c r="C1" s="2" t="s">
        <v>558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13C5-10C4-4F6D-A1B4-7522E658951E}">
  <dimension ref="A1:G1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0.7109375" style="1" bestFit="1" customWidth="1"/>
    <col min="2" max="2" width="5.7109375" style="1" bestFit="1" customWidth="1"/>
    <col min="3" max="3" width="10.5703125" style="1" bestFit="1" customWidth="1"/>
    <col min="4" max="4" width="9.42578125" style="1" bestFit="1" customWidth="1"/>
    <col min="5" max="5" width="13.140625" style="1" bestFit="1" customWidth="1"/>
    <col min="6" max="6" width="15.42578125" style="1" bestFit="1" customWidth="1"/>
    <col min="7" max="7" width="10" style="1" bestFit="1" customWidth="1"/>
    <col min="8" max="16384" width="2.85546875" style="1"/>
  </cols>
  <sheetData>
    <row r="1" spans="1:7" x14ac:dyDescent="0.25">
      <c r="A1" s="2" t="s">
        <v>560</v>
      </c>
      <c r="B1" s="2" t="s">
        <v>83</v>
      </c>
      <c r="C1" s="2" t="s">
        <v>561</v>
      </c>
      <c r="D1" s="2" t="s">
        <v>562</v>
      </c>
      <c r="E1" s="2" t="s">
        <v>0</v>
      </c>
      <c r="F1" s="2" t="s">
        <v>563</v>
      </c>
      <c r="G1" s="2" t="s">
        <v>564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2D83-6356-4835-AD9F-2104EC63845F}">
  <dimension ref="A1:H14"/>
  <sheetViews>
    <sheetView workbookViewId="0">
      <pane ySplit="1" topLeftCell="A2" activePane="bottomLeft" state="frozen"/>
      <selection pane="bottomLeft" activeCell="B1" sqref="B1"/>
    </sheetView>
  </sheetViews>
  <sheetFormatPr defaultColWidth="2.85546875" defaultRowHeight="16.5" x14ac:dyDescent="0.25"/>
  <cols>
    <col min="1" max="1" width="21.42578125" style="1" bestFit="1" customWidth="1"/>
    <col min="2" max="2" width="13.140625" style="1" bestFit="1" customWidth="1"/>
    <col min="3" max="3" width="14" style="1" bestFit="1" customWidth="1"/>
    <col min="4" max="4" width="20.42578125" style="1" bestFit="1" customWidth="1"/>
    <col min="5" max="5" width="20.5703125" style="1" bestFit="1" customWidth="1"/>
    <col min="6" max="6" width="2.85546875" style="1"/>
    <col min="7" max="7" width="23.5703125" style="1" bestFit="1" customWidth="1"/>
    <col min="8" max="8" width="42.28515625" style="1" bestFit="1" customWidth="1"/>
    <col min="9" max="16384" width="2.85546875" style="1"/>
  </cols>
  <sheetData>
    <row r="1" spans="1:8" x14ac:dyDescent="0.25">
      <c r="A1" s="2" t="s">
        <v>178</v>
      </c>
      <c r="B1" s="2" t="s">
        <v>0</v>
      </c>
      <c r="C1" s="2" t="s">
        <v>58</v>
      </c>
      <c r="D1" s="2" t="s">
        <v>179</v>
      </c>
      <c r="E1" s="2" t="s">
        <v>180</v>
      </c>
    </row>
    <row r="2" spans="1:8" x14ac:dyDescent="0.25">
      <c r="A2" s="1">
        <v>1</v>
      </c>
      <c r="B2" s="1">
        <v>1</v>
      </c>
      <c r="C2" s="1">
        <v>1</v>
      </c>
      <c r="D2" s="1">
        <v>1</v>
      </c>
      <c r="G2" s="1" t="str">
        <f>VLOOKUP(B2, tm_person!$B$1:$K$52, 2, FALSE)</f>
        <v>Aryo Budi Dwikarso Prasetyo</v>
      </c>
      <c r="H2" s="1" t="str">
        <f>VLOOKUP(C2, tm_address!$A$1:$J$5, 2, FALSE)</f>
        <v>Jln. Erlangga Barat VII / 17</v>
      </c>
    </row>
    <row r="3" spans="1:8" x14ac:dyDescent="0.25">
      <c r="A3" s="1">
        <v>2</v>
      </c>
      <c r="B3" s="1">
        <v>2</v>
      </c>
      <c r="C3" s="1">
        <v>1</v>
      </c>
      <c r="D3" s="1">
        <v>1</v>
      </c>
      <c r="G3" s="1" t="str">
        <f>VLOOKUP(B3, tm_person!$B$1:$K$52, 2, FALSE)</f>
        <v>Ratri Hadajani</v>
      </c>
      <c r="H3" s="1" t="str">
        <f>VLOOKUP(C3, tm_address!$A$1:$J$5, 2, FALSE)</f>
        <v>Jln. Erlangga Barat VII / 17</v>
      </c>
    </row>
    <row r="4" spans="1:8" x14ac:dyDescent="0.25">
      <c r="A4" s="1">
        <v>3</v>
      </c>
      <c r="B4" s="1">
        <v>3</v>
      </c>
      <c r="C4" s="1">
        <v>1</v>
      </c>
      <c r="D4" s="1">
        <v>1</v>
      </c>
      <c r="G4" s="1" t="str">
        <f>VLOOKUP(B4, tm_person!$B$1:$K$52, 2, FALSE)</f>
        <v>Adiyani Candrawati</v>
      </c>
      <c r="H4" s="1" t="str">
        <f>VLOOKUP(C4, tm_address!$A$1:$J$5, 2, FALSE)</f>
        <v>Jln. Erlangga Barat VII / 17</v>
      </c>
    </row>
    <row r="5" spans="1:8" x14ac:dyDescent="0.25">
      <c r="A5" s="1">
        <v>4</v>
      </c>
      <c r="B5" s="1">
        <v>4</v>
      </c>
      <c r="C5" s="1">
        <v>1</v>
      </c>
      <c r="D5" s="1">
        <v>1</v>
      </c>
      <c r="G5" s="1" t="str">
        <f>VLOOKUP(B5, tm_person!$B$1:$K$52, 2, FALSE)</f>
        <v>Anggara Budi Wahyudi</v>
      </c>
      <c r="H5" s="1" t="str">
        <f>VLOOKUP(C5, tm_address!$A$1:$J$5, 2, FALSE)</f>
        <v>Jln. Erlangga Barat VII / 17</v>
      </c>
    </row>
    <row r="6" spans="1:8" x14ac:dyDescent="0.25">
      <c r="A6" s="1">
        <v>5</v>
      </c>
      <c r="B6" s="1">
        <v>5</v>
      </c>
      <c r="C6" s="1">
        <v>1</v>
      </c>
      <c r="D6" s="1">
        <v>1</v>
      </c>
      <c r="G6" s="1" t="str">
        <f>VLOOKUP(B6, tm_person!$B$1:$K$52, 2, FALSE)</f>
        <v>Raditya Widhiatmoko</v>
      </c>
      <c r="H6" s="1" t="str">
        <f>VLOOKUP(C6, tm_address!$A$1:$J$5, 2, FALSE)</f>
        <v>Jln. Erlangga Barat VII / 17</v>
      </c>
    </row>
    <row r="7" spans="1:8" x14ac:dyDescent="0.25">
      <c r="A7" s="1">
        <v>6</v>
      </c>
      <c r="B7" s="1">
        <v>6</v>
      </c>
      <c r="C7" s="1">
        <v>1</v>
      </c>
      <c r="D7" s="1">
        <v>1</v>
      </c>
      <c r="G7" s="1" t="str">
        <f>VLOOKUP(B7, tm_person!$B$1:$K$52, 2, FALSE)</f>
        <v>Budioro Brotosaputro</v>
      </c>
      <c r="H7" s="1" t="str">
        <f>VLOOKUP(C7, tm_address!$A$1:$J$5, 2, FALSE)</f>
        <v>Jln. Erlangga Barat VII / 17</v>
      </c>
    </row>
    <row r="8" spans="1:8" x14ac:dyDescent="0.25">
      <c r="A8" s="1">
        <v>7</v>
      </c>
      <c r="B8" s="1">
        <v>7</v>
      </c>
      <c r="C8" s="1">
        <v>1</v>
      </c>
      <c r="D8" s="1">
        <v>1</v>
      </c>
      <c r="G8" s="1" t="str">
        <f>VLOOKUP(B8, tm_person!$B$1:$K$52, 2, FALSE)</f>
        <v>Arogati</v>
      </c>
      <c r="H8" s="1" t="str">
        <f>VLOOKUP(C8, tm_address!$A$1:$J$5, 2, FALSE)</f>
        <v>Jln. Erlangga Barat VII / 17</v>
      </c>
    </row>
    <row r="9" spans="1:8" x14ac:dyDescent="0.25">
      <c r="A9" s="1">
        <v>8</v>
      </c>
      <c r="B9" s="1">
        <v>1</v>
      </c>
      <c r="C9" s="1">
        <v>2</v>
      </c>
      <c r="D9" s="1">
        <v>4</v>
      </c>
      <c r="G9" s="1" t="str">
        <f>VLOOKUP(B9, tm_person!$B$1:$K$52, 2, FALSE)</f>
        <v>Aryo Budi Dwikarso Prasetyo</v>
      </c>
      <c r="H9" s="1" t="str">
        <f>VLOOKUP(C9, tm_address!$A$1:$J$5, 2, FALSE)</f>
        <v>Komplek Bappenas Sawangan, Jln. Pertiwi III / A-71</v>
      </c>
    </row>
    <row r="10" spans="1:8" x14ac:dyDescent="0.25">
      <c r="A10" s="1">
        <v>9</v>
      </c>
      <c r="B10" s="1">
        <v>2</v>
      </c>
      <c r="C10" s="1">
        <v>2</v>
      </c>
      <c r="D10" s="1">
        <v>4</v>
      </c>
      <c r="G10" s="1" t="str">
        <f>VLOOKUP(B10, tm_person!$B$1:$K$52, 2, FALSE)</f>
        <v>Ratri Hadajani</v>
      </c>
      <c r="H10" s="1" t="str">
        <f>VLOOKUP(C10, tm_address!$A$1:$J$5, 2, FALSE)</f>
        <v>Komplek Bappenas Sawangan, Jln. Pertiwi III / A-71</v>
      </c>
    </row>
    <row r="11" spans="1:8" x14ac:dyDescent="0.25">
      <c r="A11" s="1">
        <v>10</v>
      </c>
      <c r="B11" s="1">
        <v>3</v>
      </c>
      <c r="C11" s="1">
        <v>2</v>
      </c>
      <c r="D11" s="1">
        <v>4</v>
      </c>
      <c r="G11" s="1" t="str">
        <f>VLOOKUP(B11, tm_person!$B$1:$K$52, 2, FALSE)</f>
        <v>Adiyani Candrawati</v>
      </c>
      <c r="H11" s="1" t="str">
        <f>VLOOKUP(C11, tm_address!$A$1:$J$5, 2, FALSE)</f>
        <v>Komplek Bappenas Sawangan, Jln. Pertiwi III / A-71</v>
      </c>
    </row>
    <row r="12" spans="1:8" x14ac:dyDescent="0.25">
      <c r="A12" s="1">
        <v>11</v>
      </c>
      <c r="B12" s="1">
        <v>4</v>
      </c>
      <c r="C12" s="1">
        <v>2</v>
      </c>
      <c r="D12" s="1">
        <v>4</v>
      </c>
      <c r="G12" s="1" t="str">
        <f>VLOOKUP(B12, tm_person!$B$1:$K$52, 2, FALSE)</f>
        <v>Anggara Budi Wahyudi</v>
      </c>
      <c r="H12" s="1" t="str">
        <f>VLOOKUP(C12, tm_address!$A$1:$J$5, 2, FALSE)</f>
        <v>Komplek Bappenas Sawangan, Jln. Pertiwi III / A-71</v>
      </c>
    </row>
    <row r="13" spans="1:8" x14ac:dyDescent="0.25">
      <c r="A13" s="1">
        <v>12</v>
      </c>
      <c r="B13" s="1">
        <v>5</v>
      </c>
      <c r="C13" s="1">
        <v>2</v>
      </c>
      <c r="D13" s="1">
        <v>4</v>
      </c>
      <c r="G13" s="1" t="str">
        <f>VLOOKUP(B13, tm_person!$B$1:$K$52, 2, FALSE)</f>
        <v>Raditya Widhiatmoko</v>
      </c>
      <c r="H13" s="1" t="str">
        <f>VLOOKUP(C13, tm_address!$A$1:$J$5, 2, FALSE)</f>
        <v>Komplek Bappenas Sawangan, Jln. Pertiwi III / A-71</v>
      </c>
    </row>
    <row r="14" spans="1:8" x14ac:dyDescent="0.25">
      <c r="A14" s="1">
        <v>13</v>
      </c>
      <c r="B14" s="1">
        <v>13</v>
      </c>
      <c r="C14" s="1">
        <v>13</v>
      </c>
      <c r="D14" s="1">
        <v>13</v>
      </c>
      <c r="G14" s="1" t="str">
        <f>VLOOKUP(B14, tm_person!$B$1:$K$52, 2, FALSE)</f>
        <v>---</v>
      </c>
      <c r="H14" s="1" t="str">
        <f>VLOOKUP(C14, tm_address!$A$1:$J$5, 2, FALSE)</f>
        <v>---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5A19-F414-495B-BBEC-428C3A00B9F6}">
  <dimension ref="A1"/>
  <sheetViews>
    <sheetView workbookViewId="0"/>
  </sheetViews>
  <sheetFormatPr defaultColWidth="2.85546875" defaultRowHeight="16.5" x14ac:dyDescent="0.25"/>
  <cols>
    <col min="1" max="16384" width="2.85546875" style="1"/>
  </cols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B38C-9BE7-4191-9032-B1DD20475B4C}">
  <dimension ref="A1:A4"/>
  <sheetViews>
    <sheetView workbookViewId="0">
      <selection activeCell="E7" sqref="E7"/>
    </sheetView>
  </sheetViews>
  <sheetFormatPr defaultColWidth="2.85546875" defaultRowHeight="16.5" x14ac:dyDescent="0.25"/>
  <cols>
    <col min="1" max="16384" width="2.85546875" style="1"/>
  </cols>
  <sheetData>
    <row r="1" spans="1:1" x14ac:dyDescent="0.25">
      <c r="A1" s="1" t="s">
        <v>241</v>
      </c>
    </row>
    <row r="2" spans="1:1" x14ac:dyDescent="0.25">
      <c r="A2" s="1" t="s">
        <v>242</v>
      </c>
    </row>
    <row r="3" spans="1:1" x14ac:dyDescent="0.25">
      <c r="A3" s="1" t="s">
        <v>243</v>
      </c>
    </row>
    <row r="4" spans="1:1" x14ac:dyDescent="0.25">
      <c r="A4" s="1" t="s">
        <v>244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4573-7DAF-4155-B325-1D22DD97BFBD}">
  <dimension ref="A2:E126"/>
  <sheetViews>
    <sheetView workbookViewId="0">
      <pane ySplit="2" topLeftCell="A86" activePane="bottomLeft" state="frozen"/>
      <selection pane="bottomLeft" activeCell="C118" sqref="C118"/>
    </sheetView>
  </sheetViews>
  <sheetFormatPr defaultColWidth="2.85546875" defaultRowHeight="16.5" x14ac:dyDescent="0.25"/>
  <cols>
    <col min="1" max="1" width="19.5703125" style="1" bestFit="1" customWidth="1"/>
    <col min="2" max="2" width="3.85546875" style="1" bestFit="1" customWidth="1"/>
    <col min="3" max="3" width="20.7109375" style="1" bestFit="1" customWidth="1"/>
    <col min="4" max="4" width="3.42578125" style="1" bestFit="1" customWidth="1"/>
    <col min="5" max="5" width="8.7109375" style="1" bestFit="1" customWidth="1"/>
    <col min="6" max="16384" width="2.85546875" style="1"/>
  </cols>
  <sheetData>
    <row r="2" spans="1:5" x14ac:dyDescent="0.25">
      <c r="A2" s="2" t="s">
        <v>279</v>
      </c>
      <c r="B2" s="2" t="s">
        <v>245</v>
      </c>
      <c r="C2" s="2" t="s">
        <v>246</v>
      </c>
      <c r="D2" s="2" t="s">
        <v>247</v>
      </c>
      <c r="E2" s="2" t="s">
        <v>248</v>
      </c>
    </row>
    <row r="3" spans="1:5" x14ac:dyDescent="0.25">
      <c r="A3" s="1" t="s">
        <v>278</v>
      </c>
      <c r="B3" s="4" t="s">
        <v>252</v>
      </c>
      <c r="C3" s="1" t="s">
        <v>249</v>
      </c>
      <c r="D3" s="4" t="s">
        <v>250</v>
      </c>
      <c r="E3" s="1" t="s">
        <v>251</v>
      </c>
    </row>
    <row r="4" spans="1:5" x14ac:dyDescent="0.25">
      <c r="B4" s="4" t="s">
        <v>253</v>
      </c>
      <c r="C4" s="1" t="s">
        <v>254</v>
      </c>
      <c r="D4" s="4" t="s">
        <v>250</v>
      </c>
      <c r="E4" s="1" t="s">
        <v>255</v>
      </c>
    </row>
    <row r="5" spans="1:5" x14ac:dyDescent="0.25">
      <c r="B5" s="4" t="s">
        <v>259</v>
      </c>
      <c r="C5" s="1" t="s">
        <v>256</v>
      </c>
      <c r="D5" s="4" t="s">
        <v>250</v>
      </c>
      <c r="E5" s="1" t="s">
        <v>257</v>
      </c>
    </row>
    <row r="6" spans="1:5" x14ac:dyDescent="0.25">
      <c r="B6" s="4" t="s">
        <v>258</v>
      </c>
      <c r="C6" s="1" t="s">
        <v>260</v>
      </c>
      <c r="D6" s="4" t="s">
        <v>261</v>
      </c>
      <c r="E6" s="1" t="s">
        <v>262</v>
      </c>
    </row>
    <row r="7" spans="1:5" x14ac:dyDescent="0.25">
      <c r="B7" s="4" t="s">
        <v>263</v>
      </c>
      <c r="C7" s="1" t="s">
        <v>264</v>
      </c>
      <c r="D7" s="4" t="s">
        <v>261</v>
      </c>
      <c r="E7" s="1" t="s">
        <v>265</v>
      </c>
    </row>
    <row r="8" spans="1:5" x14ac:dyDescent="0.25">
      <c r="B8" s="4" t="s">
        <v>266</v>
      </c>
      <c r="C8" s="1" t="s">
        <v>267</v>
      </c>
      <c r="D8" s="4" t="s">
        <v>261</v>
      </c>
      <c r="E8" s="1" t="s">
        <v>268</v>
      </c>
    </row>
    <row r="9" spans="1:5" x14ac:dyDescent="0.25">
      <c r="B9" s="4" t="s">
        <v>269</v>
      </c>
      <c r="C9" s="1" t="s">
        <v>270</v>
      </c>
      <c r="D9" s="4" t="s">
        <v>271</v>
      </c>
      <c r="E9" s="1" t="s">
        <v>272</v>
      </c>
    </row>
    <row r="10" spans="1:5" x14ac:dyDescent="0.25">
      <c r="B10" s="4" t="s">
        <v>273</v>
      </c>
      <c r="C10" s="1" t="s">
        <v>274</v>
      </c>
      <c r="D10" s="4" t="s">
        <v>271</v>
      </c>
      <c r="E10" s="1" t="s">
        <v>275</v>
      </c>
    </row>
    <row r="11" spans="1:5" x14ac:dyDescent="0.25">
      <c r="B11" s="4" t="s">
        <v>276</v>
      </c>
      <c r="C11" s="1" t="s">
        <v>327</v>
      </c>
      <c r="D11" s="4" t="s">
        <v>271</v>
      </c>
      <c r="E11" s="1" t="s">
        <v>277</v>
      </c>
    </row>
    <row r="12" spans="1:5" x14ac:dyDescent="0.25">
      <c r="A12" s="1" t="s">
        <v>280</v>
      </c>
      <c r="B12" s="4" t="s">
        <v>252</v>
      </c>
      <c r="C12" s="1" t="s">
        <v>281</v>
      </c>
      <c r="D12" s="4" t="s">
        <v>250</v>
      </c>
      <c r="E12" s="1" t="s">
        <v>282</v>
      </c>
    </row>
    <row r="13" spans="1:5" x14ac:dyDescent="0.25">
      <c r="B13" s="4" t="s">
        <v>253</v>
      </c>
      <c r="C13" s="1" t="s">
        <v>283</v>
      </c>
      <c r="D13" s="4" t="s">
        <v>250</v>
      </c>
      <c r="E13" s="1" t="s">
        <v>284</v>
      </c>
    </row>
    <row r="14" spans="1:5" x14ac:dyDescent="0.25">
      <c r="B14" s="4" t="s">
        <v>259</v>
      </c>
      <c r="C14" s="1" t="s">
        <v>285</v>
      </c>
      <c r="D14" s="4" t="s">
        <v>250</v>
      </c>
      <c r="E14" s="1" t="s">
        <v>286</v>
      </c>
    </row>
    <row r="15" spans="1:5" x14ac:dyDescent="0.25">
      <c r="B15" s="4" t="s">
        <v>258</v>
      </c>
      <c r="C15" s="1" t="s">
        <v>287</v>
      </c>
      <c r="D15" s="4" t="s">
        <v>261</v>
      </c>
      <c r="E15" s="1" t="s">
        <v>288</v>
      </c>
    </row>
    <row r="16" spans="1:5" x14ac:dyDescent="0.25">
      <c r="B16" s="4" t="s">
        <v>263</v>
      </c>
      <c r="C16" s="1" t="s">
        <v>291</v>
      </c>
      <c r="D16" s="4" t="s">
        <v>261</v>
      </c>
      <c r="E16" s="1" t="s">
        <v>292</v>
      </c>
    </row>
    <row r="17" spans="1:5" x14ac:dyDescent="0.25">
      <c r="B17" s="4" t="s">
        <v>266</v>
      </c>
      <c r="C17" s="1" t="s">
        <v>289</v>
      </c>
      <c r="D17" s="4" t="s">
        <v>261</v>
      </c>
      <c r="E17" s="1" t="s">
        <v>290</v>
      </c>
    </row>
    <row r="18" spans="1:5" x14ac:dyDescent="0.25">
      <c r="B18" s="4" t="s">
        <v>269</v>
      </c>
      <c r="C18" s="1" t="s">
        <v>293</v>
      </c>
      <c r="D18" s="4" t="s">
        <v>271</v>
      </c>
      <c r="E18" s="1" t="s">
        <v>294</v>
      </c>
    </row>
    <row r="19" spans="1:5" x14ac:dyDescent="0.25">
      <c r="B19" s="4" t="s">
        <v>273</v>
      </c>
      <c r="C19" s="1" t="s">
        <v>295</v>
      </c>
      <c r="D19" s="4" t="s">
        <v>271</v>
      </c>
      <c r="E19" s="1" t="s">
        <v>296</v>
      </c>
    </row>
    <row r="20" spans="1:5" x14ac:dyDescent="0.25">
      <c r="B20" s="4" t="s">
        <v>276</v>
      </c>
      <c r="C20" s="1" t="s">
        <v>297</v>
      </c>
      <c r="D20" s="4" t="s">
        <v>271</v>
      </c>
      <c r="E20" s="1" t="s">
        <v>298</v>
      </c>
    </row>
    <row r="21" spans="1:5" x14ac:dyDescent="0.25">
      <c r="A21" s="1" t="s">
        <v>317</v>
      </c>
      <c r="B21" s="4" t="s">
        <v>252</v>
      </c>
      <c r="C21" s="1" t="s">
        <v>299</v>
      </c>
      <c r="D21" s="4" t="s">
        <v>250</v>
      </c>
      <c r="E21" s="1" t="s">
        <v>300</v>
      </c>
    </row>
    <row r="22" spans="1:5" x14ac:dyDescent="0.25">
      <c r="B22" s="4" t="s">
        <v>253</v>
      </c>
      <c r="C22" s="1" t="s">
        <v>301</v>
      </c>
      <c r="D22" s="4" t="s">
        <v>250</v>
      </c>
      <c r="E22" s="1" t="s">
        <v>302</v>
      </c>
    </row>
    <row r="23" spans="1:5" x14ac:dyDescent="0.25">
      <c r="B23" s="4" t="s">
        <v>259</v>
      </c>
      <c r="C23" s="1" t="s">
        <v>303</v>
      </c>
      <c r="D23" s="4" t="s">
        <v>250</v>
      </c>
      <c r="E23" s="1" t="s">
        <v>304</v>
      </c>
    </row>
    <row r="24" spans="1:5" x14ac:dyDescent="0.25">
      <c r="B24" s="4" t="s">
        <v>258</v>
      </c>
      <c r="C24" s="1" t="s">
        <v>305</v>
      </c>
      <c r="D24" s="4" t="s">
        <v>250</v>
      </c>
      <c r="E24" s="1" t="s">
        <v>306</v>
      </c>
    </row>
    <row r="25" spans="1:5" x14ac:dyDescent="0.25">
      <c r="B25" s="4" t="s">
        <v>263</v>
      </c>
      <c r="C25" s="1" t="s">
        <v>307</v>
      </c>
      <c r="D25" s="4" t="s">
        <v>250</v>
      </c>
      <c r="E25" s="1" t="s">
        <v>308</v>
      </c>
    </row>
    <row r="26" spans="1:5" x14ac:dyDescent="0.25">
      <c r="B26" s="4" t="s">
        <v>266</v>
      </c>
      <c r="C26" s="1" t="s">
        <v>309</v>
      </c>
      <c r="D26" s="4" t="s">
        <v>261</v>
      </c>
      <c r="E26" s="1" t="s">
        <v>310</v>
      </c>
    </row>
    <row r="27" spans="1:5" x14ac:dyDescent="0.25">
      <c r="B27" s="4" t="s">
        <v>269</v>
      </c>
      <c r="C27" s="1" t="s">
        <v>311</v>
      </c>
      <c r="D27" s="4" t="s">
        <v>271</v>
      </c>
      <c r="E27" s="1" t="s">
        <v>312</v>
      </c>
    </row>
    <row r="28" spans="1:5" x14ac:dyDescent="0.25">
      <c r="B28" s="4" t="s">
        <v>273</v>
      </c>
      <c r="C28" s="1" t="s">
        <v>313</v>
      </c>
      <c r="D28" s="4" t="s">
        <v>271</v>
      </c>
      <c r="E28" s="1" t="s">
        <v>314</v>
      </c>
    </row>
    <row r="29" spans="1:5" x14ac:dyDescent="0.25">
      <c r="B29" s="4" t="s">
        <v>276</v>
      </c>
      <c r="C29" s="1" t="s">
        <v>315</v>
      </c>
      <c r="D29" s="4" t="s">
        <v>271</v>
      </c>
      <c r="E29" s="1" t="s">
        <v>316</v>
      </c>
    </row>
    <row r="30" spans="1:5" x14ac:dyDescent="0.25">
      <c r="A30" s="1" t="s">
        <v>318</v>
      </c>
      <c r="B30" s="4" t="s">
        <v>252</v>
      </c>
      <c r="C30" s="1" t="s">
        <v>319</v>
      </c>
      <c r="D30" s="4" t="s">
        <v>250</v>
      </c>
      <c r="E30" s="1" t="s">
        <v>320</v>
      </c>
    </row>
    <row r="31" spans="1:5" x14ac:dyDescent="0.25">
      <c r="B31" s="4" t="s">
        <v>253</v>
      </c>
      <c r="C31" s="1" t="s">
        <v>321</v>
      </c>
      <c r="D31" s="4" t="s">
        <v>250</v>
      </c>
      <c r="E31" s="1" t="s">
        <v>322</v>
      </c>
    </row>
    <row r="32" spans="1:5" x14ac:dyDescent="0.25">
      <c r="B32" s="4" t="s">
        <v>259</v>
      </c>
      <c r="C32" s="1" t="s">
        <v>323</v>
      </c>
      <c r="D32" s="4" t="s">
        <v>250</v>
      </c>
      <c r="E32" s="1" t="s">
        <v>324</v>
      </c>
    </row>
    <row r="33" spans="1:5" x14ac:dyDescent="0.25">
      <c r="B33" s="4" t="s">
        <v>258</v>
      </c>
      <c r="C33" s="1" t="s">
        <v>325</v>
      </c>
      <c r="D33" s="4" t="s">
        <v>250</v>
      </c>
      <c r="E33" s="1" t="s">
        <v>326</v>
      </c>
    </row>
    <row r="34" spans="1:5" x14ac:dyDescent="0.25">
      <c r="B34" s="4" t="s">
        <v>263</v>
      </c>
      <c r="C34" s="1" t="s">
        <v>328</v>
      </c>
      <c r="D34" s="4" t="s">
        <v>261</v>
      </c>
      <c r="E34" s="1" t="s">
        <v>329</v>
      </c>
    </row>
    <row r="35" spans="1:5" x14ac:dyDescent="0.25">
      <c r="B35" s="4" t="s">
        <v>266</v>
      </c>
      <c r="C35" s="1" t="s">
        <v>330</v>
      </c>
      <c r="D35" s="4" t="s">
        <v>261</v>
      </c>
      <c r="E35" s="1" t="s">
        <v>331</v>
      </c>
    </row>
    <row r="36" spans="1:5" x14ac:dyDescent="0.25">
      <c r="B36" s="4" t="s">
        <v>269</v>
      </c>
      <c r="C36" s="1" t="s">
        <v>332</v>
      </c>
      <c r="D36" s="4" t="s">
        <v>271</v>
      </c>
      <c r="E36" s="1" t="s">
        <v>333</v>
      </c>
    </row>
    <row r="37" spans="1:5" x14ac:dyDescent="0.25">
      <c r="B37" s="4" t="s">
        <v>273</v>
      </c>
      <c r="C37" s="1" t="s">
        <v>334</v>
      </c>
      <c r="D37" s="4" t="s">
        <v>271</v>
      </c>
      <c r="E37" s="1" t="s">
        <v>335</v>
      </c>
    </row>
    <row r="38" spans="1:5" x14ac:dyDescent="0.25">
      <c r="B38" s="4" t="s">
        <v>276</v>
      </c>
      <c r="C38" s="1" t="s">
        <v>336</v>
      </c>
      <c r="D38" s="4" t="s">
        <v>271</v>
      </c>
      <c r="E38" s="1" t="s">
        <v>337</v>
      </c>
    </row>
    <row r="39" spans="1:5" x14ac:dyDescent="0.25">
      <c r="A39" s="1" t="s">
        <v>338</v>
      </c>
      <c r="B39" s="4" t="s">
        <v>252</v>
      </c>
      <c r="C39" s="1" t="s">
        <v>339</v>
      </c>
      <c r="D39" s="4" t="s">
        <v>250</v>
      </c>
      <c r="E39" s="1" t="s">
        <v>340</v>
      </c>
    </row>
    <row r="40" spans="1:5" x14ac:dyDescent="0.25">
      <c r="B40" s="4" t="s">
        <v>253</v>
      </c>
      <c r="C40" s="1" t="s">
        <v>341</v>
      </c>
      <c r="D40" s="4" t="s">
        <v>250</v>
      </c>
      <c r="E40" s="1" t="s">
        <v>342</v>
      </c>
    </row>
    <row r="41" spans="1:5" x14ac:dyDescent="0.25">
      <c r="B41" s="4" t="s">
        <v>259</v>
      </c>
      <c r="C41" s="1" t="s">
        <v>343</v>
      </c>
      <c r="D41" s="4" t="s">
        <v>250</v>
      </c>
      <c r="E41" s="1" t="s">
        <v>344</v>
      </c>
    </row>
    <row r="42" spans="1:5" x14ac:dyDescent="0.25">
      <c r="B42" s="4" t="s">
        <v>258</v>
      </c>
      <c r="C42" s="1" t="s">
        <v>345</v>
      </c>
      <c r="D42" s="4" t="s">
        <v>250</v>
      </c>
      <c r="E42" s="1" t="s">
        <v>346</v>
      </c>
    </row>
    <row r="43" spans="1:5" x14ac:dyDescent="0.25">
      <c r="B43" s="4" t="s">
        <v>263</v>
      </c>
      <c r="C43" s="1" t="s">
        <v>347</v>
      </c>
      <c r="D43" s="4" t="s">
        <v>261</v>
      </c>
      <c r="E43" s="1" t="s">
        <v>348</v>
      </c>
    </row>
    <row r="44" spans="1:5" x14ac:dyDescent="0.25">
      <c r="B44" s="4" t="s">
        <v>266</v>
      </c>
      <c r="C44" s="1" t="s">
        <v>349</v>
      </c>
      <c r="D44" s="4" t="s">
        <v>261</v>
      </c>
      <c r="E44" s="1" t="s">
        <v>350</v>
      </c>
    </row>
    <row r="45" spans="1:5" x14ac:dyDescent="0.25">
      <c r="B45" s="4" t="s">
        <v>269</v>
      </c>
      <c r="C45" s="1" t="s">
        <v>351</v>
      </c>
      <c r="D45" s="4" t="s">
        <v>271</v>
      </c>
      <c r="E45" s="1" t="s">
        <v>352</v>
      </c>
    </row>
    <row r="46" spans="1:5" x14ac:dyDescent="0.25">
      <c r="B46" s="4" t="s">
        <v>273</v>
      </c>
      <c r="C46" s="1" t="s">
        <v>353</v>
      </c>
      <c r="D46" s="4" t="s">
        <v>271</v>
      </c>
      <c r="E46" s="1" t="s">
        <v>354</v>
      </c>
    </row>
    <row r="47" spans="1:5" x14ac:dyDescent="0.25">
      <c r="B47" s="4" t="s">
        <v>276</v>
      </c>
      <c r="C47" s="1" t="s">
        <v>355</v>
      </c>
      <c r="D47" s="4" t="s">
        <v>271</v>
      </c>
      <c r="E47" s="1" t="s">
        <v>356</v>
      </c>
    </row>
    <row r="48" spans="1:5" x14ac:dyDescent="0.25">
      <c r="A48" s="1" t="s">
        <v>357</v>
      </c>
      <c r="B48" s="4" t="s">
        <v>252</v>
      </c>
      <c r="C48" s="1" t="s">
        <v>358</v>
      </c>
      <c r="D48" s="4" t="s">
        <v>250</v>
      </c>
      <c r="E48" s="1" t="s">
        <v>359</v>
      </c>
    </row>
    <row r="49" spans="1:5" x14ac:dyDescent="0.25">
      <c r="B49" s="4" t="s">
        <v>253</v>
      </c>
      <c r="C49" s="1" t="s">
        <v>360</v>
      </c>
      <c r="D49" s="4" t="s">
        <v>250</v>
      </c>
      <c r="E49" s="1" t="s">
        <v>361</v>
      </c>
    </row>
    <row r="50" spans="1:5" x14ac:dyDescent="0.25">
      <c r="B50" s="4" t="s">
        <v>259</v>
      </c>
      <c r="C50" s="1" t="s">
        <v>362</v>
      </c>
      <c r="D50" s="4" t="s">
        <v>250</v>
      </c>
      <c r="E50" s="1" t="s">
        <v>363</v>
      </c>
    </row>
    <row r="51" spans="1:5" x14ac:dyDescent="0.25">
      <c r="B51" s="4" t="s">
        <v>258</v>
      </c>
      <c r="C51" s="1" t="s">
        <v>364</v>
      </c>
      <c r="D51" s="4" t="s">
        <v>250</v>
      </c>
      <c r="E51" s="1" t="s">
        <v>365</v>
      </c>
    </row>
    <row r="52" spans="1:5" x14ac:dyDescent="0.25">
      <c r="B52" s="4" t="s">
        <v>263</v>
      </c>
      <c r="C52" s="1" t="s">
        <v>351</v>
      </c>
      <c r="D52" s="4" t="s">
        <v>261</v>
      </c>
      <c r="E52" s="1" t="s">
        <v>366</v>
      </c>
    </row>
    <row r="53" spans="1:5" x14ac:dyDescent="0.25">
      <c r="B53" s="4" t="s">
        <v>266</v>
      </c>
      <c r="C53" s="1" t="s">
        <v>367</v>
      </c>
      <c r="D53" s="4" t="s">
        <v>261</v>
      </c>
      <c r="E53" s="1" t="s">
        <v>368</v>
      </c>
    </row>
    <row r="54" spans="1:5" x14ac:dyDescent="0.25">
      <c r="B54" s="4" t="s">
        <v>269</v>
      </c>
      <c r="C54" s="1" t="s">
        <v>369</v>
      </c>
      <c r="D54" s="4" t="s">
        <v>271</v>
      </c>
      <c r="E54" s="1" t="s">
        <v>370</v>
      </c>
    </row>
    <row r="55" spans="1:5" x14ac:dyDescent="0.25">
      <c r="B55" s="4" t="s">
        <v>273</v>
      </c>
      <c r="C55" s="1" t="s">
        <v>371</v>
      </c>
      <c r="D55" s="4" t="s">
        <v>271</v>
      </c>
      <c r="E55" s="1" t="s">
        <v>372</v>
      </c>
    </row>
    <row r="56" spans="1:5" x14ac:dyDescent="0.25">
      <c r="B56" s="4" t="s">
        <v>276</v>
      </c>
      <c r="C56" s="1" t="s">
        <v>373</v>
      </c>
      <c r="D56" s="4" t="s">
        <v>271</v>
      </c>
      <c r="E56" s="1" t="s">
        <v>374</v>
      </c>
    </row>
    <row r="57" spans="1:5" x14ac:dyDescent="0.25">
      <c r="A57" s="1" t="s">
        <v>375</v>
      </c>
      <c r="B57" s="4" t="s">
        <v>252</v>
      </c>
      <c r="C57" s="1" t="s">
        <v>376</v>
      </c>
      <c r="D57" s="4" t="s">
        <v>250</v>
      </c>
      <c r="E57" s="1" t="s">
        <v>377</v>
      </c>
    </row>
    <row r="58" spans="1:5" x14ac:dyDescent="0.25">
      <c r="B58" s="4" t="s">
        <v>253</v>
      </c>
      <c r="C58" s="1" t="s">
        <v>378</v>
      </c>
      <c r="D58" s="4" t="s">
        <v>250</v>
      </c>
      <c r="E58" s="1" t="s">
        <v>379</v>
      </c>
    </row>
    <row r="59" spans="1:5" x14ac:dyDescent="0.25">
      <c r="B59" s="4" t="s">
        <v>259</v>
      </c>
      <c r="C59" s="1" t="s">
        <v>380</v>
      </c>
      <c r="D59" s="4" t="s">
        <v>250</v>
      </c>
      <c r="E59" s="1" t="s">
        <v>381</v>
      </c>
    </row>
    <row r="60" spans="1:5" x14ac:dyDescent="0.25">
      <c r="B60" s="4" t="s">
        <v>258</v>
      </c>
      <c r="C60" s="1" t="s">
        <v>382</v>
      </c>
      <c r="D60" s="4" t="s">
        <v>250</v>
      </c>
      <c r="E60" s="1" t="s">
        <v>383</v>
      </c>
    </row>
    <row r="61" spans="1:5" x14ac:dyDescent="0.25">
      <c r="B61" s="4" t="s">
        <v>263</v>
      </c>
      <c r="C61" s="1" t="s">
        <v>384</v>
      </c>
      <c r="D61" s="4" t="s">
        <v>261</v>
      </c>
      <c r="E61" s="1" t="s">
        <v>385</v>
      </c>
    </row>
    <row r="62" spans="1:5" x14ac:dyDescent="0.25">
      <c r="B62" s="4" t="s">
        <v>266</v>
      </c>
      <c r="C62" s="1" t="s">
        <v>386</v>
      </c>
      <c r="D62" s="4" t="s">
        <v>261</v>
      </c>
      <c r="E62" s="1" t="s">
        <v>387</v>
      </c>
    </row>
    <row r="63" spans="1:5" x14ac:dyDescent="0.25">
      <c r="B63" s="4" t="s">
        <v>269</v>
      </c>
      <c r="C63" s="1" t="s">
        <v>388</v>
      </c>
      <c r="D63" s="4" t="s">
        <v>261</v>
      </c>
      <c r="E63" s="1" t="s">
        <v>389</v>
      </c>
    </row>
    <row r="64" spans="1:5" x14ac:dyDescent="0.25">
      <c r="B64" s="4" t="s">
        <v>273</v>
      </c>
      <c r="C64" s="1" t="s">
        <v>390</v>
      </c>
      <c r="D64" s="4" t="s">
        <v>271</v>
      </c>
      <c r="E64" s="1" t="s">
        <v>391</v>
      </c>
    </row>
    <row r="65" spans="1:5" x14ac:dyDescent="0.25">
      <c r="B65" s="4" t="s">
        <v>276</v>
      </c>
      <c r="C65" s="1" t="s">
        <v>392</v>
      </c>
      <c r="D65" s="4" t="s">
        <v>271</v>
      </c>
      <c r="E65" s="1" t="s">
        <v>393</v>
      </c>
    </row>
    <row r="66" spans="1:5" x14ac:dyDescent="0.25">
      <c r="B66" s="4" t="s">
        <v>394</v>
      </c>
      <c r="C66" s="1" t="s">
        <v>395</v>
      </c>
      <c r="D66" s="4" t="s">
        <v>271</v>
      </c>
      <c r="E66" s="1" t="s">
        <v>396</v>
      </c>
    </row>
    <row r="67" spans="1:5" x14ac:dyDescent="0.25">
      <c r="A67" s="1" t="s">
        <v>397</v>
      </c>
      <c r="B67" s="4" t="s">
        <v>252</v>
      </c>
      <c r="C67" s="1" t="s">
        <v>398</v>
      </c>
      <c r="D67" s="4" t="s">
        <v>250</v>
      </c>
      <c r="E67" s="1" t="s">
        <v>399</v>
      </c>
    </row>
    <row r="68" spans="1:5" x14ac:dyDescent="0.25">
      <c r="B68" s="4" t="s">
        <v>253</v>
      </c>
      <c r="C68" s="1" t="s">
        <v>400</v>
      </c>
      <c r="D68" s="4" t="s">
        <v>250</v>
      </c>
      <c r="E68" s="1" t="s">
        <v>401</v>
      </c>
    </row>
    <row r="69" spans="1:5" x14ac:dyDescent="0.25">
      <c r="B69" s="4" t="s">
        <v>259</v>
      </c>
      <c r="C69" s="1" t="s">
        <v>402</v>
      </c>
      <c r="D69" s="4" t="s">
        <v>250</v>
      </c>
      <c r="E69" s="1" t="s">
        <v>403</v>
      </c>
    </row>
    <row r="70" spans="1:5" x14ac:dyDescent="0.25">
      <c r="B70" s="4" t="s">
        <v>258</v>
      </c>
      <c r="C70" s="1" t="s">
        <v>404</v>
      </c>
      <c r="D70" s="4" t="s">
        <v>250</v>
      </c>
      <c r="E70" s="1" t="s">
        <v>405</v>
      </c>
    </row>
    <row r="71" spans="1:5" x14ac:dyDescent="0.25">
      <c r="B71" s="4" t="s">
        <v>263</v>
      </c>
      <c r="C71" s="1" t="s">
        <v>406</v>
      </c>
      <c r="D71" s="4" t="s">
        <v>261</v>
      </c>
      <c r="E71" s="1" t="s">
        <v>407</v>
      </c>
    </row>
    <row r="72" spans="1:5" x14ac:dyDescent="0.25">
      <c r="B72" s="4" t="s">
        <v>266</v>
      </c>
      <c r="C72" s="1" t="s">
        <v>408</v>
      </c>
      <c r="D72" s="4" t="s">
        <v>261</v>
      </c>
      <c r="E72" s="1" t="s">
        <v>409</v>
      </c>
    </row>
    <row r="73" spans="1:5" x14ac:dyDescent="0.25">
      <c r="B73" s="4" t="s">
        <v>269</v>
      </c>
      <c r="C73" s="1" t="s">
        <v>410</v>
      </c>
      <c r="D73" s="4" t="s">
        <v>261</v>
      </c>
      <c r="E73" s="1" t="s">
        <v>411</v>
      </c>
    </row>
    <row r="74" spans="1:5" x14ac:dyDescent="0.25">
      <c r="B74" s="4" t="s">
        <v>273</v>
      </c>
      <c r="C74" s="1" t="s">
        <v>412</v>
      </c>
      <c r="D74" s="4" t="s">
        <v>271</v>
      </c>
      <c r="E74" s="1" t="s">
        <v>413</v>
      </c>
    </row>
    <row r="75" spans="1:5" x14ac:dyDescent="0.25">
      <c r="B75" s="4" t="s">
        <v>276</v>
      </c>
      <c r="C75" s="1" t="s">
        <v>414</v>
      </c>
      <c r="D75" s="4" t="s">
        <v>271</v>
      </c>
      <c r="E75" s="1" t="s">
        <v>415</v>
      </c>
    </row>
    <row r="76" spans="1:5" x14ac:dyDescent="0.25">
      <c r="B76" s="4" t="s">
        <v>394</v>
      </c>
      <c r="C76" s="1" t="s">
        <v>416</v>
      </c>
      <c r="D76" s="4" t="s">
        <v>271</v>
      </c>
      <c r="E76" s="1" t="s">
        <v>417</v>
      </c>
    </row>
    <row r="77" spans="1:5" x14ac:dyDescent="0.25">
      <c r="A77" s="1" t="s">
        <v>418</v>
      </c>
      <c r="B77" s="4" t="s">
        <v>252</v>
      </c>
      <c r="C77" s="1" t="s">
        <v>419</v>
      </c>
      <c r="D77" s="4" t="s">
        <v>250</v>
      </c>
      <c r="E77" s="1" t="s">
        <v>420</v>
      </c>
    </row>
    <row r="78" spans="1:5" x14ac:dyDescent="0.25">
      <c r="B78" s="4" t="s">
        <v>253</v>
      </c>
      <c r="C78" s="1" t="s">
        <v>421</v>
      </c>
      <c r="D78" s="4" t="s">
        <v>250</v>
      </c>
      <c r="E78" s="1" t="s">
        <v>422</v>
      </c>
    </row>
    <row r="79" spans="1:5" x14ac:dyDescent="0.25">
      <c r="B79" s="4" t="s">
        <v>259</v>
      </c>
      <c r="C79" s="1" t="s">
        <v>423</v>
      </c>
      <c r="D79" s="4" t="s">
        <v>250</v>
      </c>
      <c r="E79" s="1" t="s">
        <v>424</v>
      </c>
    </row>
    <row r="80" spans="1:5" x14ac:dyDescent="0.25">
      <c r="B80" s="4" t="s">
        <v>258</v>
      </c>
      <c r="C80" s="1" t="s">
        <v>425</v>
      </c>
      <c r="D80" s="4" t="s">
        <v>250</v>
      </c>
      <c r="E80" s="1" t="s">
        <v>424</v>
      </c>
    </row>
    <row r="81" spans="1:5" x14ac:dyDescent="0.25">
      <c r="B81" s="4" t="s">
        <v>263</v>
      </c>
      <c r="C81" s="1" t="s">
        <v>426</v>
      </c>
      <c r="D81" s="4" t="s">
        <v>261</v>
      </c>
      <c r="E81" s="1" t="s">
        <v>427</v>
      </c>
    </row>
    <row r="82" spans="1:5" x14ac:dyDescent="0.25">
      <c r="B82" s="4" t="s">
        <v>266</v>
      </c>
      <c r="C82" s="1" t="s">
        <v>428</v>
      </c>
      <c r="D82" s="4" t="s">
        <v>261</v>
      </c>
      <c r="E82" s="1" t="s">
        <v>429</v>
      </c>
    </row>
    <row r="83" spans="1:5" x14ac:dyDescent="0.25">
      <c r="B83" s="4" t="s">
        <v>269</v>
      </c>
      <c r="C83" s="1" t="s">
        <v>430</v>
      </c>
      <c r="D83" s="4" t="s">
        <v>261</v>
      </c>
      <c r="E83" s="1" t="s">
        <v>431</v>
      </c>
    </row>
    <row r="84" spans="1:5" x14ac:dyDescent="0.25">
      <c r="B84" s="4" t="s">
        <v>273</v>
      </c>
      <c r="C84" s="1" t="s">
        <v>432</v>
      </c>
      <c r="D84" s="4" t="s">
        <v>271</v>
      </c>
      <c r="E84" s="1" t="s">
        <v>433</v>
      </c>
    </row>
    <row r="85" spans="1:5" x14ac:dyDescent="0.25">
      <c r="B85" s="4" t="s">
        <v>276</v>
      </c>
      <c r="C85" s="1" t="s">
        <v>434</v>
      </c>
      <c r="D85" s="4" t="s">
        <v>271</v>
      </c>
      <c r="E85" s="1" t="s">
        <v>435</v>
      </c>
    </row>
    <row r="86" spans="1:5" x14ac:dyDescent="0.25">
      <c r="B86" s="4" t="s">
        <v>394</v>
      </c>
      <c r="C86" s="1" t="s">
        <v>436</v>
      </c>
      <c r="D86" s="4" t="s">
        <v>271</v>
      </c>
      <c r="E86" s="1" t="s">
        <v>437</v>
      </c>
    </row>
    <row r="87" spans="1:5" x14ac:dyDescent="0.25">
      <c r="A87" s="1" t="s">
        <v>438</v>
      </c>
      <c r="B87" s="4" t="s">
        <v>252</v>
      </c>
      <c r="C87" s="1" t="s">
        <v>439</v>
      </c>
      <c r="D87" s="4" t="s">
        <v>250</v>
      </c>
      <c r="E87" s="1" t="s">
        <v>440</v>
      </c>
    </row>
    <row r="88" spans="1:5" x14ac:dyDescent="0.25">
      <c r="B88" s="4" t="s">
        <v>253</v>
      </c>
      <c r="C88" s="1" t="s">
        <v>441</v>
      </c>
      <c r="D88" s="4" t="s">
        <v>250</v>
      </c>
      <c r="E88" s="1" t="s">
        <v>442</v>
      </c>
    </row>
    <row r="89" spans="1:5" x14ac:dyDescent="0.25">
      <c r="B89" s="4" t="s">
        <v>259</v>
      </c>
      <c r="C89" s="1" t="s">
        <v>443</v>
      </c>
      <c r="D89" s="4" t="s">
        <v>250</v>
      </c>
      <c r="E89" s="1" t="s">
        <v>424</v>
      </c>
    </row>
    <row r="90" spans="1:5" x14ac:dyDescent="0.25">
      <c r="B90" s="4" t="s">
        <v>258</v>
      </c>
      <c r="C90" s="1" t="s">
        <v>444</v>
      </c>
      <c r="D90" s="4" t="s">
        <v>250</v>
      </c>
      <c r="E90" s="1" t="s">
        <v>445</v>
      </c>
    </row>
    <row r="91" spans="1:5" x14ac:dyDescent="0.25">
      <c r="B91" s="4" t="s">
        <v>263</v>
      </c>
      <c r="C91" s="1" t="s">
        <v>446</v>
      </c>
      <c r="D91" s="4" t="s">
        <v>261</v>
      </c>
      <c r="E91" s="1" t="s">
        <v>447</v>
      </c>
    </row>
    <row r="92" spans="1:5" x14ac:dyDescent="0.25">
      <c r="B92" s="4" t="s">
        <v>266</v>
      </c>
      <c r="C92" s="1" t="s">
        <v>448</v>
      </c>
      <c r="D92" s="4" t="s">
        <v>261</v>
      </c>
      <c r="E92" s="1" t="s">
        <v>449</v>
      </c>
    </row>
    <row r="93" spans="1:5" x14ac:dyDescent="0.25">
      <c r="B93" s="4" t="s">
        <v>269</v>
      </c>
      <c r="C93" s="1" t="s">
        <v>450</v>
      </c>
      <c r="D93" s="4" t="s">
        <v>261</v>
      </c>
      <c r="E93" s="1" t="s">
        <v>451</v>
      </c>
    </row>
    <row r="94" spans="1:5" x14ac:dyDescent="0.25">
      <c r="B94" s="4" t="s">
        <v>273</v>
      </c>
      <c r="C94" s="1" t="s">
        <v>452</v>
      </c>
      <c r="D94" s="4" t="s">
        <v>271</v>
      </c>
      <c r="E94" s="1" t="s">
        <v>453</v>
      </c>
    </row>
    <row r="95" spans="1:5" x14ac:dyDescent="0.25">
      <c r="B95" s="4" t="s">
        <v>276</v>
      </c>
      <c r="C95" s="1" t="s">
        <v>454</v>
      </c>
      <c r="D95" s="4" t="s">
        <v>271</v>
      </c>
      <c r="E95" s="1" t="s">
        <v>455</v>
      </c>
    </row>
    <row r="96" spans="1:5" x14ac:dyDescent="0.25">
      <c r="B96" s="4" t="s">
        <v>394</v>
      </c>
      <c r="C96" s="1" t="s">
        <v>456</v>
      </c>
      <c r="D96" s="4" t="s">
        <v>271</v>
      </c>
      <c r="E96" s="1" t="s">
        <v>457</v>
      </c>
    </row>
    <row r="97" spans="1:5" x14ac:dyDescent="0.25">
      <c r="A97" s="1" t="s">
        <v>458</v>
      </c>
      <c r="B97" s="4" t="s">
        <v>252</v>
      </c>
      <c r="C97" s="1" t="s">
        <v>459</v>
      </c>
      <c r="D97" s="4" t="s">
        <v>250</v>
      </c>
      <c r="E97" s="1" t="s">
        <v>460</v>
      </c>
    </row>
    <row r="98" spans="1:5" x14ac:dyDescent="0.25">
      <c r="B98" s="4" t="s">
        <v>253</v>
      </c>
      <c r="C98" s="1" t="s">
        <v>461</v>
      </c>
      <c r="D98" s="4" t="s">
        <v>250</v>
      </c>
      <c r="E98" s="1" t="s">
        <v>462</v>
      </c>
    </row>
    <row r="99" spans="1:5" x14ac:dyDescent="0.25">
      <c r="B99" s="4" t="s">
        <v>259</v>
      </c>
      <c r="C99" s="1" t="s">
        <v>463</v>
      </c>
      <c r="D99" s="4" t="s">
        <v>250</v>
      </c>
      <c r="E99" s="1" t="s">
        <v>464</v>
      </c>
    </row>
    <row r="100" spans="1:5" x14ac:dyDescent="0.25">
      <c r="B100" s="4" t="s">
        <v>258</v>
      </c>
      <c r="C100" s="1" t="s">
        <v>465</v>
      </c>
      <c r="D100" s="4" t="s">
        <v>250</v>
      </c>
      <c r="E100" s="1" t="s">
        <v>466</v>
      </c>
    </row>
    <row r="101" spans="1:5" x14ac:dyDescent="0.25">
      <c r="B101" s="4" t="s">
        <v>263</v>
      </c>
      <c r="C101" s="1" t="s">
        <v>467</v>
      </c>
      <c r="D101" s="4" t="s">
        <v>261</v>
      </c>
      <c r="E101" s="1" t="s">
        <v>468</v>
      </c>
    </row>
    <row r="102" spans="1:5" x14ac:dyDescent="0.25">
      <c r="B102" s="4" t="s">
        <v>266</v>
      </c>
      <c r="C102" s="1" t="s">
        <v>471</v>
      </c>
      <c r="D102" s="4" t="s">
        <v>261</v>
      </c>
      <c r="E102" s="1" t="s">
        <v>472</v>
      </c>
    </row>
    <row r="103" spans="1:5" x14ac:dyDescent="0.25">
      <c r="B103" s="4" t="s">
        <v>269</v>
      </c>
      <c r="C103" s="1" t="s">
        <v>469</v>
      </c>
      <c r="D103" s="4" t="s">
        <v>261</v>
      </c>
      <c r="E103" s="1" t="s">
        <v>470</v>
      </c>
    </row>
    <row r="104" spans="1:5" x14ac:dyDescent="0.25">
      <c r="B104" s="4" t="s">
        <v>273</v>
      </c>
      <c r="C104" s="1" t="s">
        <v>473</v>
      </c>
      <c r="D104" s="4" t="s">
        <v>271</v>
      </c>
      <c r="E104" s="1" t="s">
        <v>474</v>
      </c>
    </row>
    <row r="105" spans="1:5" x14ac:dyDescent="0.25">
      <c r="B105" s="4" t="s">
        <v>276</v>
      </c>
      <c r="C105" s="1" t="s">
        <v>475</v>
      </c>
      <c r="D105" s="4" t="s">
        <v>271</v>
      </c>
      <c r="E105" s="1" t="s">
        <v>476</v>
      </c>
    </row>
    <row r="106" spans="1:5" x14ac:dyDescent="0.25">
      <c r="B106" s="4" t="s">
        <v>394</v>
      </c>
      <c r="C106" s="1" t="s">
        <v>477</v>
      </c>
      <c r="D106" s="4" t="s">
        <v>271</v>
      </c>
      <c r="E106" s="1" t="s">
        <v>478</v>
      </c>
    </row>
    <row r="107" spans="1:5" x14ac:dyDescent="0.25">
      <c r="A107" s="1" t="s">
        <v>479</v>
      </c>
      <c r="B107" s="4" t="s">
        <v>252</v>
      </c>
      <c r="C107" s="1" t="s">
        <v>565</v>
      </c>
      <c r="D107" s="4" t="s">
        <v>250</v>
      </c>
      <c r="E107" s="1" t="s">
        <v>566</v>
      </c>
    </row>
    <row r="108" spans="1:5" x14ac:dyDescent="0.25">
      <c r="B108" s="4" t="s">
        <v>253</v>
      </c>
      <c r="C108" s="1" t="s">
        <v>567</v>
      </c>
      <c r="D108" s="4" t="s">
        <v>250</v>
      </c>
      <c r="E108" s="1" t="s">
        <v>568</v>
      </c>
    </row>
    <row r="109" spans="1:5" x14ac:dyDescent="0.25">
      <c r="B109" s="4" t="s">
        <v>259</v>
      </c>
      <c r="C109" s="1" t="s">
        <v>569</v>
      </c>
      <c r="D109" s="4" t="s">
        <v>250</v>
      </c>
      <c r="E109" s="1" t="s">
        <v>570</v>
      </c>
    </row>
    <row r="110" spans="1:5" x14ac:dyDescent="0.25">
      <c r="B110" s="4" t="s">
        <v>258</v>
      </c>
      <c r="C110" s="1" t="s">
        <v>571</v>
      </c>
      <c r="D110" s="4" t="s">
        <v>250</v>
      </c>
      <c r="E110" s="1" t="s">
        <v>572</v>
      </c>
    </row>
    <row r="111" spans="1:5" x14ac:dyDescent="0.25">
      <c r="B111" s="4" t="s">
        <v>263</v>
      </c>
      <c r="C111" s="1" t="s">
        <v>573</v>
      </c>
      <c r="D111" s="4" t="s">
        <v>261</v>
      </c>
      <c r="E111" s="1" t="s">
        <v>574</v>
      </c>
    </row>
    <row r="112" spans="1:5" x14ac:dyDescent="0.25">
      <c r="B112" s="4" t="s">
        <v>266</v>
      </c>
      <c r="C112" s="1" t="s">
        <v>575</v>
      </c>
      <c r="D112" s="4" t="s">
        <v>261</v>
      </c>
      <c r="E112" s="1" t="s">
        <v>576</v>
      </c>
    </row>
    <row r="113" spans="1:5" x14ac:dyDescent="0.25">
      <c r="B113" s="4" t="s">
        <v>269</v>
      </c>
      <c r="C113" s="1" t="s">
        <v>577</v>
      </c>
      <c r="D113" s="4" t="s">
        <v>261</v>
      </c>
      <c r="E113" s="1" t="s">
        <v>578</v>
      </c>
    </row>
    <row r="114" spans="1:5" x14ac:dyDescent="0.25">
      <c r="B114" s="4" t="s">
        <v>273</v>
      </c>
      <c r="C114" s="1" t="s">
        <v>579</v>
      </c>
      <c r="D114" s="4" t="s">
        <v>271</v>
      </c>
      <c r="E114" s="1" t="s">
        <v>580</v>
      </c>
    </row>
    <row r="115" spans="1:5" x14ac:dyDescent="0.25">
      <c r="B115" s="4" t="s">
        <v>276</v>
      </c>
      <c r="C115" s="1" t="s">
        <v>581</v>
      </c>
      <c r="D115" s="4" t="s">
        <v>271</v>
      </c>
      <c r="E115" s="1" t="s">
        <v>582</v>
      </c>
    </row>
    <row r="116" spans="1:5" x14ac:dyDescent="0.25">
      <c r="B116" s="4" t="s">
        <v>394</v>
      </c>
      <c r="C116" s="1" t="s">
        <v>583</v>
      </c>
      <c r="D116" s="4" t="s">
        <v>271</v>
      </c>
      <c r="E116" s="1" t="s">
        <v>584</v>
      </c>
    </row>
    <row r="117" spans="1:5" x14ac:dyDescent="0.25">
      <c r="A117" s="1" t="s">
        <v>585</v>
      </c>
      <c r="B117" s="4" t="s">
        <v>252</v>
      </c>
      <c r="C117" s="1" t="s">
        <v>463</v>
      </c>
      <c r="D117" s="4" t="s">
        <v>250</v>
      </c>
      <c r="E117" s="1" t="s">
        <v>586</v>
      </c>
    </row>
    <row r="118" spans="1:5" x14ac:dyDescent="0.25">
      <c r="B118" s="4" t="s">
        <v>253</v>
      </c>
    </row>
    <row r="119" spans="1:5" x14ac:dyDescent="0.25">
      <c r="B119" s="4" t="s">
        <v>259</v>
      </c>
    </row>
    <row r="120" spans="1:5" x14ac:dyDescent="0.25">
      <c r="B120" s="4" t="s">
        <v>258</v>
      </c>
    </row>
    <row r="121" spans="1:5" x14ac:dyDescent="0.25">
      <c r="B121" s="4" t="s">
        <v>263</v>
      </c>
    </row>
    <row r="122" spans="1:5" x14ac:dyDescent="0.25">
      <c r="B122" s="4" t="s">
        <v>266</v>
      </c>
    </row>
    <row r="123" spans="1:5" x14ac:dyDescent="0.25">
      <c r="B123" s="4" t="s">
        <v>269</v>
      </c>
    </row>
    <row r="124" spans="1:5" x14ac:dyDescent="0.25">
      <c r="B124" s="4" t="s">
        <v>273</v>
      </c>
    </row>
    <row r="125" spans="1:5" x14ac:dyDescent="0.25">
      <c r="B125" s="4" t="s">
        <v>276</v>
      </c>
    </row>
    <row r="126" spans="1:5" x14ac:dyDescent="0.25">
      <c r="B126" s="4" t="s">
        <v>394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E935-EB63-427D-9C77-62EDE066C1BF}">
  <dimension ref="D2:BG25"/>
  <sheetViews>
    <sheetView workbookViewId="0">
      <selection activeCell="AV8" sqref="AV8"/>
    </sheetView>
  </sheetViews>
  <sheetFormatPr defaultColWidth="2.85546875" defaultRowHeight="15" x14ac:dyDescent="0.25"/>
  <cols>
    <col min="1" max="16384" width="2.85546875" style="8"/>
  </cols>
  <sheetData>
    <row r="2" spans="4:59" x14ac:dyDescent="0.25">
      <c r="BG2" s="9" t="s">
        <v>2333</v>
      </c>
    </row>
    <row r="4" spans="4:59" x14ac:dyDescent="0.25">
      <c r="D4" s="17">
        <v>1</v>
      </c>
    </row>
    <row r="15" spans="4:59" x14ac:dyDescent="0.25">
      <c r="AK15" s="18" t="s">
        <v>2334</v>
      </c>
      <c r="AL15" s="18" t="s">
        <v>2335</v>
      </c>
      <c r="AM15" s="18" t="s">
        <v>2336</v>
      </c>
      <c r="AN15" s="18" t="s">
        <v>2337</v>
      </c>
      <c r="AO15" s="18" t="s">
        <v>2338</v>
      </c>
      <c r="AP15" s="18" t="s">
        <v>2339</v>
      </c>
      <c r="AQ15" s="18" t="s">
        <v>2340</v>
      </c>
      <c r="AR15" s="18" t="s">
        <v>2341</v>
      </c>
      <c r="AS15" s="18" t="s">
        <v>2342</v>
      </c>
      <c r="AT15" s="18" t="s">
        <v>2343</v>
      </c>
    </row>
    <row r="16" spans="4:59" x14ac:dyDescent="0.25">
      <c r="AK16" s="18" t="s">
        <v>2344</v>
      </c>
      <c r="AL16" s="18" t="s">
        <v>2345</v>
      </c>
      <c r="AM16" s="18" t="s">
        <v>2346</v>
      </c>
    </row>
    <row r="25" spans="35:35" x14ac:dyDescent="0.25">
      <c r="AI25" s="1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4F49-1F21-41FF-8833-26594B96DEA3}">
  <dimension ref="A1:F14"/>
  <sheetViews>
    <sheetView workbookViewId="0">
      <pane ySplit="1" topLeftCell="A2" activePane="bottomLeft" state="frozen"/>
      <selection pane="bottomLeft" activeCell="B1" sqref="B1"/>
    </sheetView>
  </sheetViews>
  <sheetFormatPr defaultColWidth="2.85546875" defaultRowHeight="16.5" x14ac:dyDescent="0.25"/>
  <cols>
    <col min="1" max="1" width="20.85546875" style="1" bestFit="1" customWidth="1"/>
    <col min="2" max="2" width="13.140625" style="1" bestFit="1" customWidth="1"/>
    <col min="3" max="3" width="13.42578125" style="1" bestFit="1" customWidth="1"/>
    <col min="4" max="4" width="20.140625" style="1" bestFit="1" customWidth="1"/>
    <col min="5" max="5" width="2.85546875" style="1"/>
    <col min="6" max="6" width="23.5703125" style="1" bestFit="1" customWidth="1"/>
    <col min="7" max="16384" width="2.85546875" style="1"/>
  </cols>
  <sheetData>
    <row r="1" spans="1:6" x14ac:dyDescent="0.25">
      <c r="A1" s="2" t="s">
        <v>181</v>
      </c>
      <c r="B1" s="2" t="s">
        <v>0</v>
      </c>
      <c r="C1" s="2" t="s">
        <v>182</v>
      </c>
      <c r="D1" s="2" t="s">
        <v>183</v>
      </c>
    </row>
    <row r="2" spans="1:6" x14ac:dyDescent="0.25">
      <c r="A2" s="1">
        <v>1</v>
      </c>
      <c r="B2" s="1">
        <v>1</v>
      </c>
      <c r="C2" s="1" t="s">
        <v>184</v>
      </c>
      <c r="F2" s="1" t="str">
        <f>VLOOKUP(B2, tm_person!$B$1:$K$52, 2, FALSE)</f>
        <v>Aryo Budi Dwikarso Prasetyo</v>
      </c>
    </row>
    <row r="3" spans="1:6" x14ac:dyDescent="0.25">
      <c r="A3" s="1">
        <v>2</v>
      </c>
      <c r="B3" s="1">
        <v>1</v>
      </c>
      <c r="C3" s="1" t="s">
        <v>185</v>
      </c>
      <c r="F3" s="1" t="str">
        <f>VLOOKUP(B3, tm_person!$B$1:$K$52, 2, FALSE)</f>
        <v>Aryo Budi Dwikarso Prasetyo</v>
      </c>
    </row>
    <row r="4" spans="1:6" x14ac:dyDescent="0.25">
      <c r="A4" s="1">
        <v>3</v>
      </c>
      <c r="B4" s="1">
        <v>1</v>
      </c>
      <c r="C4" s="1" t="s">
        <v>186</v>
      </c>
      <c r="F4" s="1" t="str">
        <f>VLOOKUP(B4, tm_person!$B$1:$K$52, 2, FALSE)</f>
        <v>Aryo Budi Dwikarso Prasetyo</v>
      </c>
    </row>
    <row r="5" spans="1:6" x14ac:dyDescent="0.25">
      <c r="A5" s="1">
        <v>4</v>
      </c>
      <c r="B5" s="1">
        <v>1</v>
      </c>
      <c r="C5" s="1" t="s">
        <v>187</v>
      </c>
      <c r="F5" s="1" t="str">
        <f>VLOOKUP(B5, tm_person!$B$1:$K$52, 2, FALSE)</f>
        <v>Aryo Budi Dwikarso Prasetyo</v>
      </c>
    </row>
    <row r="6" spans="1:6" x14ac:dyDescent="0.25">
      <c r="A6" s="1">
        <v>5</v>
      </c>
      <c r="B6" s="1">
        <v>1</v>
      </c>
      <c r="C6" s="1" t="s">
        <v>188</v>
      </c>
      <c r="F6" s="1" t="str">
        <f>VLOOKUP(B6, tm_person!$B$1:$K$52, 2, FALSE)</f>
        <v>Aryo Budi Dwikarso Prasetyo</v>
      </c>
    </row>
    <row r="7" spans="1:6" x14ac:dyDescent="0.25">
      <c r="A7" s="1">
        <v>6</v>
      </c>
      <c r="B7" s="1">
        <v>1</v>
      </c>
      <c r="C7" s="1" t="s">
        <v>189</v>
      </c>
      <c r="F7" s="1" t="str">
        <f>VLOOKUP(B7, tm_person!$B$1:$K$52, 2, FALSE)</f>
        <v>Aryo Budi Dwikarso Prasetyo</v>
      </c>
    </row>
    <row r="8" spans="1:6" x14ac:dyDescent="0.25">
      <c r="A8" s="1">
        <v>7</v>
      </c>
      <c r="B8" s="1">
        <v>2</v>
      </c>
      <c r="C8" s="1" t="s">
        <v>184</v>
      </c>
      <c r="F8" s="1" t="str">
        <f>VLOOKUP(B8, tm_person!$B$1:$K$52, 2, FALSE)</f>
        <v>Ratri Hadajani</v>
      </c>
    </row>
    <row r="9" spans="1:6" x14ac:dyDescent="0.25">
      <c r="A9" s="1">
        <v>8</v>
      </c>
      <c r="B9" s="1">
        <v>2</v>
      </c>
      <c r="C9" s="1" t="s">
        <v>185</v>
      </c>
      <c r="F9" s="1" t="str">
        <f>VLOOKUP(B9, tm_person!$B$1:$K$52, 2, FALSE)</f>
        <v>Ratri Hadajani</v>
      </c>
    </row>
    <row r="10" spans="1:6" x14ac:dyDescent="0.25">
      <c r="A10" s="1">
        <v>9</v>
      </c>
      <c r="B10" s="1">
        <v>2</v>
      </c>
      <c r="C10" s="1" t="s">
        <v>186</v>
      </c>
      <c r="F10" s="1" t="str">
        <f>VLOOKUP(B10, tm_person!$B$1:$K$52, 2, FALSE)</f>
        <v>Ratri Hadajani</v>
      </c>
    </row>
    <row r="11" spans="1:6" x14ac:dyDescent="0.25">
      <c r="A11" s="1">
        <v>10</v>
      </c>
      <c r="B11" s="1">
        <v>2</v>
      </c>
      <c r="C11" s="1" t="s">
        <v>187</v>
      </c>
      <c r="F11" s="1" t="str">
        <f>VLOOKUP(B11, tm_person!$B$1:$K$52, 2, FALSE)</f>
        <v>Ratri Hadajani</v>
      </c>
    </row>
    <row r="12" spans="1:6" x14ac:dyDescent="0.25">
      <c r="A12" s="1">
        <v>11</v>
      </c>
      <c r="B12" s="1">
        <v>2</v>
      </c>
      <c r="C12" s="1" t="s">
        <v>188</v>
      </c>
      <c r="F12" s="1" t="str">
        <f>VLOOKUP(B12, tm_person!$B$1:$K$52, 2, FALSE)</f>
        <v>Ratri Hadajani</v>
      </c>
    </row>
    <row r="13" spans="1:6" x14ac:dyDescent="0.25">
      <c r="A13" s="1">
        <v>12</v>
      </c>
      <c r="B13" s="1">
        <v>2</v>
      </c>
      <c r="C13" s="1" t="s">
        <v>189</v>
      </c>
      <c r="F13" s="1" t="str">
        <f>VLOOKUP(B13, tm_person!$B$1:$K$52, 2, FALSE)</f>
        <v>Ratri Hadajani</v>
      </c>
    </row>
    <row r="14" spans="1:6" x14ac:dyDescent="0.25">
      <c r="A14" s="1">
        <v>13</v>
      </c>
      <c r="B14" s="1">
        <v>13</v>
      </c>
      <c r="C14" s="1" t="s">
        <v>15</v>
      </c>
      <c r="F14" s="1" t="str">
        <f>VLOOKUP(B14, tm_person!$B$1:$K$52, 2, FALSE)</f>
        <v>---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2A1ED-DEE4-491B-8BCE-88FE6DB5B7B6}">
  <dimension ref="A1:K12"/>
  <sheetViews>
    <sheetView workbookViewId="0">
      <pane ySplit="1" topLeftCell="A2" activePane="bottomLeft" state="frozen"/>
      <selection pane="bottomLeft" activeCell="B1" sqref="B1"/>
    </sheetView>
  </sheetViews>
  <sheetFormatPr defaultColWidth="2.85546875" defaultRowHeight="16.5" x14ac:dyDescent="0.25"/>
  <cols>
    <col min="1" max="1" width="23.140625" style="1" bestFit="1" customWidth="1"/>
    <col min="2" max="2" width="13.140625" style="1" bestFit="1" customWidth="1"/>
    <col min="3" max="3" width="19.7109375" style="1" bestFit="1" customWidth="1"/>
    <col min="4" max="4" width="17.7109375" style="1" bestFit="1" customWidth="1"/>
    <col min="5" max="5" width="9.5703125" style="1" bestFit="1" customWidth="1"/>
    <col min="6" max="6" width="9" style="1" bestFit="1" customWidth="1"/>
    <col min="7" max="7" width="16.85546875" style="1" bestFit="1" customWidth="1"/>
    <col min="8" max="8" width="22.42578125" style="1" bestFit="1" customWidth="1"/>
    <col min="9" max="9" width="2.85546875" style="1"/>
    <col min="10" max="10" width="23.5703125" style="1" bestFit="1" customWidth="1"/>
    <col min="11" max="11" width="12.28515625" style="1" bestFit="1" customWidth="1"/>
    <col min="12" max="16384" width="2.85546875" style="1"/>
  </cols>
  <sheetData>
    <row r="1" spans="1:11" x14ac:dyDescent="0.25">
      <c r="A1" s="2" t="s">
        <v>190</v>
      </c>
      <c r="B1" s="2" t="s">
        <v>0</v>
      </c>
      <c r="C1" s="2" t="s">
        <v>191</v>
      </c>
      <c r="D1" s="2" t="s">
        <v>192</v>
      </c>
      <c r="E1" s="2" t="s">
        <v>193</v>
      </c>
      <c r="F1" s="2" t="s">
        <v>194</v>
      </c>
      <c r="G1" s="2" t="s">
        <v>195</v>
      </c>
      <c r="H1" s="2" t="s">
        <v>196</v>
      </c>
    </row>
    <row r="2" spans="1:11" x14ac:dyDescent="0.25">
      <c r="A2" s="1">
        <v>1</v>
      </c>
      <c r="B2" s="1">
        <v>1</v>
      </c>
      <c r="C2" s="1">
        <v>1</v>
      </c>
      <c r="D2" s="1" t="s">
        <v>135</v>
      </c>
      <c r="J2" s="1" t="str">
        <f>VLOOKUP(B2, tm_person!$B$1:$K$52, 2, FALSE)</f>
        <v>Aryo Budi Dwikarso Prasetyo</v>
      </c>
      <c r="K2" s="1" t="str">
        <f>VLOOKUP(C2, tr_document_type!$A$1:$C$9, 2, FALSE)</f>
        <v>Akta Kelahiran</v>
      </c>
    </row>
    <row r="3" spans="1:11" x14ac:dyDescent="0.25">
      <c r="A3" s="1">
        <v>2</v>
      </c>
      <c r="B3" s="1">
        <v>1</v>
      </c>
      <c r="C3" s="1">
        <v>2</v>
      </c>
      <c r="D3" s="4" t="s">
        <v>201</v>
      </c>
      <c r="J3" s="1" t="str">
        <f>VLOOKUP(B3, tm_person!$B$1:$K$52, 2, FALSE)</f>
        <v>Aryo Budi Dwikarso Prasetyo</v>
      </c>
      <c r="K3" s="1" t="str">
        <f>VLOOKUP(C3, tr_document_type!$A$1:$C$9, 2, FALSE)</f>
        <v>KTP</v>
      </c>
    </row>
    <row r="4" spans="1:11" x14ac:dyDescent="0.25">
      <c r="A4" s="1">
        <v>3</v>
      </c>
      <c r="B4" s="1">
        <v>1</v>
      </c>
      <c r="C4" s="1">
        <v>8</v>
      </c>
      <c r="D4" s="4" t="s">
        <v>197</v>
      </c>
      <c r="H4" s="1" t="s">
        <v>198</v>
      </c>
      <c r="J4" s="1" t="str">
        <f>VLOOKUP(B4, tm_person!$B$1:$K$52, 2, FALSE)</f>
        <v>Aryo Budi Dwikarso Prasetyo</v>
      </c>
      <c r="K4" s="1" t="str">
        <f>VLOOKUP(C4, tr_document_type!$A$1:$C$9, 2, FALSE)</f>
        <v>SIM</v>
      </c>
    </row>
    <row r="5" spans="1:11" x14ac:dyDescent="0.25">
      <c r="A5" s="1">
        <v>4</v>
      </c>
      <c r="B5" s="1">
        <v>1</v>
      </c>
      <c r="C5" s="1">
        <v>8</v>
      </c>
      <c r="D5" s="4" t="s">
        <v>199</v>
      </c>
      <c r="H5" s="1" t="s">
        <v>200</v>
      </c>
      <c r="J5" s="1" t="str">
        <f>VLOOKUP(B5, tm_person!$B$1:$K$52, 2, FALSE)</f>
        <v>Aryo Budi Dwikarso Prasetyo</v>
      </c>
      <c r="K5" s="1" t="str">
        <f>VLOOKUP(C5, tr_document_type!$A$1:$C$9, 2, FALSE)</f>
        <v>SIM</v>
      </c>
    </row>
    <row r="6" spans="1:11" x14ac:dyDescent="0.25">
      <c r="A6" s="1">
        <v>5</v>
      </c>
      <c r="B6" s="1">
        <v>3</v>
      </c>
      <c r="C6" s="1">
        <v>1</v>
      </c>
      <c r="D6" s="1" t="s">
        <v>135</v>
      </c>
      <c r="J6" s="1" t="str">
        <f>VLOOKUP(B6, tm_person!$B$1:$K$52, 2, FALSE)</f>
        <v>Adiyani Candrawati</v>
      </c>
      <c r="K6" s="1" t="str">
        <f>VLOOKUP(C6, tr_document_type!$A$1:$C$9, 2, FALSE)</f>
        <v>Akta Kelahiran</v>
      </c>
    </row>
    <row r="7" spans="1:11" x14ac:dyDescent="0.25">
      <c r="A7" s="1">
        <v>6</v>
      </c>
      <c r="B7" s="1">
        <v>3</v>
      </c>
      <c r="C7" s="1">
        <v>2</v>
      </c>
      <c r="D7" s="4" t="s">
        <v>202</v>
      </c>
      <c r="J7" s="1" t="str">
        <f>VLOOKUP(B7, tm_person!$B$1:$K$52, 2, FALSE)</f>
        <v>Adiyani Candrawati</v>
      </c>
      <c r="K7" s="1" t="str">
        <f>VLOOKUP(C7, tr_document_type!$A$1:$C$9, 2, FALSE)</f>
        <v>KTP</v>
      </c>
    </row>
    <row r="8" spans="1:11" x14ac:dyDescent="0.25">
      <c r="A8" s="1">
        <v>7</v>
      </c>
      <c r="B8" s="1">
        <v>4</v>
      </c>
      <c r="C8" s="1">
        <v>1</v>
      </c>
      <c r="D8" s="1" t="s">
        <v>135</v>
      </c>
      <c r="J8" s="1" t="str">
        <f>VLOOKUP(B8, tm_person!$B$1:$K$52, 2, FALSE)</f>
        <v>Anggara Budi Wahyudi</v>
      </c>
      <c r="K8" s="1" t="str">
        <f>VLOOKUP(C8, tr_document_type!$A$1:$C$9, 2, FALSE)</f>
        <v>Akta Kelahiran</v>
      </c>
    </row>
    <row r="9" spans="1:11" x14ac:dyDescent="0.25">
      <c r="A9" s="1">
        <v>8</v>
      </c>
      <c r="B9" s="1">
        <v>4</v>
      </c>
      <c r="C9" s="1">
        <v>2</v>
      </c>
      <c r="D9" s="4" t="s">
        <v>203</v>
      </c>
      <c r="J9" s="1" t="str">
        <f>VLOOKUP(B9, tm_person!$B$1:$K$52, 2, FALSE)</f>
        <v>Anggara Budi Wahyudi</v>
      </c>
      <c r="K9" s="1" t="str">
        <f>VLOOKUP(C9, tr_document_type!$A$1:$C$9, 2, FALSE)</f>
        <v>KTP</v>
      </c>
    </row>
    <row r="10" spans="1:11" x14ac:dyDescent="0.25">
      <c r="A10" s="1">
        <v>9</v>
      </c>
      <c r="B10" s="1">
        <v>5</v>
      </c>
      <c r="C10" s="1">
        <v>1</v>
      </c>
      <c r="D10" s="1" t="s">
        <v>135</v>
      </c>
      <c r="J10" s="1" t="str">
        <f>VLOOKUP(B10, tm_person!$B$1:$K$52, 2, FALSE)</f>
        <v>Raditya Widhiatmoko</v>
      </c>
      <c r="K10" s="1" t="str">
        <f>VLOOKUP(C10, tr_document_type!$A$1:$C$9, 2, FALSE)</f>
        <v>Akta Kelahiran</v>
      </c>
    </row>
    <row r="11" spans="1:11" x14ac:dyDescent="0.25">
      <c r="A11" s="1">
        <v>10</v>
      </c>
      <c r="B11" s="1">
        <v>5</v>
      </c>
      <c r="C11" s="1">
        <v>2</v>
      </c>
      <c r="D11" s="4" t="s">
        <v>204</v>
      </c>
      <c r="J11" s="1" t="str">
        <f>VLOOKUP(B11, tm_person!$B$1:$K$52, 2, FALSE)</f>
        <v>Raditya Widhiatmoko</v>
      </c>
      <c r="K11" s="1" t="str">
        <f>VLOOKUP(C11, tr_document_type!$A$1:$C$9, 2, FALSE)</f>
        <v>KTP</v>
      </c>
    </row>
    <row r="12" spans="1:11" x14ac:dyDescent="0.25">
      <c r="A12" s="1">
        <v>11</v>
      </c>
      <c r="B12" s="1">
        <v>14</v>
      </c>
      <c r="C12" s="1">
        <v>2</v>
      </c>
      <c r="D12" s="4" t="s">
        <v>205</v>
      </c>
      <c r="J12" s="1" t="str">
        <f>VLOOKUP(B12, tm_person!$B$1:$K$52, 2, FALSE)</f>
        <v>Nenah</v>
      </c>
      <c r="K12" s="1" t="str">
        <f>VLOOKUP(C12, tr_document_type!$A$1:$C$9, 2, FALSE)</f>
        <v>KTP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8950-9BF6-4B9F-BE2E-20B2FE5A527E}">
  <dimension ref="A1:J9"/>
  <sheetViews>
    <sheetView workbookViewId="0">
      <pane ySplit="1" topLeftCell="A2" activePane="bottomLeft" state="frozen"/>
      <selection pane="bottomLeft" activeCell="B1" sqref="B1"/>
    </sheetView>
  </sheetViews>
  <sheetFormatPr defaultColWidth="2.85546875" defaultRowHeight="16.5" x14ac:dyDescent="0.25"/>
  <cols>
    <col min="1" max="1" width="23.140625" style="1" bestFit="1" customWidth="1"/>
    <col min="2" max="2" width="13.140625" style="1" bestFit="1" customWidth="1"/>
    <col min="3" max="3" width="19.7109375" style="1" bestFit="1" customWidth="1"/>
    <col min="4" max="4" width="9.140625" style="1" bestFit="1" customWidth="1"/>
    <col min="5" max="5" width="13.5703125" style="1" bestFit="1" customWidth="1"/>
    <col min="6" max="6" width="16" style="1" bestFit="1" customWidth="1"/>
    <col min="7" max="7" width="22.42578125" style="1" bestFit="1" customWidth="1"/>
    <col min="8" max="8" width="2.85546875" style="1"/>
    <col min="9" max="9" width="23.5703125" style="1" bestFit="1" customWidth="1"/>
    <col min="10" max="10" width="4.85546875" style="1" bestFit="1" customWidth="1"/>
    <col min="11" max="16384" width="2.85546875" style="1"/>
  </cols>
  <sheetData>
    <row r="1" spans="1:10" x14ac:dyDescent="0.25">
      <c r="A1" s="2" t="s">
        <v>209</v>
      </c>
      <c r="B1" s="2" t="s">
        <v>0</v>
      </c>
      <c r="C1" s="2" t="s">
        <v>210</v>
      </c>
      <c r="D1" s="2" t="s">
        <v>211</v>
      </c>
      <c r="E1" s="2" t="s">
        <v>212</v>
      </c>
      <c r="F1" s="2" t="s">
        <v>207</v>
      </c>
      <c r="G1" s="2" t="s">
        <v>213</v>
      </c>
    </row>
    <row r="2" spans="1:10" x14ac:dyDescent="0.25">
      <c r="A2" s="1">
        <v>1</v>
      </c>
      <c r="B2" s="1">
        <v>1</v>
      </c>
      <c r="C2" s="1">
        <v>1</v>
      </c>
      <c r="I2" s="1" t="str">
        <f>VLOOKUP(B2, tm_person!$B$1:$K$52, 2, FALSE)</f>
        <v>Aryo Budi Dwikarso Prasetyo</v>
      </c>
      <c r="J2" s="1" t="str">
        <f>VLOOKUP(C2, tr_education_type!$A$1:$C$9, 2, FALSE)</f>
        <v>SD</v>
      </c>
    </row>
    <row r="3" spans="1:10" x14ac:dyDescent="0.25">
      <c r="A3" s="1">
        <v>2</v>
      </c>
      <c r="B3" s="1">
        <v>1</v>
      </c>
      <c r="C3" s="1">
        <v>2</v>
      </c>
      <c r="I3" s="1" t="str">
        <f>VLOOKUP(B3, tm_person!$B$1:$K$52, 2, FALSE)</f>
        <v>Aryo Budi Dwikarso Prasetyo</v>
      </c>
      <c r="J3" s="1" t="str">
        <f>VLOOKUP(C3, tr_education_type!$A$1:$C$9, 2, FALSE)</f>
        <v>SMP</v>
      </c>
    </row>
    <row r="4" spans="1:10" x14ac:dyDescent="0.25">
      <c r="A4" s="1">
        <v>3</v>
      </c>
      <c r="B4" s="1">
        <v>1</v>
      </c>
      <c r="C4" s="1">
        <v>3</v>
      </c>
      <c r="I4" s="1" t="str">
        <f>VLOOKUP(B4, tm_person!$B$1:$K$52, 2, FALSE)</f>
        <v>Aryo Budi Dwikarso Prasetyo</v>
      </c>
      <c r="J4" s="1" t="str">
        <f>VLOOKUP(C4, tr_education_type!$A$1:$C$9, 2, FALSE)</f>
        <v>SMA</v>
      </c>
    </row>
    <row r="5" spans="1:10" x14ac:dyDescent="0.25">
      <c r="A5" s="1">
        <v>5</v>
      </c>
      <c r="B5" s="1">
        <v>1</v>
      </c>
      <c r="C5" s="1">
        <v>5</v>
      </c>
      <c r="I5" s="1" t="str">
        <f>VLOOKUP(B5, tm_person!$B$1:$K$52, 2, FALSE)</f>
        <v>Aryo Budi Dwikarso Prasetyo</v>
      </c>
      <c r="J5" s="1" t="str">
        <f>VLOOKUP(C5, tr_education_type!$A$1:$C$9, 2, FALSE)</f>
        <v>S1</v>
      </c>
    </row>
    <row r="6" spans="1:10" x14ac:dyDescent="0.25">
      <c r="A6" s="1">
        <v>6</v>
      </c>
      <c r="B6" s="1">
        <v>2</v>
      </c>
      <c r="C6" s="1">
        <v>1</v>
      </c>
      <c r="I6" s="1" t="str">
        <f>VLOOKUP(B6, tm_person!$B$1:$K$52, 2, FALSE)</f>
        <v>Ratri Hadajani</v>
      </c>
      <c r="J6" s="1" t="str">
        <f>VLOOKUP(C6, tr_education_type!$A$1:$C$9, 2, FALSE)</f>
        <v>SD</v>
      </c>
    </row>
    <row r="7" spans="1:10" x14ac:dyDescent="0.25">
      <c r="A7" s="1">
        <v>7</v>
      </c>
      <c r="B7" s="1">
        <v>2</v>
      </c>
      <c r="C7" s="1">
        <v>2</v>
      </c>
      <c r="I7" s="1" t="str">
        <f>VLOOKUP(B7, tm_person!$B$1:$K$52, 2, FALSE)</f>
        <v>Ratri Hadajani</v>
      </c>
      <c r="J7" s="1" t="str">
        <f>VLOOKUP(C7, tr_education_type!$A$1:$C$9, 2, FALSE)</f>
        <v>SMP</v>
      </c>
    </row>
    <row r="8" spans="1:10" x14ac:dyDescent="0.25">
      <c r="A8" s="1">
        <v>8</v>
      </c>
      <c r="B8" s="1">
        <v>2</v>
      </c>
      <c r="C8" s="1">
        <v>3</v>
      </c>
      <c r="I8" s="1" t="str">
        <f>VLOOKUP(B8, tm_person!$B$1:$K$52, 2, FALSE)</f>
        <v>Ratri Hadajani</v>
      </c>
      <c r="J8" s="1" t="str">
        <f>VLOOKUP(C8, tr_education_type!$A$1:$C$9, 2, FALSE)</f>
        <v>SMA</v>
      </c>
    </row>
    <row r="9" spans="1:10" x14ac:dyDescent="0.25">
      <c r="A9" s="1">
        <v>9</v>
      </c>
      <c r="B9" s="1">
        <v>2</v>
      </c>
      <c r="C9" s="1">
        <v>4</v>
      </c>
      <c r="I9" s="1" t="str">
        <f>VLOOKUP(B9, tm_person!$B$1:$K$52, 2, FALSE)</f>
        <v>Ratri Hadajani</v>
      </c>
      <c r="J9" s="1" t="str">
        <f>VLOOKUP(C9, tr_education_type!$A$1:$C$9, 2, FALSE)</f>
        <v>D3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B477-E446-458F-8886-79FA0F3C2351}">
  <dimension ref="A1:C9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9.7109375" style="1" bestFit="1" customWidth="1"/>
    <col min="2" max="2" width="20.85546875" style="1" bestFit="1" customWidth="1"/>
    <col min="3" max="3" width="19.85546875" style="1" bestFit="1" customWidth="1"/>
    <col min="4" max="16384" width="2.85546875" style="1"/>
  </cols>
  <sheetData>
    <row r="1" spans="1:3" x14ac:dyDescent="0.25">
      <c r="A1" s="2" t="s">
        <v>191</v>
      </c>
      <c r="B1" s="2" t="s">
        <v>214</v>
      </c>
      <c r="C1" s="2" t="s">
        <v>215</v>
      </c>
    </row>
    <row r="2" spans="1:3" x14ac:dyDescent="0.25">
      <c r="A2" s="1">
        <v>1</v>
      </c>
      <c r="B2" s="1" t="s">
        <v>216</v>
      </c>
    </row>
    <row r="3" spans="1:3" x14ac:dyDescent="0.25">
      <c r="A3" s="1">
        <v>2</v>
      </c>
      <c r="B3" s="1" t="s">
        <v>217</v>
      </c>
    </row>
    <row r="4" spans="1:3" x14ac:dyDescent="0.25">
      <c r="A4" s="1">
        <v>3</v>
      </c>
      <c r="B4" s="1" t="s">
        <v>218</v>
      </c>
    </row>
    <row r="5" spans="1:3" x14ac:dyDescent="0.25">
      <c r="A5" s="1">
        <v>4</v>
      </c>
      <c r="B5" s="1" t="s">
        <v>219</v>
      </c>
    </row>
    <row r="6" spans="1:3" x14ac:dyDescent="0.25">
      <c r="A6" s="1">
        <v>5</v>
      </c>
      <c r="B6" s="1" t="s">
        <v>220</v>
      </c>
    </row>
    <row r="7" spans="1:3" x14ac:dyDescent="0.25">
      <c r="A7" s="1">
        <v>7</v>
      </c>
      <c r="B7" s="1" t="s">
        <v>221</v>
      </c>
    </row>
    <row r="8" spans="1:3" x14ac:dyDescent="0.25">
      <c r="A8" s="1">
        <v>8</v>
      </c>
      <c r="B8" s="1" t="s">
        <v>222</v>
      </c>
    </row>
    <row r="9" spans="1:3" x14ac:dyDescent="0.25">
      <c r="A9" s="1">
        <v>13</v>
      </c>
      <c r="B9" s="1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C404-8DC9-49F1-AAF0-AA99B8A988AD}">
  <dimension ref="A1:C9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9.7109375" style="1" bestFit="1" customWidth="1"/>
    <col min="2" max="2" width="14.5703125" style="1" bestFit="1" customWidth="1"/>
    <col min="3" max="3" width="19.85546875" style="1" bestFit="1" customWidth="1"/>
    <col min="4" max="16384" width="2.85546875" style="1"/>
  </cols>
  <sheetData>
    <row r="1" spans="1:3" x14ac:dyDescent="0.25">
      <c r="A1" s="2" t="s">
        <v>210</v>
      </c>
      <c r="B1" s="2" t="s">
        <v>223</v>
      </c>
      <c r="C1" s="2" t="s">
        <v>224</v>
      </c>
    </row>
    <row r="2" spans="1:3" x14ac:dyDescent="0.25">
      <c r="A2" s="1">
        <v>1</v>
      </c>
      <c r="B2" s="1" t="s">
        <v>225</v>
      </c>
      <c r="C2" s="1" t="s">
        <v>226</v>
      </c>
    </row>
    <row r="3" spans="1:3" x14ac:dyDescent="0.25">
      <c r="A3" s="1">
        <v>2</v>
      </c>
      <c r="B3" s="1" t="s">
        <v>227</v>
      </c>
      <c r="C3" s="1" t="s">
        <v>228</v>
      </c>
    </row>
    <row r="4" spans="1:3" x14ac:dyDescent="0.25">
      <c r="A4" s="1">
        <v>3</v>
      </c>
      <c r="B4" s="1" t="s">
        <v>229</v>
      </c>
      <c r="C4" s="1" t="s">
        <v>230</v>
      </c>
    </row>
    <row r="5" spans="1:3" x14ac:dyDescent="0.25">
      <c r="A5" s="1">
        <v>4</v>
      </c>
      <c r="B5" s="1" t="s">
        <v>231</v>
      </c>
      <c r="C5" s="1" t="s">
        <v>232</v>
      </c>
    </row>
    <row r="6" spans="1:3" x14ac:dyDescent="0.25">
      <c r="A6" s="1">
        <v>5</v>
      </c>
      <c r="B6" s="1" t="s">
        <v>233</v>
      </c>
      <c r="C6" s="1" t="s">
        <v>234</v>
      </c>
    </row>
    <row r="7" spans="1:3" x14ac:dyDescent="0.25">
      <c r="A7" s="1">
        <v>6</v>
      </c>
      <c r="B7" s="1" t="s">
        <v>235</v>
      </c>
      <c r="C7" s="1" t="s">
        <v>236</v>
      </c>
    </row>
    <row r="8" spans="1:3" x14ac:dyDescent="0.25">
      <c r="A8" s="1">
        <v>7</v>
      </c>
      <c r="B8" s="1" t="s">
        <v>237</v>
      </c>
      <c r="C8" s="1" t="s">
        <v>238</v>
      </c>
    </row>
    <row r="9" spans="1:3" x14ac:dyDescent="0.25">
      <c r="A9" s="1">
        <v>13</v>
      </c>
      <c r="B9" s="1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tm_person_email</vt:lpstr>
      <vt:lpstr>tm_person_mobile_phone</vt:lpstr>
      <vt:lpstr>tm_person_mobile_phone_m</vt:lpstr>
      <vt:lpstr>tm_person_address</vt:lpstr>
      <vt:lpstr>tm_person_website</vt:lpstr>
      <vt:lpstr>tm_person_document</vt:lpstr>
      <vt:lpstr>tm_person_education</vt:lpstr>
      <vt:lpstr>tr_document_type</vt:lpstr>
      <vt:lpstr>tr_education_type</vt:lpstr>
      <vt:lpstr>tm_person_address_m</vt:lpstr>
      <vt:lpstr>tr_religion</vt:lpstr>
      <vt:lpstr>tr_person_parent_type</vt:lpstr>
      <vt:lpstr>tr_blood_type</vt:lpstr>
      <vt:lpstr>tr_institution_type</vt:lpstr>
      <vt:lpstr>tm_address</vt:lpstr>
      <vt:lpstr>tm_person_father</vt:lpstr>
      <vt:lpstr>tm_person_mother</vt:lpstr>
      <vt:lpstr>tm_person_parent</vt:lpstr>
      <vt:lpstr>tm_person_spouse</vt:lpstr>
      <vt:lpstr>tm_person_spouse_m</vt:lpstr>
      <vt:lpstr>tm_address_phone</vt:lpstr>
      <vt:lpstr>tm_country</vt:lpstr>
      <vt:lpstr>Sheet3</vt:lpstr>
      <vt:lpstr>Countries Data</vt:lpstr>
      <vt:lpstr>tr_address_status</vt:lpstr>
      <vt:lpstr>tr_spouse_status</vt:lpstr>
      <vt:lpstr>Queries</vt:lpstr>
      <vt:lpstr>tm_person</vt:lpstr>
      <vt:lpstr>tm_institution</vt:lpstr>
      <vt:lpstr>tm_customer</vt:lpstr>
      <vt:lpstr>tm_customer_person</vt:lpstr>
      <vt:lpstr>tm_customer_institution</vt:lpstr>
      <vt:lpstr>tm_person_education_m</vt:lpstr>
      <vt:lpstr>tm_person_website_m</vt:lpstr>
      <vt:lpstr>tm_institution_email</vt:lpstr>
      <vt:lpstr>tm_institution_website</vt:lpstr>
      <vt:lpstr>tm_institution_email_m</vt:lpstr>
      <vt:lpstr>tm_institution_website_m</vt:lpstr>
      <vt:lpstr>tm_user</vt:lpstr>
      <vt:lpstr>00</vt:lpstr>
      <vt:lpstr>01</vt:lpstr>
      <vt:lpstr>Takjil Bappenas 202403</vt:lpstr>
      <vt:lpstr>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Aryo Budi</dc:creator>
  <cp:lastModifiedBy>Aryo Budi</cp:lastModifiedBy>
  <dcterms:created xsi:type="dcterms:W3CDTF">2024-03-09T00:21:55Z</dcterms:created>
  <dcterms:modified xsi:type="dcterms:W3CDTF">2024-05-11T04:25:28Z</dcterms:modified>
</cp:coreProperties>
</file>