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-my.sharepoint.com/personal/bsi00832_bsi_co_id/Documents/Microsoft Teams Chat Files/"/>
    </mc:Choice>
  </mc:AlternateContent>
  <xr:revisionPtr revIDLastSave="118" documentId="13_ncr:1_{0B4B5E24-21DE-410A-87E8-812A1A5DFECD}" xr6:coauthVersionLast="47" xr6:coauthVersionMax="47" xr10:uidLastSave="{4C01F7E7-9205-4DC1-8728-F4B61ABC3840}"/>
  <bookViews>
    <workbookView xWindow="-120" yWindow="-120" windowWidth="20730" windowHeight="11160" firstSheet="3" activeTab="1" xr2:uid="{B91649AC-A140-4D7B-914B-026727CA39AF}"/>
  </bookViews>
  <sheets>
    <sheet name="Summary" sheetId="3" r:id="rId1"/>
    <sheet name="Script" sheetId="2" r:id="rId2"/>
    <sheet name="Data Pak Anton" sheetId="6" r:id="rId3"/>
    <sheet name="Capture" sheetId="4" r:id="rId4"/>
  </sheets>
  <definedNames>
    <definedName name="_xlnm._FilterDatabase" localSheetId="2" hidden="1">'Data Pak Anton'!$A$6:$X$8</definedName>
    <definedName name="_xlnm.Print_Area" localSheetId="2">'Data Pak Anton'!$C$6:$P$8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6" l="1"/>
  <c r="V15" i="6" s="1"/>
  <c r="U14" i="6"/>
  <c r="V14" i="6" s="1"/>
  <c r="AB8" i="6"/>
  <c r="AA8" i="6"/>
  <c r="Z8" i="6"/>
  <c r="W8" i="6"/>
  <c r="V8" i="6"/>
  <c r="R8" i="6"/>
  <c r="Q8" i="6"/>
  <c r="S7" i="6"/>
  <c r="U7" i="6" s="1"/>
  <c r="U8" i="6" s="1"/>
  <c r="O7" i="6"/>
  <c r="O6" i="6"/>
  <c r="S8" i="6" l="1"/>
  <c r="T7" i="6"/>
  <c r="Q139" i="2"/>
  <c r="P139" i="2"/>
  <c r="M139" i="2"/>
  <c r="Q78" i="2"/>
  <c r="P78" i="2"/>
  <c r="M78" i="2"/>
  <c r="X7" i="6" l="1"/>
  <c r="X8" i="6" s="1"/>
  <c r="T8" i="6"/>
  <c r="Y7" i="6"/>
  <c r="Y8" i="6" s="1"/>
</calcChain>
</file>

<file path=xl/sharedStrings.xml><?xml version="1.0" encoding="utf-8"?>
<sst xmlns="http://schemas.openxmlformats.org/spreadsheetml/2006/main" count="754" uniqueCount="263">
  <si>
    <t>Objective:</t>
  </si>
  <si>
    <t>Generate Memo PJB dengan Unit &amp; Financial Information yg benar (Hanya untuk case autorent)</t>
  </si>
  <si>
    <t>Step by step:</t>
  </si>
  <si>
    <r>
      <t xml:space="preserve">1. Memastikan </t>
    </r>
    <r>
      <rPr>
        <b/>
        <sz val="11"/>
        <color theme="1"/>
        <rFont val="Calibri"/>
        <family val="2"/>
        <scheme val="minor"/>
      </rPr>
      <t>data unit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financial informationnya</t>
    </r>
    <r>
      <rPr>
        <sz val="11"/>
        <color theme="1"/>
        <rFont val="Calibri"/>
        <family val="2"/>
        <scheme val="minor"/>
      </rPr>
      <t xml:space="preserve"> sudah benar</t>
    </r>
  </si>
  <si>
    <t>a.</t>
  </si>
  <si>
    <t>Cek Unit  (script 1)</t>
  </si>
  <si>
    <t>Ambil data Asset Selling sesuai dengan Nomor Memo COP yg ada di File Ecel Pak Anton</t>
  </si>
  <si>
    <t xml:space="preserve">Compare data Unit dgn File Excel dr Pak Anton </t>
  </si>
  <si>
    <t>DATABASE</t>
  </si>
  <si>
    <t>FILE EXCEL PAK ANTON</t>
  </si>
  <si>
    <t>EngineNumber</t>
  </si>
  <si>
    <t>No.Mesin</t>
  </si>
  <si>
    <t>AgreementNumber</t>
  </si>
  <si>
    <t>Agreement</t>
  </si>
  <si>
    <t>IdentityPoliceNumber</t>
  </si>
  <si>
    <t>No.Polisi</t>
  </si>
  <si>
    <t>AssetCode</t>
  </si>
  <si>
    <t>ASSET CODE</t>
  </si>
  <si>
    <t>b. Cek Financial Information (Script 2)</t>
  </si>
  <si>
    <t>Ambil data disposal agreement compare data berikut dgn File Excel Pak Anton</t>
  </si>
  <si>
    <t>BookValue</t>
  </si>
  <si>
    <t>BV</t>
  </si>
  <si>
    <t>ProductPrice</t>
  </si>
  <si>
    <t>Nilai Jual</t>
  </si>
  <si>
    <t>Jika ada data disposal agreement ada yg tdk sama dgn File Excel Pak Anton, update datanya</t>
  </si>
  <si>
    <r>
      <t xml:space="preserve">2. Menambahkan </t>
    </r>
    <r>
      <rPr>
        <b/>
        <sz val="11"/>
        <color theme="1"/>
        <rFont val="Calibri"/>
        <family val="2"/>
        <scheme val="minor"/>
      </rPr>
      <t>informasi buyers</t>
    </r>
    <r>
      <rPr>
        <sz val="11"/>
        <color theme="1"/>
        <rFont val="Calibri"/>
        <family val="2"/>
        <scheme val="minor"/>
      </rPr>
      <t xml:space="preserve"> (Script 3)</t>
    </r>
  </si>
  <si>
    <t>3.</t>
  </si>
  <si>
    <t>Memastikan di screen data sudah terupdate dengan benar</t>
  </si>
  <si>
    <t>a. Pada screen memo details cek atribut berikut harus sudah sesuai</t>
  </si>
  <si>
    <t>agreement</t>
  </si>
  <si>
    <t>assetcode</t>
  </si>
  <si>
    <t>enginenumber</t>
  </si>
  <si>
    <t>Tobepaid</t>
  </si>
  <si>
    <t>PPN</t>
  </si>
  <si>
    <t>Book Value</t>
  </si>
  <si>
    <t>Gain/Loss</t>
  </si>
  <si>
    <t>b. Pada saat print report dan update perjanjian jual beli nomer chassis yg muncul sudah sesuai</t>
  </si>
  <si>
    <t xml:space="preserve">c. </t>
  </si>
  <si>
    <t>Pastikan report profit analysis dapat di print (Script 4)</t>
  </si>
  <si>
    <t>select</t>
  </si>
  <si>
    <t>c.IdUObjLease, a.IdTb_DIS_Agreement, a.DisposalNumber, b.MemoNumber,</t>
  </si>
  <si>
    <t>c.AgreementNumber, a.AgreementNumber,</t>
  </si>
  <si>
    <t>a.AssetCode,</t>
  </si>
  <si>
    <t>a.EngineNumber, c.EngineNumber,</t>
  </si>
  <si>
    <t>c.IdentityPoliceNumber,</t>
  </si>
  <si>
    <t>a.BookValue, a.ProductPrice</t>
  </si>
  <si>
    <t>from</t>
  </si>
  <si>
    <t>Tb_DIS_Agreement a,</t>
  </si>
  <si>
    <t>Tb_DIS_AssetSelling b,</t>
  </si>
  <si>
    <t>OPLUObjectLease c,</t>
  </si>
  <si>
    <t>Tb_OPL_Unit d</t>
  </si>
  <si>
    <t>where a.DisposalNumber = b.DisposalNumber</t>
  </si>
  <si>
    <t>and a.EngineNumber = c.EngineNumber</t>
  </si>
  <si>
    <t>and a.EngineNumber = d.EngineNumber</t>
  </si>
  <si>
    <t>and c.IsDelete = 0</t>
  </si>
  <si>
    <t>and d.IsDelete = 0</t>
  </si>
  <si>
    <r>
      <t>and b.MemoNumber in ('</t>
    </r>
    <r>
      <rPr>
        <b/>
        <sz val="11"/>
        <color rgb="FFFF0000"/>
        <rFont val="Calibri"/>
        <family val="2"/>
        <scheme val="minor"/>
      </rPr>
      <t>00097/COP/08/2022</t>
    </r>
    <r>
      <rPr>
        <sz val="11"/>
        <color theme="1"/>
        <rFont val="Calibri"/>
        <family val="2"/>
        <scheme val="minor"/>
      </rPr>
      <t>')</t>
    </r>
  </si>
  <si>
    <t>order by</t>
  </si>
  <si>
    <t>KALO NOPOL BEDA PAKAI ENGINENUMBER</t>
  </si>
  <si>
    <t>a.DisposalNumber, b.MemoNumber, a.IdTb_DIS_Agreement;</t>
  </si>
  <si>
    <t>KALO NOPOL SAMA TINGGAL UPDATE AJA</t>
  </si>
  <si>
    <r>
      <rPr>
        <b/>
        <sz val="11"/>
        <color rgb="FFFF0000"/>
        <rFont val="Calibri"/>
        <family val="2"/>
        <scheme val="minor"/>
      </rPr>
      <t>20220812</t>
    </r>
    <r>
      <rPr>
        <b/>
        <sz val="11"/>
        <color rgb="FF0000FF"/>
        <rFont val="Calibri"/>
        <family val="2"/>
        <scheme val="minor"/>
      </rPr>
      <t>FRI</t>
    </r>
  </si>
  <si>
    <t>00097/COP/08/2022</t>
  </si>
  <si>
    <t>ACUAN UTAMA --&gt; ENGINE NUMBER &amp; AGREEMENT NUMBER</t>
  </si>
  <si>
    <t>IdUObjLease</t>
  </si>
  <si>
    <t>IdTb_DIS_Agreement</t>
  </si>
  <si>
    <t>DisposalNumber</t>
  </si>
  <si>
    <t>MemoNumber</t>
  </si>
  <si>
    <t>0000382/4/01/11/2019</t>
  </si>
  <si>
    <t>0000941/4/01/01/2022</t>
  </si>
  <si>
    <t>MF56955</t>
  </si>
  <si>
    <t>B9807BCP</t>
  </si>
  <si>
    <t>0000623/4/01/01/2021</t>
  </si>
  <si>
    <t>select a.*</t>
  </si>
  <si>
    <r>
      <t xml:space="preserve">from </t>
    </r>
    <r>
      <rPr>
        <b/>
        <sz val="11"/>
        <color rgb="FF0000FF"/>
        <rFont val="Consolas"/>
        <family val="3"/>
      </rPr>
      <t>Tb_DIS_Agreement</t>
    </r>
    <r>
      <rPr>
        <sz val="11"/>
        <color theme="1"/>
        <rFont val="Consolas"/>
        <family val="3"/>
      </rPr>
      <t xml:space="preserve"> a</t>
    </r>
  </si>
  <si>
    <r>
      <t>where a.IdTb_DIS_Agreement in (</t>
    </r>
    <r>
      <rPr>
        <b/>
        <sz val="11"/>
        <color rgb="FFFF0000"/>
        <rFont val="Consolas"/>
        <family val="3"/>
      </rPr>
      <t>8537</t>
    </r>
    <r>
      <rPr>
        <sz val="11"/>
        <color theme="1"/>
        <rFont val="Consolas"/>
        <family val="3"/>
      </rPr>
      <t>);</t>
    </r>
  </si>
  <si>
    <r>
      <t xml:space="preserve">KOLOM WARNA HIJAU BERIKUT DI-COMPARE DGN FILE EXCEL PAK ANTON --&gt; UPDATE </t>
    </r>
    <r>
      <rPr>
        <b/>
        <sz val="11"/>
        <color rgb="FF0000FF"/>
        <rFont val="Calibri"/>
        <family val="2"/>
        <scheme val="minor"/>
      </rPr>
      <t>Tb_DIS_Agreement</t>
    </r>
    <r>
      <rPr>
        <sz val="11"/>
        <color theme="1"/>
        <rFont val="Calibri"/>
        <family val="2"/>
        <scheme val="minor"/>
      </rPr>
      <t xml:space="preserve"> JIKA ADA YG BEDA</t>
    </r>
  </si>
  <si>
    <t>Depreciation</t>
  </si>
  <si>
    <t>Impairement</t>
  </si>
  <si>
    <t>Registration</t>
  </si>
  <si>
    <t>Maintenance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</si>
  <si>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</si>
  <si>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</si>
  <si>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</si>
  <si>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</si>
  <si>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</si>
  <si>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</si>
  <si>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</si>
  <si>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</si>
  <si>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Remarks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</si>
  <si>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</si>
  <si>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</si>
  <si>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</si>
  <si>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</si>
  <si>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</si>
  <si>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</si>
  <si>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</si>
  <si>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</si>
  <si>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</si>
  <si>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</si>
  <si>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</si>
  <si>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</si>
  <si>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</si>
  <si>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</si>
  <si>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</si>
  <si>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NULL</t>
  </si>
  <si>
    <t>KRN</t>
  </si>
  <si>
    <t>begin tran;</t>
  </si>
  <si>
    <t>update Tb_DIS_Agreement</t>
  </si>
  <si>
    <t>set</t>
  </si>
  <si>
    <r>
      <t xml:space="preserve">ProductPrice = </t>
    </r>
    <r>
      <rPr>
        <b/>
        <sz val="11"/>
        <color rgb="FFFF0000"/>
        <rFont val="Consolas"/>
        <family val="3"/>
      </rPr>
      <t>44081955</t>
    </r>
  </si>
  <si>
    <r>
      <t xml:space="preserve">where IdTb_DIS_Agreement = </t>
    </r>
    <r>
      <rPr>
        <b/>
        <sz val="11"/>
        <color rgb="FFFF0000"/>
        <rFont val="Consolas"/>
        <family val="3"/>
      </rPr>
      <t>8537</t>
    </r>
    <r>
      <rPr>
        <sz val="11"/>
        <color theme="1"/>
        <rFont val="Consolas"/>
        <family val="3"/>
      </rPr>
      <t>;</t>
    </r>
  </si>
  <si>
    <t>--rollback tran;</t>
  </si>
  <si>
    <t>--commit tran;</t>
  </si>
  <si>
    <r>
      <t>select a.</t>
    </r>
    <r>
      <rPr>
        <b/>
        <sz val="11"/>
        <color rgb="FFFF0000"/>
        <rFont val="Calibri"/>
        <family val="2"/>
        <scheme val="minor"/>
      </rPr>
      <t>IdTb_DIS_AssetSelling</t>
    </r>
    <r>
      <rPr>
        <sz val="11"/>
        <color theme="1"/>
        <rFont val="Calibri"/>
        <family val="2"/>
        <scheme val="minor"/>
      </rPr>
      <t xml:space="preserve"> from Tb_DIS_AssetSelling a where a.MemoNumber = '</t>
    </r>
    <r>
      <rPr>
        <b/>
        <sz val="11"/>
        <color rgb="FFFF0000"/>
        <rFont val="Calibri"/>
        <family val="2"/>
        <scheme val="minor"/>
      </rPr>
      <t>00097/COP/08/2022</t>
    </r>
    <r>
      <rPr>
        <sz val="11"/>
        <color theme="1"/>
        <rFont val="Calibri"/>
        <family val="2"/>
        <scheme val="minor"/>
      </rPr>
      <t>';</t>
    </r>
  </si>
  <si>
    <t>IdTb_DIS_AssetSelling</t>
  </si>
  <si>
    <r>
      <t xml:space="preserve">KALAU USER SUDAH BUAT MEMO ASSET SELLINGNYA, </t>
    </r>
    <r>
      <rPr>
        <sz val="11"/>
        <color rgb="FFFF0000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Tb_DIS_Buyers</t>
    </r>
  </si>
  <si>
    <r>
      <t>Dari Excel Pak Anton (</t>
    </r>
    <r>
      <rPr>
        <b/>
        <sz val="11"/>
        <color rgb="FFFF0000"/>
        <rFont val="Calibri"/>
        <family val="2"/>
        <scheme val="minor"/>
      </rPr>
      <t>Harga Jua</t>
    </r>
    <r>
      <rPr>
        <sz val="11"/>
        <color theme="1"/>
        <rFont val="Calibri"/>
        <family val="2"/>
        <scheme val="minor"/>
      </rPr>
      <t>l)</t>
    </r>
  </si>
  <si>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% dr offer price (Dari Excel Pak Anton - </t>
    </r>
    <r>
      <rPr>
        <b/>
        <sz val="11"/>
        <color rgb="FFFF0000"/>
        <rFont val="Calibri"/>
        <family val="2"/>
        <scheme val="minor"/>
      </rPr>
      <t>PPN</t>
    </r>
    <r>
      <rPr>
        <sz val="11"/>
        <color theme="1"/>
        <rFont val="Calibri"/>
        <family val="2"/>
        <scheme val="minor"/>
      </rPr>
      <t>)</t>
    </r>
  </si>
  <si>
    <t>IdTb_DIS_Buyers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</si>
  <si>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</si>
  <si>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</si>
  <si>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</si>
  <si>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</si>
  <si>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</si>
  <si>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</si>
  <si>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</si>
  <si>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</si>
  <si>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</si>
  <si>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</si>
  <si>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</si>
  <si>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</si>
  <si>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</si>
  <si>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</si>
  <si>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</si>
  <si>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</si>
  <si>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</si>
  <si>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</si>
  <si>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</si>
  <si>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</si>
  <si>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</si>
  <si>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PT MOBILINDO LESTARI SEJAHTERA</t>
  </si>
  <si>
    <t>Jl Boulevard Permata Medang B II/ B16 Kel Madang Kec Pagedangan Kab Tangerang, Banten</t>
  </si>
  <si>
    <t>BPKB</t>
  </si>
  <si>
    <r>
      <t xml:space="preserve">CEK </t>
    </r>
    <r>
      <rPr>
        <b/>
        <sz val="11"/>
        <color rgb="FF0000FF"/>
        <rFont val="Calibri"/>
        <family val="2"/>
        <scheme val="minor"/>
      </rPr>
      <t>Tb_DIS_ProfitAnalysis</t>
    </r>
    <r>
      <rPr>
        <sz val="1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ProfitType</t>
    </r>
    <r>
      <rPr>
        <sz val="11"/>
        <color theme="1"/>
        <rFont val="Calibri"/>
        <family val="2"/>
        <scheme val="minor"/>
      </rPr>
      <t xml:space="preserve"> HARUS BERPASANGAN (</t>
    </r>
    <r>
      <rPr>
        <sz val="11"/>
        <color rgb="FFFF0000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>), JIKA TIDAK MAKA INSERT MANUAL SALAH SATUNYA…!!!</t>
    </r>
  </si>
  <si>
    <r>
      <t xml:space="preserve">from </t>
    </r>
    <r>
      <rPr>
        <b/>
        <sz val="11"/>
        <color rgb="FF0000FF"/>
        <rFont val="Consolas"/>
        <family val="3"/>
      </rPr>
      <t>Tb_DIS_ProfitAnalysis</t>
    </r>
    <r>
      <rPr>
        <sz val="11"/>
        <color theme="1"/>
        <rFont val="Consolas"/>
        <family val="3"/>
      </rPr>
      <t xml:space="preserve"> a</t>
    </r>
  </si>
  <si>
    <r>
      <t>where a.</t>
    </r>
    <r>
      <rPr>
        <b/>
        <sz val="11"/>
        <color rgb="FFFF0000"/>
        <rFont val="Consolas"/>
        <family val="3"/>
      </rPr>
      <t>IdTb_DIS_AssetSelling</t>
    </r>
    <r>
      <rPr>
        <sz val="11"/>
        <color theme="1"/>
        <rFont val="Consolas"/>
        <family val="3"/>
      </rPr>
      <t xml:space="preserve"> = </t>
    </r>
    <r>
      <rPr>
        <b/>
        <sz val="11"/>
        <color rgb="FFFF0000"/>
        <rFont val="Consolas"/>
        <family val="3"/>
      </rPr>
      <t>1053</t>
    </r>
    <r>
      <rPr>
        <sz val="11"/>
        <color theme="1"/>
        <rFont val="Consolas"/>
        <family val="3"/>
      </rPr>
      <t>;</t>
    </r>
  </si>
  <si>
    <t>IdTb_DIS_ProfitAnalysis</t>
  </si>
  <si>
    <t>IdTb_DIS_AssetSellingDetail</t>
  </si>
  <si>
    <t>IdTb_MKT_SKD</t>
  </si>
  <si>
    <t>ProfitType</t>
  </si>
  <si>
    <t>IsEdited</t>
  </si>
  <si>
    <t>Quantity</t>
  </si>
  <si>
    <t>Period</t>
  </si>
  <si>
    <t>NetInvestment</t>
  </si>
  <si>
    <t>ResidualValue</t>
  </si>
  <si>
    <t>UslMonth</t>
  </si>
  <si>
    <t>InstallmentIncome</t>
  </si>
  <si>
    <t>InsuranceIncome</t>
  </si>
  <si>
    <t>KTBDiscountToDSF</t>
  </si>
  <si>
    <t>TotalLeaseIncome</t>
  </si>
  <si>
    <t>InterestCostBeforeBast</t>
  </si>
  <si>
    <t>AdditionalExpenseAmount01</t>
  </si>
  <si>
    <t>AdditionalExpenseAmount02</t>
  </si>
  <si>
    <t>AdditionalExpenseAmount03</t>
  </si>
  <si>
    <t>AdditionalExpenseLabel01</t>
  </si>
  <si>
    <t>AdditionalExpenseLabel02</t>
  </si>
  <si>
    <t>AdditionalExpenseLabel03</t>
  </si>
  <si>
    <t>VATInUnit</t>
  </si>
  <si>
    <t>VATInCaroseries</t>
  </si>
  <si>
    <t>VATInAccesories</t>
  </si>
  <si>
    <t>VATInMaintenance</t>
  </si>
  <si>
    <t>AdditionalIncomeAmount01</t>
  </si>
  <si>
    <t>AdditionalIncomeAmount02</t>
  </si>
  <si>
    <t>AdditionalIncomeAmount03</t>
  </si>
  <si>
    <t>AdditionalIncomeLabel01</t>
  </si>
  <si>
    <t>AdditionalIncomeLabel02</t>
  </si>
  <si>
    <t>AdditionalIncomeLabel03</t>
  </si>
  <si>
    <t>Remark_Period</t>
  </si>
  <si>
    <t>Remark_NetInvestment</t>
  </si>
  <si>
    <t>Remark_ResidualValue</t>
  </si>
  <si>
    <t>Remark_UslMonth</t>
  </si>
  <si>
    <t>Remark_InstallmentIncome</t>
  </si>
  <si>
    <t>Remark_InsuranceIncome</t>
  </si>
  <si>
    <t>Remark_KTBDiscount</t>
  </si>
  <si>
    <t>Remark_TotalLeaseIncome</t>
  </si>
  <si>
    <t>Remark_ProductPrice</t>
  </si>
  <si>
    <t>Remark_Registration</t>
  </si>
  <si>
    <t>Remark_Maintenance</t>
  </si>
  <si>
    <t>Remark_Replacement</t>
  </si>
  <si>
    <t>Remark_InsuranceCost</t>
  </si>
  <si>
    <t>Remark_MediatorFee</t>
  </si>
  <si>
    <t>Remark_Mobilization</t>
  </si>
  <si>
    <t>Remark_Demobilization</t>
  </si>
  <si>
    <t>Remark_InterestCost</t>
  </si>
  <si>
    <t>Remark_TermOfPaymentCost</t>
  </si>
  <si>
    <t>Remark_InterestCostBeforeBast</t>
  </si>
  <si>
    <t>Remark_AdditionalExpenseAmount01</t>
  </si>
  <si>
    <t>Remark_AdditionalExpenseAmount02</t>
  </si>
  <si>
    <t>Remark_AdditionalExpenseAmount03</t>
  </si>
  <si>
    <t>Remark_VATInUnit</t>
  </si>
  <si>
    <t>Remark_VATInCaroseries</t>
  </si>
  <si>
    <t>Remark_VATInAccesories</t>
  </si>
  <si>
    <t>Remark_VATInMaintenance</t>
  </si>
  <si>
    <t>Remark_AdditionalIncomeAmount01</t>
  </si>
  <si>
    <t>Remark_AdditionalIncomeAmount02</t>
  </si>
  <si>
    <t>Remark_AdditionalIncomeAmount03</t>
  </si>
  <si>
    <t>Remark_TotalIncome</t>
  </si>
  <si>
    <t>Remark_TotalExpense</t>
  </si>
  <si>
    <t>Remark_Profit</t>
  </si>
  <si>
    <t>Remark_AdditionalExpenseTotal</t>
  </si>
  <si>
    <t>Remark_AdditionalIncomeTotal</t>
  </si>
  <si>
    <t>Remark_LossProfit</t>
  </si>
  <si>
    <t>Remark_GainLossAfterSales</t>
  </si>
  <si>
    <t>Remark_NetPotentialLossProfit</t>
  </si>
  <si>
    <t>PeriodUnit</t>
  </si>
  <si>
    <t>NetInvestmentPerUnit</t>
  </si>
  <si>
    <t>ResidualValuePerUnit</t>
  </si>
  <si>
    <t>UslMonthPerUnit</t>
  </si>
  <si>
    <t>PerUnit</t>
  </si>
  <si>
    <t>0001022/4/01/04/2022</t>
  </si>
  <si>
    <t>Budget</t>
  </si>
  <si>
    <t>Actual</t>
  </si>
  <si>
    <t>00098/COP/08/2022</t>
  </si>
  <si>
    <t>0000259/4/01/12/2018</t>
  </si>
  <si>
    <t>0000815/4/01/07/2021</t>
  </si>
  <si>
    <t>2KDAD24337</t>
  </si>
  <si>
    <t>B7498BDA</t>
  </si>
  <si>
    <t>0000503/4/01/07/2020</t>
  </si>
  <si>
    <r>
      <t>where a.IdTb_DIS_Agreement in (</t>
    </r>
    <r>
      <rPr>
        <b/>
        <sz val="11"/>
        <color rgb="FFFF0000"/>
        <rFont val="Consolas"/>
        <family val="3"/>
      </rPr>
      <t>8543</t>
    </r>
    <r>
      <rPr>
        <sz val="11"/>
        <color theme="1"/>
        <rFont val="Consolas"/>
        <family val="3"/>
      </rPr>
      <t>);</t>
    </r>
  </si>
  <si>
    <t>BSI ARYO BUDI</t>
  </si>
  <si>
    <r>
      <t>AssetCode = '</t>
    </r>
    <r>
      <rPr>
        <b/>
        <sz val="11"/>
        <color rgb="FFFF0000"/>
        <rFont val="Consolas"/>
        <family val="3"/>
      </rPr>
      <t>4120037228</t>
    </r>
    <r>
      <rPr>
        <sz val="11"/>
        <color theme="1"/>
        <rFont val="Consolas"/>
        <family val="3"/>
      </rPr>
      <t>',</t>
    </r>
  </si>
  <si>
    <r>
      <t xml:space="preserve">BookValue = </t>
    </r>
    <r>
      <rPr>
        <b/>
        <sz val="11"/>
        <color rgb="FFFF0000"/>
        <rFont val="Consolas"/>
        <family val="3"/>
      </rPr>
      <t>294778412</t>
    </r>
  </si>
  <si>
    <r>
      <t xml:space="preserve">where IdTb_DIS_Agreement = </t>
    </r>
    <r>
      <rPr>
        <b/>
        <sz val="11"/>
        <color rgb="FFFF0000"/>
        <rFont val="Consolas"/>
        <family val="3"/>
      </rPr>
      <t>8543</t>
    </r>
    <r>
      <rPr>
        <sz val="11"/>
        <color theme="1"/>
        <rFont val="Consolas"/>
        <family val="3"/>
      </rPr>
      <t>;</t>
    </r>
  </si>
  <si>
    <r>
      <t>select a.</t>
    </r>
    <r>
      <rPr>
        <b/>
        <sz val="11"/>
        <color rgb="FFFF0000"/>
        <rFont val="Calibri"/>
        <family val="2"/>
        <scheme val="minor"/>
      </rPr>
      <t>IdTb_DIS_AssetSelling</t>
    </r>
    <r>
      <rPr>
        <sz val="11"/>
        <color theme="1"/>
        <rFont val="Calibri"/>
        <family val="2"/>
        <scheme val="minor"/>
      </rPr>
      <t xml:space="preserve"> from Tb_DIS_AssetSelling a where a.MemoNumber = '</t>
    </r>
    <r>
      <rPr>
        <b/>
        <sz val="11"/>
        <color rgb="FFFF0000"/>
        <rFont val="Calibri"/>
        <family val="2"/>
        <scheme val="minor"/>
      </rPr>
      <t>00098/COP/08/2022</t>
    </r>
    <r>
      <rPr>
        <sz val="11"/>
        <color theme="1"/>
        <rFont val="Calibri"/>
        <family val="2"/>
        <scheme val="minor"/>
      </rPr>
      <t>';</t>
    </r>
  </si>
  <si>
    <r>
      <t>where a.</t>
    </r>
    <r>
      <rPr>
        <b/>
        <sz val="11"/>
        <color rgb="FFFF0000"/>
        <rFont val="Consolas"/>
        <family val="3"/>
      </rPr>
      <t>IdTb_DIS_AssetSelling</t>
    </r>
    <r>
      <rPr>
        <sz val="11"/>
        <color theme="1"/>
        <rFont val="Consolas"/>
        <family val="3"/>
      </rPr>
      <t xml:space="preserve"> = </t>
    </r>
    <r>
      <rPr>
        <b/>
        <sz val="11"/>
        <color rgb="FFFF0000"/>
        <rFont val="Consolas"/>
        <family val="3"/>
      </rPr>
      <t>1068</t>
    </r>
    <r>
      <rPr>
        <sz val="11"/>
        <color theme="1"/>
        <rFont val="Consolas"/>
        <family val="3"/>
      </rPr>
      <t>;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</si>
  <si>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</si>
  <si>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</t>
  </si>
  <si>
    <t>Buyer</t>
  </si>
  <si>
    <t>Seq.</t>
  </si>
  <si>
    <t>Cust</t>
  </si>
  <si>
    <t>Type Kendaraan</t>
  </si>
  <si>
    <t>YEARS</t>
  </si>
  <si>
    <t>No.Rangka</t>
  </si>
  <si>
    <t>Harga Beli</t>
  </si>
  <si>
    <t>Nilai Pelunasan (include PPn)</t>
  </si>
  <si>
    <t>Impairment</t>
  </si>
  <si>
    <t>bv</t>
  </si>
  <si>
    <t>MOBILINDO LESTARI SEJAHTERA</t>
  </si>
  <si>
    <t>AUTORENT LANCAR SEJAHTERA, PT</t>
  </si>
  <si>
    <t>MITS</t>
  </si>
  <si>
    <t>COLT DIESEL FE 73</t>
  </si>
  <si>
    <t>GRAN MAX 1.3 AC BLINDVAN</t>
  </si>
  <si>
    <t>MHKB3BA1JFK027558</t>
  </si>
  <si>
    <t>B 9807 BCP</t>
  </si>
  <si>
    <t>52,677,079</t>
  </si>
  <si>
    <t>39,406,241</t>
  </si>
  <si>
    <t>28,031,237</t>
  </si>
  <si>
    <t>TOTAL</t>
  </si>
  <si>
    <t>00097/COP/07/2022</t>
  </si>
  <si>
    <t>MEMO 00047/COP/04/2022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</si>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</sst>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[$-409]d\-mmm\-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6.5"/>
      <color theme="1"/>
      <name val="Times New Roman"/>
      <family val="1"/>
    </font>
    <font>
      <b/>
      <sz val="7.5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47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1" fontId="0" fillId="0" borderId="0" xfId="1" applyNumberFormat="1" applyFont="1" applyAlignment="1">
      <alignment vertical="top"/>
    </xf>
    <xf numFmtId="22" fontId="0" fillId="0" borderId="0" xfId="0" applyNumberFormat="1" applyAlignment="1">
      <alignment vertical="top"/>
    </xf>
    <xf numFmtId="0" fontId="0" fillId="5" borderId="0" xfId="0" applyFill="1" applyAlignment="1">
      <alignment vertical="top"/>
    </xf>
    <xf numFmtId="1" fontId="0" fillId="4" borderId="0" xfId="1" applyNumberFormat="1" applyFont="1" applyFill="1" applyAlignment="1">
      <alignment vertical="top"/>
    </xf>
    <xf numFmtId="22" fontId="0" fillId="4" borderId="0" xfId="0" applyNumberFormat="1" applyFill="1" applyAlignment="1">
      <alignment vertical="top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top"/>
    </xf>
    <xf numFmtId="0" fontId="0" fillId="0" borderId="0" xfId="0" applyAlignment="1">
      <alignment horizontal="center" textRotation="90" wrapText="1"/>
    </xf>
    <xf numFmtId="0" fontId="0" fillId="0" borderId="0" xfId="0" quotePrefix="1" applyAlignment="1">
      <alignment vertical="top"/>
    </xf>
    <xf numFmtId="0" fontId="3" fillId="3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8" fillId="6" borderId="0" xfId="0" applyFont="1" applyFill="1"/>
    <xf numFmtId="0" fontId="8" fillId="6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0" borderId="0" xfId="0" quotePrefix="1" applyFont="1" applyAlignment="1">
      <alignment vertical="top"/>
    </xf>
    <xf numFmtId="0" fontId="0" fillId="0" borderId="0" xfId="0" quotePrefix="1" applyAlignment="1">
      <alignment horizontal="left" vertical="top"/>
    </xf>
    <xf numFmtId="0" fontId="8" fillId="6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164" fontId="11" fillId="7" borderId="1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38" fontId="0" fillId="0" borderId="0" xfId="0" applyNumberFormat="1" applyAlignment="1">
      <alignment wrapText="1"/>
    </xf>
    <xf numFmtId="165" fontId="0" fillId="0" borderId="0" xfId="2" applyFont="1" applyAlignment="1">
      <alignment wrapText="1"/>
    </xf>
    <xf numFmtId="164" fontId="1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11" fillId="0" borderId="0" xfId="1" applyNumberFormat="1" applyFont="1" applyAlignment="1">
      <alignment horizontal="center" vertical="center" wrapText="1"/>
    </xf>
    <xf numFmtId="164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3">
    <cellStyle name="Comma" xfId="1" builtinId="3"/>
    <cellStyle name="Comma [0] 2" xfId="2" xr:uid="{CD6148B8-AF90-478D-8103-0CC8B1D7C2E0}"/>
    <cellStyle name="Normal" xfId="0" builtinId="0"/>
  </cellStyles>
  <dxfs count="0"/>
  <tableStyles count="0" defaultTableStyle="TableStyleMedium2" defaultPivotStyle="PivotStyleLight16"/>
  <colors>
    <mruColors>
      <color rgb="FFFFFF99"/>
      <color rgb="FF66FFFF"/>
      <color rgb="FF0000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114300</xdr:rowOff>
    </xdr:from>
    <xdr:to>
      <xdr:col>16</xdr:col>
      <xdr:colOff>263733</xdr:colOff>
      <xdr:row>33</xdr:row>
      <xdr:rowOff>31300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AE61B-21F0-4761-9AFB-343955D68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16</xdr:col>
      <xdr:colOff>263734</xdr:colOff>
      <xdr:row>65</xdr:row>
      <xdr:rowOff>107500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E8A38F-95EF-4D75-BC96-98E7574BA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6675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19049</xdr:rowOff>
    </xdr:from>
    <xdr:to>
      <xdr:col>8</xdr:col>
      <xdr:colOff>104775</xdr:colOff>
      <xdr:row>83</xdr:row>
      <xdr:rowOff>102542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02A971-DFAA-432C-A394-D031947DA4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773" t="9767" r="26125" b="36451"/>
        <a:stretch/>
      </xdr:blipFill>
      <xdr:spPr>
        <a:xfrm>
          <a:off x="0" y="12592049"/>
          <a:ext cx="4981575" cy="31314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17</xdr:col>
      <xdr:colOff>512990</xdr:colOff>
      <xdr:row>116</xdr:row>
      <xdr:rowOff>37357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7DA754-6CCE-4DDA-94AD-A5E0CF16A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192500"/>
          <a:ext cx="10876190" cy="5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E29A-66AF-431C-813B-39512800F288}">
  <dimension ref="B2:M45"/>
  <sheetViews>
    <sheetView topLeftCell="A28" workbookViewId="0">
      <selection activeCell="AA38" sqref="AA38"/>
    </sheetView>
  </sheetViews>
  <sheetFormatPr defaultColWidth="2.85546875" defaultRowHeight="15"/>
  <cols>
    <col min="1" max="16384" width="2.85546875" style="1"/>
  </cols>
  <sheetData>
    <row r="2" spans="2:13">
      <c r="B2" s="2" t="s">
        <v>0</v>
      </c>
    </row>
    <row r="3" spans="2:13">
      <c r="C3" s="1" t="s">
        <v>1</v>
      </c>
    </row>
    <row r="5" spans="2:13">
      <c r="B5" s="2" t="s">
        <v>2</v>
      </c>
    </row>
    <row r="7" spans="2:13">
      <c r="B7" s="1" t="s">
        <v>3</v>
      </c>
    </row>
    <row r="9" spans="2:13">
      <c r="C9" s="22" t="s">
        <v>4</v>
      </c>
      <c r="D9" s="2" t="s">
        <v>5</v>
      </c>
      <c r="E9" s="2"/>
      <c r="F9" s="2"/>
    </row>
    <row r="10" spans="2:13">
      <c r="C10" s="16"/>
      <c r="D10" s="1" t="s">
        <v>6</v>
      </c>
    </row>
    <row r="11" spans="2:13">
      <c r="C11" s="16"/>
      <c r="D11" s="1" t="s">
        <v>7</v>
      </c>
    </row>
    <row r="12" spans="2:13">
      <c r="C12" s="16"/>
      <c r="E12" s="2" t="s">
        <v>8</v>
      </c>
      <c r="M12" s="2" t="s">
        <v>9</v>
      </c>
    </row>
    <row r="13" spans="2:13">
      <c r="E13" s="1" t="s">
        <v>10</v>
      </c>
      <c r="M13" s="1" t="s">
        <v>11</v>
      </c>
    </row>
    <row r="14" spans="2:13">
      <c r="E14" s="1" t="s">
        <v>12</v>
      </c>
      <c r="M14" s="1" t="s">
        <v>13</v>
      </c>
    </row>
    <row r="15" spans="2:13">
      <c r="E15" s="1" t="s">
        <v>14</v>
      </c>
      <c r="M15" s="1" t="s">
        <v>15</v>
      </c>
    </row>
    <row r="16" spans="2:13">
      <c r="E16" s="1" t="s">
        <v>16</v>
      </c>
      <c r="M16" s="1" t="s">
        <v>17</v>
      </c>
    </row>
    <row r="18" spans="2:11">
      <c r="C18" s="2" t="s">
        <v>18</v>
      </c>
    </row>
    <row r="19" spans="2:11">
      <c r="C19" s="16"/>
      <c r="D19" s="1" t="s">
        <v>19</v>
      </c>
    </row>
    <row r="20" spans="2:11">
      <c r="C20" s="16"/>
      <c r="E20" s="2" t="s">
        <v>8</v>
      </c>
      <c r="K20" s="2" t="s">
        <v>9</v>
      </c>
    </row>
    <row r="21" spans="2:11">
      <c r="E21" s="1" t="s">
        <v>16</v>
      </c>
      <c r="K21" s="1" t="s">
        <v>17</v>
      </c>
    </row>
    <row r="22" spans="2:11">
      <c r="E22" s="1" t="s">
        <v>10</v>
      </c>
      <c r="K22" s="1" t="s">
        <v>11</v>
      </c>
    </row>
    <row r="23" spans="2:11">
      <c r="E23" s="1" t="s">
        <v>20</v>
      </c>
      <c r="K23" s="1" t="s">
        <v>21</v>
      </c>
    </row>
    <row r="24" spans="2:11">
      <c r="E24" s="1" t="s">
        <v>22</v>
      </c>
      <c r="K24" s="1" t="s">
        <v>23</v>
      </c>
    </row>
    <row r="26" spans="2:11">
      <c r="D26" s="1" t="s">
        <v>24</v>
      </c>
    </row>
    <row r="28" spans="2:11">
      <c r="B28" s="23" t="s">
        <v>25</v>
      </c>
    </row>
    <row r="29" spans="2:11">
      <c r="B29" s="23"/>
    </row>
    <row r="31" spans="2:11">
      <c r="B31" s="16" t="s">
        <v>26</v>
      </c>
      <c r="C31" s="1" t="s">
        <v>27</v>
      </c>
    </row>
    <row r="33" spans="3:6">
      <c r="C33" s="1" t="s">
        <v>28</v>
      </c>
    </row>
    <row r="35" spans="3:6">
      <c r="F35" s="1" t="s">
        <v>29</v>
      </c>
    </row>
    <row r="36" spans="3:6">
      <c r="F36" s="1" t="s">
        <v>30</v>
      </c>
    </row>
    <row r="37" spans="3:6">
      <c r="F37" s="1" t="s">
        <v>31</v>
      </c>
    </row>
    <row r="38" spans="3:6">
      <c r="F38" s="1" t="s">
        <v>32</v>
      </c>
    </row>
    <row r="39" spans="3:6">
      <c r="F39" s="1" t="s">
        <v>33</v>
      </c>
    </row>
    <row r="40" spans="3:6">
      <c r="F40" s="1" t="s">
        <v>34</v>
      </c>
    </row>
    <row r="41" spans="3:6">
      <c r="F41" s="1" t="s">
        <v>35</v>
      </c>
    </row>
    <row r="43" spans="3:6">
      <c r="C43" s="1" t="s">
        <v>36</v>
      </c>
    </row>
    <row r="45" spans="3:6">
      <c r="C45" s="1" t="s">
        <v>37</v>
      </c>
      <c r="D45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8B81-0456-4B72-8567-5BA8DAD7DE75}">
  <dimension ref="B2:CJ151"/>
  <sheetViews>
    <sheetView tabSelected="1" topLeftCell="A73" workbookViewId="0">
      <selection activeCell="B2" sqref="B2"/>
    </sheetView>
  </sheetViews>
  <sheetFormatPr defaultColWidth="2.85546875" defaultRowHeight="15"/>
  <cols>
    <col min="1" max="3" width="2.85546875" style="1"/>
    <col min="4" max="4" width="22.42578125" style="1" bestFit="1" customWidth="1"/>
    <col min="5" max="5" width="20.85546875" style="1" bestFit="1" customWidth="1"/>
    <col min="6" max="6" width="26.42578125" style="1" bestFit="1" customWidth="1"/>
    <col min="7" max="7" width="40.42578125" style="1" bestFit="1" customWidth="1"/>
    <col min="8" max="8" width="32.140625" style="1" bestFit="1" customWidth="1"/>
    <col min="9" max="9" width="38.85546875" style="1" bestFit="1" customWidth="1"/>
    <col min="10" max="10" width="12.140625" style="1" bestFit="1" customWidth="1"/>
    <col min="11" max="11" width="16.140625" style="1" bestFit="1" customWidth="1"/>
    <col min="12" max="12" width="17.5703125" style="1" bestFit="1" customWidth="1"/>
    <col min="13" max="13" width="21" style="1" bestFit="1" customWidth="1"/>
    <col min="14" max="14" width="18.140625" style="1" bestFit="1" customWidth="1"/>
    <col min="15" max="15" width="12.7109375" style="1" bestFit="1" customWidth="1"/>
    <col min="16" max="16" width="20.7109375" style="1" bestFit="1" customWidth="1"/>
    <col min="17" max="17" width="20.85546875" style="1" bestFit="1" customWidth="1"/>
    <col min="18" max="18" width="17.7109375" style="1" bestFit="1" customWidth="1"/>
    <col min="19" max="19" width="17.28515625" style="1" bestFit="1" customWidth="1"/>
    <col min="20" max="20" width="12.28515625" style="1" bestFit="1" customWidth="1"/>
    <col min="21" max="21" width="19.7109375" style="1" bestFit="1" customWidth="1"/>
    <col min="22" max="22" width="22.7109375" style="1" bestFit="1" customWidth="1"/>
    <col min="23" max="23" width="12.7109375" style="1" bestFit="1" customWidth="1"/>
    <col min="24" max="24" width="20.140625" style="1" bestFit="1" customWidth="1"/>
    <col min="25" max="25" width="12.5703125" style="1" bestFit="1" customWidth="1"/>
    <col min="26" max="26" width="14" style="1" bestFit="1" customWidth="1"/>
    <col min="27" max="27" width="14.7109375" style="1" bestFit="1" customWidth="1"/>
    <col min="28" max="28" width="14.42578125" style="1" bestFit="1" customWidth="1"/>
    <col min="29" max="29" width="19.7109375" style="1" bestFit="1" customWidth="1"/>
    <col min="30" max="30" width="22" style="1" bestFit="1" customWidth="1"/>
    <col min="31" max="33" width="27.42578125" style="1" bestFit="1" customWidth="1"/>
    <col min="34" max="36" width="24.85546875" style="1" bestFit="1" customWidth="1"/>
    <col min="37" max="37" width="13.5703125" style="1" bestFit="1" customWidth="1"/>
    <col min="38" max="38" width="16.7109375" style="1" bestFit="1" customWidth="1"/>
    <col min="39" max="39" width="15.85546875" style="1" bestFit="1" customWidth="1"/>
    <col min="40" max="40" width="18.28515625" style="1" bestFit="1" customWidth="1"/>
    <col min="41" max="43" width="26.5703125" style="1" bestFit="1" customWidth="1"/>
    <col min="44" max="46" width="24" style="1" bestFit="1" customWidth="1"/>
    <col min="47" max="47" width="14.7109375" style="1" bestFit="1" customWidth="1"/>
    <col min="48" max="48" width="22.5703125" style="1" bestFit="1" customWidth="1"/>
    <col min="49" max="49" width="21.85546875" style="1" bestFit="1" customWidth="1"/>
    <col min="50" max="50" width="17.85546875" style="1" bestFit="1" customWidth="1"/>
    <col min="51" max="51" width="26" style="1" bestFit="1" customWidth="1"/>
    <col min="52" max="52" width="24.28515625" style="1" bestFit="1" customWidth="1"/>
    <col min="53" max="53" width="20" style="1" bestFit="1" customWidth="1"/>
    <col min="54" max="54" width="25.140625" style="1" bestFit="1" customWidth="1"/>
    <col min="55" max="55" width="20.28515625" style="1" bestFit="1" customWidth="1"/>
    <col min="56" max="56" width="19.7109375" style="1" bestFit="1" customWidth="1"/>
    <col min="57" max="58" width="20.7109375" style="1" bestFit="1" customWidth="1"/>
    <col min="59" max="59" width="21.5703125" style="1" bestFit="1" customWidth="1"/>
    <col min="60" max="60" width="20.5703125" style="1" bestFit="1" customWidth="1"/>
    <col min="61" max="61" width="20.28515625" style="1" bestFit="1" customWidth="1"/>
    <col min="62" max="62" width="22.7109375" style="1" bestFit="1" customWidth="1"/>
    <col min="63" max="63" width="19.85546875" style="1" bestFit="1" customWidth="1"/>
    <col min="64" max="64" width="27.7109375" style="1" bestFit="1" customWidth="1"/>
    <col min="65" max="65" width="30" style="1" bestFit="1" customWidth="1"/>
    <col min="66" max="68" width="35.42578125" style="1" bestFit="1" customWidth="1"/>
    <col min="69" max="69" width="18.140625" style="1" bestFit="1" customWidth="1"/>
    <col min="70" max="70" width="23.7109375" style="1" bestFit="1" customWidth="1"/>
    <col min="71" max="71" width="23.85546875" style="1" bestFit="1" customWidth="1"/>
    <col min="72" max="72" width="26.28515625" style="1" bestFit="1" customWidth="1"/>
    <col min="73" max="75" width="34.5703125" style="1" bestFit="1" customWidth="1"/>
    <col min="76" max="76" width="20" style="1" bestFit="1" customWidth="1"/>
    <col min="77" max="77" width="20.85546875" style="1" bestFit="1" customWidth="1"/>
    <col min="78" max="78" width="13.85546875" style="1" bestFit="1" customWidth="1"/>
    <col min="79" max="79" width="30.5703125" style="1" bestFit="1" customWidth="1"/>
    <col min="80" max="80" width="29.7109375" style="1" bestFit="1" customWidth="1"/>
    <col min="81" max="81" width="17.7109375" style="1" bestFit="1" customWidth="1"/>
    <col min="82" max="82" width="26.28515625" style="1" bestFit="1" customWidth="1"/>
    <col min="83" max="83" width="29.42578125" style="1" bestFit="1" customWidth="1"/>
    <col min="84" max="84" width="10.7109375" style="1" bestFit="1" customWidth="1"/>
    <col min="85" max="85" width="21.7109375" style="1" bestFit="1" customWidth="1"/>
    <col min="86" max="86" width="20.85546875" style="1" bestFit="1" customWidth="1"/>
    <col min="87" max="87" width="16.85546875" style="1" bestFit="1" customWidth="1"/>
    <col min="88" max="88" width="7.85546875" style="1" bestFit="1" customWidth="1"/>
    <col min="89" max="16384" width="2.85546875" style="1"/>
  </cols>
  <sheetData>
    <row r="2" spans="2:4">
      <c r="B2" s="24">
        <v>1</v>
      </c>
      <c r="D2" s="1" t="s">
        <v>39</v>
      </c>
    </row>
    <row r="3" spans="2:4">
      <c r="D3" s="1" t="s">
        <v>40</v>
      </c>
    </row>
    <row r="4" spans="2:4">
      <c r="D4" s="1" t="s">
        <v>41</v>
      </c>
    </row>
    <row r="5" spans="2:4">
      <c r="D5" s="1" t="s">
        <v>42</v>
      </c>
    </row>
    <row r="6" spans="2:4">
      <c r="D6" s="1" t="s">
        <v>43</v>
      </c>
    </row>
    <row r="7" spans="2:4">
      <c r="D7" s="1" t="s">
        <v>44</v>
      </c>
    </row>
    <row r="8" spans="2:4">
      <c r="D8" s="1" t="s">
        <v>45</v>
      </c>
    </row>
    <row r="9" spans="2:4">
      <c r="D9" s="1" t="s">
        <v>46</v>
      </c>
    </row>
    <row r="10" spans="2:4">
      <c r="D10" s="2" t="s">
        <v>47</v>
      </c>
    </row>
    <row r="11" spans="2:4">
      <c r="D11" s="2" t="s">
        <v>48</v>
      </c>
    </row>
    <row r="12" spans="2:4">
      <c r="D12" s="2" t="s">
        <v>49</v>
      </c>
    </row>
    <row r="13" spans="2:4">
      <c r="D13" s="2" t="s">
        <v>50</v>
      </c>
    </row>
    <row r="14" spans="2:4">
      <c r="D14" s="1" t="s">
        <v>51</v>
      </c>
    </row>
    <row r="15" spans="2:4">
      <c r="D15" s="1" t="s">
        <v>52</v>
      </c>
    </row>
    <row r="16" spans="2:4">
      <c r="D16" s="1" t="s">
        <v>53</v>
      </c>
    </row>
    <row r="17" spans="4:15">
      <c r="D17" s="1" t="s">
        <v>54</v>
      </c>
    </row>
    <row r="18" spans="4:15">
      <c r="D18" s="1" t="s">
        <v>55</v>
      </c>
    </row>
    <row r="19" spans="4:15">
      <c r="D19" s="1" t="s">
        <v>56</v>
      </c>
    </row>
    <row r="20" spans="4:15">
      <c r="D20" s="1" t="s">
        <v>57</v>
      </c>
      <c r="J20" s="1" t="s">
        <v>58</v>
      </c>
    </row>
    <row r="21" spans="4:15">
      <c r="D21" s="1" t="s">
        <v>59</v>
      </c>
      <c r="J21" s="1" t="s">
        <v>60</v>
      </c>
    </row>
    <row r="27" spans="4:15">
      <c r="D27" s="2" t="s">
        <v>61</v>
      </c>
    </row>
    <row r="29" spans="4:15">
      <c r="D29" s="20" t="s">
        <v>62</v>
      </c>
      <c r="K29" s="6" t="s">
        <v>63</v>
      </c>
    </row>
    <row r="31" spans="4:15">
      <c r="D31" s="2" t="s">
        <v>64</v>
      </c>
      <c r="E31" s="2" t="s">
        <v>65</v>
      </c>
      <c r="F31" s="2" t="s">
        <v>66</v>
      </c>
      <c r="G31" s="2" t="s">
        <v>67</v>
      </c>
      <c r="H31" s="2" t="s">
        <v>12</v>
      </c>
      <c r="I31" s="2" t="s">
        <v>12</v>
      </c>
      <c r="J31" s="2" t="s">
        <v>16</v>
      </c>
      <c r="K31" s="21" t="s">
        <v>10</v>
      </c>
      <c r="L31" s="2" t="s">
        <v>10</v>
      </c>
      <c r="M31" s="2" t="s">
        <v>14</v>
      </c>
      <c r="N31" s="2" t="s">
        <v>20</v>
      </c>
      <c r="O31" s="2" t="s">
        <v>22</v>
      </c>
    </row>
    <row r="33" spans="2:15">
      <c r="D33" s="1">
        <v>9124</v>
      </c>
      <c r="E33" s="6">
        <v>8537</v>
      </c>
      <c r="F33" s="1">
        <v>2.02208101436583E+16</v>
      </c>
      <c r="G33" s="1" t="s">
        <v>62</v>
      </c>
      <c r="H33" s="1" t="s">
        <v>68</v>
      </c>
      <c r="I33" s="4" t="s">
        <v>69</v>
      </c>
      <c r="J33" s="4">
        <v>4120034046</v>
      </c>
      <c r="K33" s="4" t="s">
        <v>70</v>
      </c>
      <c r="L33" s="4" t="s">
        <v>70</v>
      </c>
      <c r="M33" s="4" t="s">
        <v>71</v>
      </c>
      <c r="N33" s="1">
        <v>21395818</v>
      </c>
      <c r="O33" s="1">
        <v>65000000</v>
      </c>
    </row>
    <row r="34" spans="2:15">
      <c r="D34" s="1">
        <v>9124</v>
      </c>
      <c r="E34" s="6">
        <v>8537</v>
      </c>
      <c r="F34" s="1">
        <v>2.02208101436583E+16</v>
      </c>
      <c r="G34" s="1" t="s">
        <v>62</v>
      </c>
      <c r="H34" s="1" t="s">
        <v>68</v>
      </c>
      <c r="I34" s="4" t="s">
        <v>69</v>
      </c>
      <c r="J34" s="4">
        <v>4120034046</v>
      </c>
      <c r="K34" s="4" t="s">
        <v>70</v>
      </c>
      <c r="L34" s="4" t="s">
        <v>70</v>
      </c>
      <c r="M34" s="4" t="s">
        <v>71</v>
      </c>
      <c r="N34" s="1">
        <v>21395818</v>
      </c>
      <c r="O34" s="1">
        <v>65000000</v>
      </c>
    </row>
    <row r="35" spans="2:15">
      <c r="D35" s="1">
        <v>9124</v>
      </c>
      <c r="E35" s="6">
        <v>8537</v>
      </c>
      <c r="F35" s="1">
        <v>2.02208101436583E+16</v>
      </c>
      <c r="G35" s="1" t="s">
        <v>62</v>
      </c>
      <c r="H35" s="1" t="s">
        <v>68</v>
      </c>
      <c r="I35" s="4" t="s">
        <v>69</v>
      </c>
      <c r="J35" s="4">
        <v>4120034046</v>
      </c>
      <c r="K35" s="4" t="s">
        <v>70</v>
      </c>
      <c r="L35" s="4" t="s">
        <v>70</v>
      </c>
      <c r="M35" s="4" t="s">
        <v>71</v>
      </c>
      <c r="N35" s="1">
        <v>21395818</v>
      </c>
      <c r="O35" s="1">
        <v>65000000</v>
      </c>
    </row>
    <row r="36" spans="2:15">
      <c r="D36" s="1">
        <v>11125</v>
      </c>
      <c r="E36" s="6">
        <v>8537</v>
      </c>
      <c r="F36" s="1">
        <v>2.02208101436583E+16</v>
      </c>
      <c r="G36" s="1" t="s">
        <v>62</v>
      </c>
      <c r="H36" s="1" t="s">
        <v>72</v>
      </c>
      <c r="I36" s="4" t="s">
        <v>69</v>
      </c>
      <c r="J36" s="4">
        <v>4120034046</v>
      </c>
      <c r="K36" s="4" t="s">
        <v>70</v>
      </c>
      <c r="L36" s="4" t="s">
        <v>70</v>
      </c>
      <c r="M36" s="4" t="s">
        <v>71</v>
      </c>
      <c r="N36" s="1">
        <v>21395818</v>
      </c>
      <c r="O36" s="1">
        <v>65000000</v>
      </c>
    </row>
    <row r="37" spans="2:15">
      <c r="D37" s="1">
        <v>11125</v>
      </c>
      <c r="E37" s="6">
        <v>8537</v>
      </c>
      <c r="F37" s="1">
        <v>2.02208101436583E+16</v>
      </c>
      <c r="G37" s="1" t="s">
        <v>62</v>
      </c>
      <c r="H37" s="1" t="s">
        <v>72</v>
      </c>
      <c r="I37" s="4" t="s">
        <v>69</v>
      </c>
      <c r="J37" s="4">
        <v>4120034046</v>
      </c>
      <c r="K37" s="4" t="s">
        <v>70</v>
      </c>
      <c r="L37" s="4" t="s">
        <v>70</v>
      </c>
      <c r="M37" s="4" t="s">
        <v>71</v>
      </c>
      <c r="N37" s="1">
        <v>21395818</v>
      </c>
      <c r="O37" s="1">
        <v>65000000</v>
      </c>
    </row>
    <row r="38" spans="2:15">
      <c r="D38" s="1">
        <v>11125</v>
      </c>
      <c r="E38" s="6">
        <v>8537</v>
      </c>
      <c r="F38" s="1">
        <v>2.02208101436583E+16</v>
      </c>
      <c r="G38" s="1" t="s">
        <v>62</v>
      </c>
      <c r="H38" s="1" t="s">
        <v>72</v>
      </c>
      <c r="I38" s="4" t="s">
        <v>69</v>
      </c>
      <c r="J38" s="4">
        <v>4120034046</v>
      </c>
      <c r="K38" s="4" t="s">
        <v>70</v>
      </c>
      <c r="L38" s="4" t="s">
        <v>70</v>
      </c>
      <c r="M38" s="4" t="s">
        <v>71</v>
      </c>
      <c r="N38" s="1">
        <v>21395818</v>
      </c>
      <c r="O38" s="1">
        <v>65000000</v>
      </c>
    </row>
    <row r="39" spans="2:15">
      <c r="D39" s="1">
        <v>14267</v>
      </c>
      <c r="E39" s="6">
        <v>8537</v>
      </c>
      <c r="F39" s="1">
        <v>2.02208101436583E+16</v>
      </c>
      <c r="G39" s="1" t="s">
        <v>62</v>
      </c>
      <c r="H39" s="4" t="s">
        <v>69</v>
      </c>
      <c r="I39" s="4" t="s">
        <v>69</v>
      </c>
      <c r="J39" s="4">
        <v>4120034046</v>
      </c>
      <c r="K39" s="4" t="s">
        <v>70</v>
      </c>
      <c r="L39" s="4" t="s">
        <v>70</v>
      </c>
      <c r="M39" s="4" t="s">
        <v>71</v>
      </c>
      <c r="N39" s="1">
        <v>21395818</v>
      </c>
      <c r="O39" s="1">
        <v>65000000</v>
      </c>
    </row>
    <row r="40" spans="2:15">
      <c r="D40" s="1">
        <v>14267</v>
      </c>
      <c r="E40" s="6">
        <v>8537</v>
      </c>
      <c r="F40" s="1">
        <v>2.02208101436583E+16</v>
      </c>
      <c r="G40" s="1" t="s">
        <v>62</v>
      </c>
      <c r="H40" s="4" t="s">
        <v>69</v>
      </c>
      <c r="I40" s="4" t="s">
        <v>69</v>
      </c>
      <c r="J40" s="4">
        <v>4120034046</v>
      </c>
      <c r="K40" s="4" t="s">
        <v>70</v>
      </c>
      <c r="L40" s="4" t="s">
        <v>70</v>
      </c>
      <c r="M40" s="4" t="s">
        <v>71</v>
      </c>
      <c r="N40" s="1">
        <v>21395818</v>
      </c>
      <c r="O40" s="1">
        <v>65000000</v>
      </c>
    </row>
    <row r="41" spans="2:15">
      <c r="D41" s="1">
        <v>14267</v>
      </c>
      <c r="E41" s="6">
        <v>8537</v>
      </c>
      <c r="F41" s="1">
        <v>2.02208101436583E+16</v>
      </c>
      <c r="G41" s="1" t="s">
        <v>62</v>
      </c>
      <c r="H41" s="4" t="s">
        <v>69</v>
      </c>
      <c r="I41" s="4" t="s">
        <v>69</v>
      </c>
      <c r="J41" s="4">
        <v>4120034046</v>
      </c>
      <c r="K41" s="4" t="s">
        <v>70</v>
      </c>
      <c r="L41" s="4" t="s">
        <v>70</v>
      </c>
      <c r="M41" s="4" t="s">
        <v>71</v>
      </c>
      <c r="N41" s="1">
        <v>21395818</v>
      </c>
      <c r="O41" s="1">
        <v>65000000</v>
      </c>
    </row>
    <row r="45" spans="2:15">
      <c r="B45" s="24">
        <v>2</v>
      </c>
      <c r="D45" s="18" t="s">
        <v>73</v>
      </c>
      <c r="E45" s="3"/>
    </row>
    <row r="46" spans="2:15">
      <c r="D46" s="18" t="s">
        <v>74</v>
      </c>
      <c r="E46" s="3"/>
    </row>
    <row r="47" spans="2:15">
      <c r="D47" s="18" t="s">
        <v>75</v>
      </c>
      <c r="E47" s="3"/>
    </row>
    <row r="49" spans="4:38">
      <c r="D49" s="1" t="s">
        <v>76</v>
      </c>
    </row>
    <row r="51" spans="4:38">
      <c r="D51" s="2" t="s">
        <v>65</v>
      </c>
      <c r="E51" s="2" t="s">
        <v>66</v>
      </c>
      <c r="F51" s="2" t="s">
        <v>12</v>
      </c>
      <c r="G51" s="7" t="s">
        <v>16</v>
      </c>
      <c r="H51" s="7" t="s">
        <v>10</v>
      </c>
      <c r="I51" s="2" t="s">
        <v>77</v>
      </c>
      <c r="J51" s="7" t="s">
        <v>20</v>
      </c>
      <c r="K51" s="2" t="s">
        <v>78</v>
      </c>
      <c r="L51" s="7" t="s">
        <v>22</v>
      </c>
      <c r="M51" s="2" t="s">
        <v>79</v>
      </c>
      <c r="N51" s="2" t="s">
        <v>80</v>
      </c>
      <c r="O51" s="2" t="s">
        <v>81</v>
      </c>
      <c r="P51" s="2" t="s">
        <v>82</v>
      </c>
      <c r="Q51" s="2" t="s">
        <v>83</v>
      </c>
      <c r="R51" s="2" t="s">
        <v>84</v>
      </c>
      <c r="S51" s="2" t="s">
        <v>85</v>
      </c>
      <c r="T51" s="2" t="s">
        <v>86</v>
      </c>
      <c r="U51" s="2" t="s">
        <v>87</v>
      </c>
      <c r="V51" s="2" t="s">
        <v>88</v>
      </c>
      <c r="W51" s="2" t="s">
        <v>89</v>
      </c>
      <c r="X51" s="2" t="s">
        <v>90</v>
      </c>
      <c r="Y51" s="2" t="s">
        <v>91</v>
      </c>
      <c r="Z51" s="2" t="s">
        <v>92</v>
      </c>
      <c r="AA51" s="2" t="s">
        <v>93</v>
      </c>
      <c r="AB51" s="2" t="s">
        <v>94</v>
      </c>
      <c r="AC51" s="2" t="s">
        <v>95</v>
      </c>
      <c r="AD51" s="2" t="s">
        <v>96</v>
      </c>
      <c r="AE51" s="2" t="s">
        <v>97</v>
      </c>
      <c r="AF51" s="2" t="s">
        <v>98</v>
      </c>
      <c r="AG51" s="2" t="s">
        <v>99</v>
      </c>
      <c r="AH51" s="2" t="s">
        <v>100</v>
      </c>
      <c r="AI51" s="2" t="s">
        <v>101</v>
      </c>
      <c r="AJ51" s="2" t="s">
        <v>102</v>
      </c>
      <c r="AK51" s="2" t="s">
        <v>103</v>
      </c>
      <c r="AL51" s="2" t="s">
        <v>104</v>
      </c>
    </row>
    <row r="53" spans="4:38">
      <c r="D53" s="6">
        <v>8537</v>
      </c>
      <c r="E53" s="1">
        <v>2.02208101436583E+16</v>
      </c>
      <c r="F53" s="1" t="s">
        <v>69</v>
      </c>
      <c r="G53" s="16">
        <v>4120034046</v>
      </c>
      <c r="H53" s="1" t="s">
        <v>70</v>
      </c>
      <c r="I53" s="1">
        <v>43604182</v>
      </c>
      <c r="J53" s="1">
        <v>21395818</v>
      </c>
      <c r="K53" s="1">
        <v>0</v>
      </c>
      <c r="L53" s="3">
        <v>65000000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 t="s">
        <v>105</v>
      </c>
      <c r="X53" s="5">
        <v>44783.60900462963</v>
      </c>
      <c r="Y53" s="1" t="s">
        <v>106</v>
      </c>
      <c r="Z53" s="5">
        <v>44783.619642592595</v>
      </c>
      <c r="AA53" s="1" t="s">
        <v>105</v>
      </c>
      <c r="AB53" s="1" t="s">
        <v>105</v>
      </c>
      <c r="AC53" s="1" t="s">
        <v>105</v>
      </c>
      <c r="AD53" s="1">
        <v>0</v>
      </c>
      <c r="AE53" s="1" t="s">
        <v>105</v>
      </c>
      <c r="AF53" s="1">
        <v>0</v>
      </c>
      <c r="AG53" s="1" t="s">
        <v>105</v>
      </c>
      <c r="AH53" s="1">
        <v>0</v>
      </c>
      <c r="AI53" s="1" t="s">
        <v>105</v>
      </c>
      <c r="AJ53" s="1">
        <v>0</v>
      </c>
      <c r="AL53" s="5">
        <v>44773</v>
      </c>
    </row>
    <row r="54" spans="4:38">
      <c r="L54" s="6">
        <v>44081955</v>
      </c>
    </row>
    <row r="56" spans="4:38">
      <c r="D56" s="17" t="s">
        <v>107</v>
      </c>
      <c r="E56" s="4"/>
    </row>
    <row r="57" spans="4:38">
      <c r="D57" s="17"/>
      <c r="E57" s="4"/>
    </row>
    <row r="58" spans="4:38">
      <c r="D58" s="17" t="s">
        <v>108</v>
      </c>
      <c r="E58" s="4"/>
    </row>
    <row r="59" spans="4:38">
      <c r="D59" s="17" t="s">
        <v>109</v>
      </c>
      <c r="E59" s="4"/>
    </row>
    <row r="60" spans="4:38">
      <c r="D60" s="17" t="s">
        <v>110</v>
      </c>
      <c r="E60" s="4"/>
    </row>
    <row r="61" spans="4:38">
      <c r="D61" s="17" t="s">
        <v>111</v>
      </c>
      <c r="E61" s="4"/>
    </row>
    <row r="62" spans="4:38">
      <c r="D62" s="17"/>
      <c r="E62" s="4"/>
    </row>
    <row r="63" spans="4:38">
      <c r="D63" s="17" t="s">
        <v>112</v>
      </c>
      <c r="E63" s="4"/>
    </row>
    <row r="64" spans="4:38">
      <c r="D64" s="17" t="s">
        <v>113</v>
      </c>
      <c r="E64" s="4"/>
    </row>
    <row r="68" spans="2:28">
      <c r="D68" s="1" t="s">
        <v>114</v>
      </c>
    </row>
    <row r="70" spans="2:28">
      <c r="D70" s="2" t="s">
        <v>115</v>
      </c>
    </row>
    <row r="71" spans="2:28">
      <c r="D71" s="14">
        <v>1053</v>
      </c>
    </row>
    <row r="75" spans="2:28" ht="69.75" customHeight="1">
      <c r="D75" s="13" t="s">
        <v>116</v>
      </c>
      <c r="L75" s="15" t="s">
        <v>117</v>
      </c>
      <c r="P75" s="15" t="s">
        <v>118</v>
      </c>
    </row>
    <row r="76" spans="2:28">
      <c r="B76" s="24">
        <v>3</v>
      </c>
      <c r="D76" s="2" t="s">
        <v>119</v>
      </c>
      <c r="E76" s="7" t="s">
        <v>65</v>
      </c>
      <c r="F76" s="7" t="s">
        <v>115</v>
      </c>
      <c r="G76" s="2" t="s">
        <v>120</v>
      </c>
      <c r="H76" s="2" t="s">
        <v>121</v>
      </c>
      <c r="I76" s="2" t="s">
        <v>122</v>
      </c>
      <c r="J76" s="2" t="s">
        <v>123</v>
      </c>
      <c r="K76" s="2" t="s">
        <v>124</v>
      </c>
      <c r="L76" s="7" t="s">
        <v>125</v>
      </c>
      <c r="M76" s="7" t="s">
        <v>126</v>
      </c>
      <c r="N76" s="2" t="s">
        <v>127</v>
      </c>
      <c r="O76" s="2" t="s">
        <v>89</v>
      </c>
      <c r="P76" s="7" t="s">
        <v>128</v>
      </c>
      <c r="Q76" s="7" t="s">
        <v>129</v>
      </c>
      <c r="R76" s="2" t="s">
        <v>130</v>
      </c>
      <c r="S76" s="2" t="s">
        <v>131</v>
      </c>
      <c r="T76" s="2" t="s">
        <v>132</v>
      </c>
      <c r="U76" s="2" t="s">
        <v>133</v>
      </c>
      <c r="V76" s="2" t="s">
        <v>134</v>
      </c>
      <c r="W76" s="2" t="s">
        <v>135</v>
      </c>
      <c r="X76" s="2" t="s">
        <v>136</v>
      </c>
      <c r="Y76" s="2" t="s">
        <v>137</v>
      </c>
      <c r="Z76" s="2" t="s">
        <v>138</v>
      </c>
      <c r="AA76" s="2" t="s">
        <v>139</v>
      </c>
      <c r="AB76" s="2" t="s">
        <v>140</v>
      </c>
    </row>
    <row r="77" spans="2:28">
      <c r="K77" s="8"/>
      <c r="L77" s="8"/>
      <c r="M77" s="9"/>
      <c r="P77" s="8"/>
      <c r="Q77" s="8"/>
    </row>
    <row r="78" spans="2:28">
      <c r="E78" s="6">
        <v>8537</v>
      </c>
      <c r="F78" s="6">
        <v>1053</v>
      </c>
      <c r="G78" s="1" t="s">
        <v>105</v>
      </c>
      <c r="H78" s="1" t="s">
        <v>141</v>
      </c>
      <c r="I78" s="1" t="s">
        <v>142</v>
      </c>
      <c r="J78" s="1" t="s">
        <v>105</v>
      </c>
      <c r="K78" s="8">
        <v>813445970452000</v>
      </c>
      <c r="L78" s="11">
        <v>44081955</v>
      </c>
      <c r="M78" s="12">
        <f t="shared" ref="M78" ca="1" si="0">NOW()</f>
        <v>44795.670241550928</v>
      </c>
      <c r="N78" s="1">
        <v>1</v>
      </c>
      <c r="O78" s="1" t="s">
        <v>105</v>
      </c>
      <c r="P78" s="11">
        <f>L78*1.11</f>
        <v>48930970.050000004</v>
      </c>
      <c r="Q78" s="11">
        <f t="shared" ref="Q78" si="1">L78*1.11</f>
        <v>48930970.050000004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 t="s">
        <v>105</v>
      </c>
      <c r="X78" s="1" t="s">
        <v>143</v>
      </c>
      <c r="Y78" s="1" t="s">
        <v>105</v>
      </c>
      <c r="Z78" s="1" t="s">
        <v>105</v>
      </c>
      <c r="AA78" s="1" t="s">
        <v>105</v>
      </c>
      <c r="AB78" s="1">
        <v>1</v>
      </c>
    </row>
    <row r="82" spans="2:88">
      <c r="B82" s="24">
        <v>4</v>
      </c>
      <c r="D82" s="1" t="s">
        <v>144</v>
      </c>
    </row>
    <row r="84" spans="2:88">
      <c r="D84" s="18" t="s">
        <v>73</v>
      </c>
      <c r="E84" s="3"/>
    </row>
    <row r="85" spans="2:88">
      <c r="D85" s="18" t="s">
        <v>145</v>
      </c>
      <c r="E85" s="3"/>
    </row>
    <row r="86" spans="2:88">
      <c r="D86" s="18" t="s">
        <v>146</v>
      </c>
      <c r="E86" s="3"/>
    </row>
    <row r="88" spans="2:88">
      <c r="D88" s="2" t="s">
        <v>147</v>
      </c>
      <c r="E88" s="2" t="s">
        <v>115</v>
      </c>
      <c r="F88" s="2" t="s">
        <v>148</v>
      </c>
      <c r="G88" s="2" t="s">
        <v>149</v>
      </c>
      <c r="H88" s="2" t="s">
        <v>12</v>
      </c>
      <c r="I88" s="2" t="s">
        <v>150</v>
      </c>
      <c r="J88" s="2" t="s">
        <v>151</v>
      </c>
      <c r="K88" s="2" t="s">
        <v>152</v>
      </c>
      <c r="L88" s="2" t="s">
        <v>153</v>
      </c>
      <c r="M88" s="2" t="s">
        <v>154</v>
      </c>
      <c r="N88" s="2" t="s">
        <v>155</v>
      </c>
      <c r="O88" s="2" t="s">
        <v>156</v>
      </c>
      <c r="P88" s="2" t="s">
        <v>157</v>
      </c>
      <c r="Q88" s="2" t="s">
        <v>158</v>
      </c>
      <c r="R88" s="2" t="s">
        <v>159</v>
      </c>
      <c r="S88" s="2" t="s">
        <v>160</v>
      </c>
      <c r="T88" s="2" t="s">
        <v>22</v>
      </c>
      <c r="U88" s="2" t="s">
        <v>79</v>
      </c>
      <c r="V88" s="2" t="s">
        <v>80</v>
      </c>
      <c r="W88" s="2" t="s">
        <v>81</v>
      </c>
      <c r="X88" s="2" t="s">
        <v>82</v>
      </c>
      <c r="Y88" s="2" t="s">
        <v>83</v>
      </c>
      <c r="Z88" s="2" t="s">
        <v>84</v>
      </c>
      <c r="AA88" s="2" t="s">
        <v>85</v>
      </c>
      <c r="AB88" s="2" t="s">
        <v>86</v>
      </c>
      <c r="AC88" s="2" t="s">
        <v>87</v>
      </c>
      <c r="AD88" s="2" t="s">
        <v>161</v>
      </c>
      <c r="AE88" s="2" t="s">
        <v>162</v>
      </c>
      <c r="AF88" s="2" t="s">
        <v>163</v>
      </c>
      <c r="AG88" s="2" t="s">
        <v>164</v>
      </c>
      <c r="AH88" s="2" t="s">
        <v>165</v>
      </c>
      <c r="AI88" s="2" t="s">
        <v>166</v>
      </c>
      <c r="AJ88" s="2" t="s">
        <v>167</v>
      </c>
      <c r="AK88" s="2" t="s">
        <v>168</v>
      </c>
      <c r="AL88" s="2" t="s">
        <v>169</v>
      </c>
      <c r="AM88" s="2" t="s">
        <v>170</v>
      </c>
      <c r="AN88" s="2" t="s">
        <v>171</v>
      </c>
      <c r="AO88" s="2" t="s">
        <v>172</v>
      </c>
      <c r="AP88" s="2" t="s">
        <v>173</v>
      </c>
      <c r="AQ88" s="2" t="s">
        <v>174</v>
      </c>
      <c r="AR88" s="2" t="s">
        <v>175</v>
      </c>
      <c r="AS88" s="2" t="s">
        <v>176</v>
      </c>
      <c r="AT88" s="2" t="s">
        <v>177</v>
      </c>
      <c r="AU88" s="2" t="s">
        <v>178</v>
      </c>
      <c r="AV88" s="2" t="s">
        <v>179</v>
      </c>
      <c r="AW88" s="2" t="s">
        <v>180</v>
      </c>
      <c r="AX88" s="2" t="s">
        <v>181</v>
      </c>
      <c r="AY88" s="2" t="s">
        <v>182</v>
      </c>
      <c r="AZ88" s="2" t="s">
        <v>183</v>
      </c>
      <c r="BA88" s="2" t="s">
        <v>184</v>
      </c>
      <c r="BB88" s="2" t="s">
        <v>185</v>
      </c>
      <c r="BC88" s="2" t="s">
        <v>186</v>
      </c>
      <c r="BD88" s="2" t="s">
        <v>187</v>
      </c>
      <c r="BE88" s="2" t="s">
        <v>188</v>
      </c>
      <c r="BF88" s="2" t="s">
        <v>189</v>
      </c>
      <c r="BG88" s="2" t="s">
        <v>190</v>
      </c>
      <c r="BH88" s="2" t="s">
        <v>191</v>
      </c>
      <c r="BI88" s="2" t="s">
        <v>192</v>
      </c>
      <c r="BJ88" s="2" t="s">
        <v>193</v>
      </c>
      <c r="BK88" s="2" t="s">
        <v>194</v>
      </c>
      <c r="BL88" s="2" t="s">
        <v>195</v>
      </c>
      <c r="BM88" s="2" t="s">
        <v>196</v>
      </c>
      <c r="BN88" s="2" t="s">
        <v>197</v>
      </c>
      <c r="BO88" s="2" t="s">
        <v>198</v>
      </c>
      <c r="BP88" s="2" t="s">
        <v>199</v>
      </c>
      <c r="BQ88" s="2" t="s">
        <v>200</v>
      </c>
      <c r="BR88" s="2" t="s">
        <v>201</v>
      </c>
      <c r="BS88" s="2" t="s">
        <v>202</v>
      </c>
      <c r="BT88" s="2" t="s">
        <v>203</v>
      </c>
      <c r="BU88" s="2" t="s">
        <v>204</v>
      </c>
      <c r="BV88" s="2" t="s">
        <v>205</v>
      </c>
      <c r="BW88" s="2" t="s">
        <v>206</v>
      </c>
      <c r="BX88" s="2" t="s">
        <v>207</v>
      </c>
      <c r="BY88" s="2" t="s">
        <v>208</v>
      </c>
      <c r="BZ88" s="2" t="s">
        <v>209</v>
      </c>
      <c r="CA88" s="2" t="s">
        <v>210</v>
      </c>
      <c r="CB88" s="2" t="s">
        <v>211</v>
      </c>
      <c r="CC88" s="2" t="s">
        <v>212</v>
      </c>
      <c r="CD88" s="2" t="s">
        <v>213</v>
      </c>
      <c r="CE88" s="2" t="s">
        <v>214</v>
      </c>
      <c r="CF88" s="2" t="s">
        <v>215</v>
      </c>
      <c r="CG88" s="2" t="s">
        <v>216</v>
      </c>
      <c r="CH88" s="2" t="s">
        <v>217</v>
      </c>
      <c r="CI88" s="2" t="s">
        <v>218</v>
      </c>
      <c r="CJ88" s="2" t="s">
        <v>219</v>
      </c>
    </row>
    <row r="89" spans="2:88">
      <c r="D89" s="1">
        <v>4281</v>
      </c>
      <c r="E89" s="1">
        <v>1053</v>
      </c>
      <c r="F89" s="1">
        <v>0</v>
      </c>
      <c r="G89" s="1">
        <v>3111</v>
      </c>
      <c r="H89" s="1" t="s">
        <v>220</v>
      </c>
      <c r="I89" s="14" t="s">
        <v>221</v>
      </c>
      <c r="J89" s="1">
        <v>0</v>
      </c>
      <c r="K89" s="1">
        <v>0</v>
      </c>
      <c r="L89" s="1">
        <v>12</v>
      </c>
      <c r="M89" s="1">
        <v>43792000000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43792000000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 t="s">
        <v>105</v>
      </c>
      <c r="AI89" s="1" t="s">
        <v>105</v>
      </c>
      <c r="AJ89" s="1" t="s">
        <v>105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 t="s">
        <v>105</v>
      </c>
      <c r="AS89" s="1" t="s">
        <v>105</v>
      </c>
      <c r="AT89" s="1" t="s">
        <v>105</v>
      </c>
      <c r="AU89" s="1" t="s">
        <v>105</v>
      </c>
      <c r="AV89" s="1" t="s">
        <v>105</v>
      </c>
      <c r="AW89" s="1" t="s">
        <v>105</v>
      </c>
      <c r="AX89" s="1" t="s">
        <v>105</v>
      </c>
      <c r="AY89" s="1" t="s">
        <v>105</v>
      </c>
      <c r="AZ89" s="1" t="s">
        <v>105</v>
      </c>
      <c r="BA89" s="1" t="s">
        <v>105</v>
      </c>
      <c r="BB89" s="1" t="s">
        <v>105</v>
      </c>
      <c r="BC89" s="1" t="s">
        <v>105</v>
      </c>
      <c r="BD89" s="1" t="s">
        <v>105</v>
      </c>
      <c r="BE89" s="1" t="s">
        <v>105</v>
      </c>
      <c r="BF89" s="1" t="s">
        <v>105</v>
      </c>
      <c r="BG89" s="1" t="s">
        <v>105</v>
      </c>
      <c r="BH89" s="1" t="s">
        <v>105</v>
      </c>
      <c r="BI89" s="1" t="s">
        <v>105</v>
      </c>
      <c r="BJ89" s="1" t="s">
        <v>105</v>
      </c>
      <c r="BK89" s="1" t="s">
        <v>105</v>
      </c>
      <c r="BL89" s="1" t="s">
        <v>105</v>
      </c>
      <c r="BM89" s="1" t="s">
        <v>105</v>
      </c>
      <c r="BN89" s="1" t="s">
        <v>105</v>
      </c>
      <c r="BO89" s="1" t="s">
        <v>105</v>
      </c>
      <c r="BP89" s="1" t="s">
        <v>105</v>
      </c>
      <c r="BQ89" s="1" t="s">
        <v>105</v>
      </c>
      <c r="BR89" s="1" t="s">
        <v>105</v>
      </c>
      <c r="BS89" s="1" t="s">
        <v>105</v>
      </c>
      <c r="BT89" s="1" t="s">
        <v>105</v>
      </c>
      <c r="BU89" s="1" t="s">
        <v>105</v>
      </c>
      <c r="BV89" s="1" t="s">
        <v>105</v>
      </c>
      <c r="BW89" s="1" t="s">
        <v>105</v>
      </c>
      <c r="BX89" s="1" t="s">
        <v>105</v>
      </c>
      <c r="BY89" s="1" t="s">
        <v>105</v>
      </c>
      <c r="BZ89" s="1" t="s">
        <v>105</v>
      </c>
      <c r="CA89" s="1" t="s">
        <v>105</v>
      </c>
      <c r="CB89" s="1" t="s">
        <v>105</v>
      </c>
      <c r="CC89" s="1" t="s">
        <v>105</v>
      </c>
      <c r="CD89" s="1" t="s">
        <v>105</v>
      </c>
      <c r="CE89" s="1" t="s">
        <v>105</v>
      </c>
      <c r="CF89" s="1">
        <v>12</v>
      </c>
      <c r="CG89" s="1">
        <v>43792000000</v>
      </c>
      <c r="CH89" s="1">
        <v>0</v>
      </c>
      <c r="CI89" s="1">
        <v>0</v>
      </c>
      <c r="CJ89" s="1">
        <v>0</v>
      </c>
    </row>
    <row r="90" spans="2:88">
      <c r="D90" s="1">
        <v>4291</v>
      </c>
      <c r="E90" s="1">
        <v>1053</v>
      </c>
      <c r="F90" s="1">
        <v>0</v>
      </c>
      <c r="G90" s="1">
        <v>3111</v>
      </c>
      <c r="H90" s="1" t="s">
        <v>220</v>
      </c>
      <c r="I90" s="14" t="s">
        <v>222</v>
      </c>
      <c r="J90" s="1">
        <v>0</v>
      </c>
      <c r="K90" s="1">
        <v>0</v>
      </c>
      <c r="L90" s="1">
        <v>12</v>
      </c>
      <c r="M90" s="1">
        <v>43792000000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43792000000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 t="s">
        <v>105</v>
      </c>
      <c r="AI90" s="1" t="s">
        <v>105</v>
      </c>
      <c r="AJ90" s="1" t="s">
        <v>105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 t="s">
        <v>105</v>
      </c>
      <c r="AS90" s="1" t="s">
        <v>105</v>
      </c>
      <c r="AT90" s="1" t="s">
        <v>105</v>
      </c>
      <c r="AU90" s="1" t="s">
        <v>105</v>
      </c>
      <c r="AV90" s="1" t="s">
        <v>105</v>
      </c>
      <c r="AW90" s="1" t="s">
        <v>105</v>
      </c>
      <c r="AX90" s="1" t="s">
        <v>105</v>
      </c>
      <c r="AY90" s="1" t="s">
        <v>105</v>
      </c>
      <c r="AZ90" s="1" t="s">
        <v>105</v>
      </c>
      <c r="BA90" s="1" t="s">
        <v>105</v>
      </c>
      <c r="BB90" s="1" t="s">
        <v>105</v>
      </c>
      <c r="BC90" s="1" t="s">
        <v>105</v>
      </c>
      <c r="BD90" s="1" t="s">
        <v>105</v>
      </c>
      <c r="BE90" s="1" t="s">
        <v>105</v>
      </c>
      <c r="BF90" s="1" t="s">
        <v>105</v>
      </c>
      <c r="BG90" s="1" t="s">
        <v>105</v>
      </c>
      <c r="BH90" s="1" t="s">
        <v>105</v>
      </c>
      <c r="BI90" s="1" t="s">
        <v>105</v>
      </c>
      <c r="BJ90" s="1" t="s">
        <v>105</v>
      </c>
      <c r="BK90" s="1" t="s">
        <v>105</v>
      </c>
      <c r="BL90" s="1" t="s">
        <v>105</v>
      </c>
      <c r="BM90" s="1" t="s">
        <v>105</v>
      </c>
      <c r="BN90" s="1" t="s">
        <v>105</v>
      </c>
      <c r="BO90" s="1" t="s">
        <v>105</v>
      </c>
      <c r="BP90" s="1" t="s">
        <v>105</v>
      </c>
      <c r="BQ90" s="1" t="s">
        <v>105</v>
      </c>
      <c r="BR90" s="1" t="s">
        <v>105</v>
      </c>
      <c r="BS90" s="1" t="s">
        <v>105</v>
      </c>
      <c r="BT90" s="1" t="s">
        <v>105</v>
      </c>
      <c r="BU90" s="1" t="s">
        <v>105</v>
      </c>
      <c r="BV90" s="1" t="s">
        <v>105</v>
      </c>
      <c r="BW90" s="1" t="s">
        <v>105</v>
      </c>
      <c r="BX90" s="1" t="s">
        <v>105</v>
      </c>
      <c r="BY90" s="1" t="s">
        <v>105</v>
      </c>
      <c r="BZ90" s="1" t="s">
        <v>105</v>
      </c>
      <c r="CA90" s="1" t="s">
        <v>105</v>
      </c>
      <c r="CB90" s="1" t="s">
        <v>105</v>
      </c>
      <c r="CC90" s="1" t="s">
        <v>105</v>
      </c>
      <c r="CD90" s="1" t="s">
        <v>105</v>
      </c>
      <c r="CE90" s="1" t="s">
        <v>105</v>
      </c>
      <c r="CF90" s="1">
        <v>12</v>
      </c>
      <c r="CG90" s="1">
        <v>43792000000</v>
      </c>
      <c r="CH90" s="1">
        <v>0</v>
      </c>
      <c r="CI90" s="1">
        <v>0</v>
      </c>
      <c r="CJ90" s="1">
        <v>0</v>
      </c>
    </row>
    <row r="96" spans="2:88">
      <c r="D96" s="19" t="s">
        <v>223</v>
      </c>
    </row>
    <row r="98" spans="4:38">
      <c r="D98" s="2" t="s">
        <v>64</v>
      </c>
      <c r="E98" s="2" t="s">
        <v>65</v>
      </c>
      <c r="F98" s="2" t="s">
        <v>66</v>
      </c>
      <c r="G98" s="2" t="s">
        <v>67</v>
      </c>
      <c r="H98" s="2" t="s">
        <v>12</v>
      </c>
      <c r="I98" s="2" t="s">
        <v>12</v>
      </c>
      <c r="J98" s="2" t="s">
        <v>16</v>
      </c>
      <c r="K98" s="2" t="s">
        <v>10</v>
      </c>
      <c r="L98" s="2" t="s">
        <v>10</v>
      </c>
      <c r="M98" s="2" t="s">
        <v>14</v>
      </c>
      <c r="N98" s="2" t="s">
        <v>20</v>
      </c>
      <c r="O98" s="2" t="s">
        <v>22</v>
      </c>
    </row>
    <row r="99" spans="4:38">
      <c r="D99" s="1">
        <v>7778</v>
      </c>
      <c r="E99" s="6">
        <v>8543</v>
      </c>
      <c r="F99" s="1">
        <v>2.022081115295E+16</v>
      </c>
      <c r="G99" s="1" t="s">
        <v>223</v>
      </c>
      <c r="H99" s="1" t="s">
        <v>224</v>
      </c>
      <c r="I99" s="4" t="s">
        <v>225</v>
      </c>
      <c r="J99" s="10">
        <v>4120033607</v>
      </c>
      <c r="K99" s="4" t="s">
        <v>226</v>
      </c>
      <c r="L99" s="4" t="s">
        <v>226</v>
      </c>
      <c r="M99" s="4" t="s">
        <v>227</v>
      </c>
      <c r="N99" s="1">
        <v>0</v>
      </c>
      <c r="O99" s="1">
        <v>105000000</v>
      </c>
    </row>
    <row r="100" spans="4:38">
      <c r="D100" s="1">
        <v>10075</v>
      </c>
      <c r="E100" s="6">
        <v>8543</v>
      </c>
      <c r="F100" s="1">
        <v>2.022081115295E+16</v>
      </c>
      <c r="G100" s="1" t="s">
        <v>223</v>
      </c>
      <c r="H100" s="1" t="s">
        <v>228</v>
      </c>
      <c r="I100" s="4" t="s">
        <v>225</v>
      </c>
      <c r="J100" s="10">
        <v>4120033607</v>
      </c>
      <c r="K100" s="4" t="s">
        <v>226</v>
      </c>
      <c r="L100" s="4" t="s">
        <v>226</v>
      </c>
      <c r="M100" s="4" t="s">
        <v>227</v>
      </c>
      <c r="N100" s="1">
        <v>0</v>
      </c>
      <c r="O100" s="1">
        <v>105000000</v>
      </c>
    </row>
    <row r="101" spans="4:38">
      <c r="D101" s="1">
        <v>12598</v>
      </c>
      <c r="E101" s="6">
        <v>8543</v>
      </c>
      <c r="F101" s="1">
        <v>2.022081115295E+16</v>
      </c>
      <c r="G101" s="1" t="s">
        <v>223</v>
      </c>
      <c r="H101" s="4" t="s">
        <v>225</v>
      </c>
      <c r="I101" s="4" t="s">
        <v>225</v>
      </c>
      <c r="J101" s="10">
        <v>4120033607</v>
      </c>
      <c r="K101" s="4" t="s">
        <v>226</v>
      </c>
      <c r="L101" s="4" t="s">
        <v>226</v>
      </c>
      <c r="M101" s="4" t="s">
        <v>227</v>
      </c>
      <c r="N101" s="1">
        <v>0</v>
      </c>
      <c r="O101" s="1">
        <v>105000000</v>
      </c>
    </row>
    <row r="105" spans="4:38">
      <c r="D105" s="18" t="s">
        <v>73</v>
      </c>
      <c r="E105" s="3"/>
    </row>
    <row r="106" spans="4:38">
      <c r="D106" s="18" t="s">
        <v>74</v>
      </c>
      <c r="E106" s="3"/>
    </row>
    <row r="107" spans="4:38">
      <c r="D107" s="18" t="s">
        <v>229</v>
      </c>
      <c r="E107" s="3"/>
    </row>
    <row r="109" spans="4:38">
      <c r="D109" s="1" t="s">
        <v>76</v>
      </c>
    </row>
    <row r="111" spans="4:38">
      <c r="D111" s="2" t="s">
        <v>65</v>
      </c>
      <c r="E111" s="2" t="s">
        <v>66</v>
      </c>
      <c r="F111" s="2" t="s">
        <v>12</v>
      </c>
      <c r="G111" s="7" t="s">
        <v>16</v>
      </c>
      <c r="H111" s="7" t="s">
        <v>10</v>
      </c>
      <c r="I111" s="2" t="s">
        <v>77</v>
      </c>
      <c r="J111" s="7" t="s">
        <v>20</v>
      </c>
      <c r="K111" s="2" t="s">
        <v>78</v>
      </c>
      <c r="L111" s="7" t="s">
        <v>22</v>
      </c>
      <c r="M111" s="2" t="s">
        <v>79</v>
      </c>
      <c r="N111" s="2" t="s">
        <v>80</v>
      </c>
      <c r="O111" s="2" t="s">
        <v>81</v>
      </c>
      <c r="P111" s="2" t="s">
        <v>82</v>
      </c>
      <c r="Q111" s="2" t="s">
        <v>83</v>
      </c>
      <c r="R111" s="2" t="s">
        <v>84</v>
      </c>
      <c r="S111" s="2" t="s">
        <v>85</v>
      </c>
      <c r="T111" s="2" t="s">
        <v>86</v>
      </c>
      <c r="U111" s="2" t="s">
        <v>87</v>
      </c>
      <c r="V111" s="2" t="s">
        <v>88</v>
      </c>
      <c r="W111" s="2" t="s">
        <v>89</v>
      </c>
      <c r="X111" s="2" t="s">
        <v>90</v>
      </c>
      <c r="Y111" s="2" t="s">
        <v>91</v>
      </c>
      <c r="Z111" s="2" t="s">
        <v>92</v>
      </c>
      <c r="AA111" s="2" t="s">
        <v>93</v>
      </c>
      <c r="AB111" s="2" t="s">
        <v>94</v>
      </c>
      <c r="AC111" s="2" t="s">
        <v>95</v>
      </c>
      <c r="AD111" s="2" t="s">
        <v>96</v>
      </c>
      <c r="AE111" s="2" t="s">
        <v>97</v>
      </c>
      <c r="AF111" s="2" t="s">
        <v>98</v>
      </c>
      <c r="AG111" s="2" t="s">
        <v>99</v>
      </c>
      <c r="AH111" s="2" t="s">
        <v>100</v>
      </c>
      <c r="AI111" s="2" t="s">
        <v>101</v>
      </c>
      <c r="AJ111" s="2" t="s">
        <v>102</v>
      </c>
      <c r="AK111" s="2" t="s">
        <v>103</v>
      </c>
      <c r="AL111" s="2" t="s">
        <v>104</v>
      </c>
    </row>
    <row r="113" spans="4:38">
      <c r="D113" s="6">
        <v>8543</v>
      </c>
      <c r="E113" s="1">
        <v>2.022081115295E+16</v>
      </c>
      <c r="F113" s="1" t="s">
        <v>225</v>
      </c>
      <c r="G113" s="1">
        <v>4120033607</v>
      </c>
      <c r="H113" s="1" t="s">
        <v>226</v>
      </c>
      <c r="I113" s="1">
        <v>0</v>
      </c>
      <c r="J113" s="1">
        <v>0</v>
      </c>
      <c r="K113" s="1">
        <v>0</v>
      </c>
      <c r="L113" s="1">
        <v>105000000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X113" s="5">
        <v>44784.647916666669</v>
      </c>
      <c r="Y113" s="1" t="s">
        <v>230</v>
      </c>
      <c r="Z113" s="5">
        <v>44784.647916666669</v>
      </c>
      <c r="AA113" s="1" t="s">
        <v>105</v>
      </c>
      <c r="AD113" s="1">
        <v>0</v>
      </c>
      <c r="AE113" s="1" t="s">
        <v>105</v>
      </c>
      <c r="AF113" s="1">
        <v>0</v>
      </c>
      <c r="AG113" s="1" t="s">
        <v>105</v>
      </c>
      <c r="AH113" s="1">
        <v>0</v>
      </c>
      <c r="AI113" s="1" t="s">
        <v>105</v>
      </c>
      <c r="AJ113" s="1">
        <v>0</v>
      </c>
      <c r="AL113" s="5">
        <v>44784.647916666669</v>
      </c>
    </row>
    <row r="114" spans="4:38">
      <c r="G114" s="6">
        <v>4120037228</v>
      </c>
      <c r="J114" s="6">
        <v>294778412</v>
      </c>
    </row>
    <row r="116" spans="4:38">
      <c r="D116" s="17" t="s">
        <v>107</v>
      </c>
      <c r="E116" s="4"/>
    </row>
    <row r="117" spans="4:38">
      <c r="D117" s="17"/>
      <c r="E117" s="4"/>
    </row>
    <row r="118" spans="4:38">
      <c r="D118" s="17" t="s">
        <v>108</v>
      </c>
      <c r="E118" s="4"/>
    </row>
    <row r="119" spans="4:38">
      <c r="D119" s="17" t="s">
        <v>109</v>
      </c>
      <c r="E119" s="4"/>
    </row>
    <row r="120" spans="4:38">
      <c r="D120" s="17" t="s">
        <v>231</v>
      </c>
      <c r="E120" s="4"/>
    </row>
    <row r="121" spans="4:38">
      <c r="D121" s="17" t="s">
        <v>232</v>
      </c>
      <c r="E121" s="4"/>
    </row>
    <row r="122" spans="4:38">
      <c r="D122" s="17" t="s">
        <v>233</v>
      </c>
      <c r="E122" s="4"/>
    </row>
    <row r="123" spans="4:38">
      <c r="D123" s="17"/>
      <c r="E123" s="4"/>
    </row>
    <row r="124" spans="4:38">
      <c r="D124" s="17" t="s">
        <v>112</v>
      </c>
      <c r="E124" s="4"/>
    </row>
    <row r="125" spans="4:38">
      <c r="D125" s="17" t="s">
        <v>113</v>
      </c>
      <c r="E125" s="4"/>
    </row>
    <row r="129" spans="4:28">
      <c r="D129" s="1" t="s">
        <v>234</v>
      </c>
    </row>
    <row r="131" spans="4:28">
      <c r="D131" s="2" t="s">
        <v>115</v>
      </c>
    </row>
    <row r="132" spans="4:28">
      <c r="D132" s="14">
        <v>1068</v>
      </c>
    </row>
    <row r="136" spans="4:28" ht="89.25">
      <c r="D136" s="13" t="s">
        <v>116</v>
      </c>
      <c r="L136" s="15" t="s">
        <v>117</v>
      </c>
      <c r="P136" s="15" t="s">
        <v>118</v>
      </c>
    </row>
    <row r="137" spans="4:28">
      <c r="D137" s="2" t="s">
        <v>119</v>
      </c>
      <c r="E137" s="7" t="s">
        <v>65</v>
      </c>
      <c r="F137" s="7" t="s">
        <v>115</v>
      </c>
      <c r="G137" s="2" t="s">
        <v>120</v>
      </c>
      <c r="H137" s="2" t="s">
        <v>121</v>
      </c>
      <c r="I137" s="2" t="s">
        <v>122</v>
      </c>
      <c r="J137" s="2" t="s">
        <v>123</v>
      </c>
      <c r="K137" s="2" t="s">
        <v>124</v>
      </c>
      <c r="L137" s="7" t="s">
        <v>125</v>
      </c>
      <c r="M137" s="7" t="s">
        <v>126</v>
      </c>
      <c r="N137" s="2" t="s">
        <v>127</v>
      </c>
      <c r="O137" s="2" t="s">
        <v>89</v>
      </c>
      <c r="P137" s="7" t="s">
        <v>128</v>
      </c>
      <c r="Q137" s="7" t="s">
        <v>129</v>
      </c>
      <c r="R137" s="2" t="s">
        <v>130</v>
      </c>
      <c r="S137" s="2" t="s">
        <v>131</v>
      </c>
      <c r="T137" s="2" t="s">
        <v>132</v>
      </c>
      <c r="U137" s="2" t="s">
        <v>133</v>
      </c>
      <c r="V137" s="2" t="s">
        <v>134</v>
      </c>
      <c r="W137" s="2" t="s">
        <v>135</v>
      </c>
      <c r="X137" s="2" t="s">
        <v>136</v>
      </c>
      <c r="Y137" s="2" t="s">
        <v>137</v>
      </c>
      <c r="Z137" s="2" t="s">
        <v>138</v>
      </c>
      <c r="AA137" s="2" t="s">
        <v>139</v>
      </c>
      <c r="AB137" s="2" t="s">
        <v>140</v>
      </c>
    </row>
    <row r="139" spans="4:28">
      <c r="E139" s="6">
        <v>8543</v>
      </c>
      <c r="F139" s="6">
        <v>1068</v>
      </c>
      <c r="G139" s="1" t="s">
        <v>105</v>
      </c>
      <c r="H139" s="1" t="s">
        <v>141</v>
      </c>
      <c r="I139" s="1" t="s">
        <v>142</v>
      </c>
      <c r="J139" s="1" t="s">
        <v>105</v>
      </c>
      <c r="K139" s="8">
        <v>813445970452000</v>
      </c>
      <c r="L139" s="11">
        <v>105000000</v>
      </c>
      <c r="M139" s="12">
        <f t="shared" ref="M139" ca="1" si="2">NOW()</f>
        <v>44795.670241550928</v>
      </c>
      <c r="N139" s="1">
        <v>1</v>
      </c>
      <c r="O139" s="1" t="s">
        <v>105</v>
      </c>
      <c r="P139" s="11">
        <f>L139*1.11</f>
        <v>116550000.00000001</v>
      </c>
      <c r="Q139" s="11">
        <f t="shared" ref="Q139" si="3">L139*1.11</f>
        <v>116550000.00000001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 t="s">
        <v>105</v>
      </c>
      <c r="X139" s="1" t="s">
        <v>143</v>
      </c>
      <c r="Y139" s="1" t="s">
        <v>105</v>
      </c>
      <c r="Z139" s="1" t="s">
        <v>105</v>
      </c>
      <c r="AA139" s="1" t="s">
        <v>105</v>
      </c>
      <c r="AB139" s="1">
        <v>1</v>
      </c>
    </row>
    <row r="143" spans="4:28">
      <c r="D143" s="1" t="s">
        <v>144</v>
      </c>
    </row>
    <row r="145" spans="4:88">
      <c r="D145" s="18" t="s">
        <v>73</v>
      </c>
      <c r="E145" s="3"/>
    </row>
    <row r="146" spans="4:88">
      <c r="D146" s="18" t="s">
        <v>145</v>
      </c>
      <c r="E146" s="3"/>
    </row>
    <row r="147" spans="4:88">
      <c r="D147" s="18" t="s">
        <v>235</v>
      </c>
      <c r="E147" s="3"/>
    </row>
    <row r="149" spans="4:88">
      <c r="D149" s="2" t="s">
        <v>147</v>
      </c>
      <c r="E149" s="2" t="s">
        <v>115</v>
      </c>
      <c r="F149" s="2" t="s">
        <v>148</v>
      </c>
      <c r="G149" s="2" t="s">
        <v>149</v>
      </c>
      <c r="H149" s="2" t="s">
        <v>12</v>
      </c>
      <c r="I149" s="2" t="s">
        <v>150</v>
      </c>
      <c r="J149" s="2" t="s">
        <v>151</v>
      </c>
      <c r="K149" s="2" t="s">
        <v>152</v>
      </c>
      <c r="L149" s="2" t="s">
        <v>153</v>
      </c>
      <c r="M149" s="2" t="s">
        <v>154</v>
      </c>
      <c r="N149" s="2" t="s">
        <v>155</v>
      </c>
      <c r="O149" s="2" t="s">
        <v>156</v>
      </c>
      <c r="P149" s="2" t="s">
        <v>157</v>
      </c>
      <c r="Q149" s="2" t="s">
        <v>158</v>
      </c>
      <c r="R149" s="2" t="s">
        <v>159</v>
      </c>
      <c r="S149" s="2" t="s">
        <v>160</v>
      </c>
      <c r="T149" s="2" t="s">
        <v>22</v>
      </c>
      <c r="U149" s="2" t="s">
        <v>79</v>
      </c>
      <c r="V149" s="2" t="s">
        <v>80</v>
      </c>
      <c r="W149" s="2" t="s">
        <v>81</v>
      </c>
      <c r="X149" s="2" t="s">
        <v>82</v>
      </c>
      <c r="Y149" s="2" t="s">
        <v>83</v>
      </c>
      <c r="Z149" s="2" t="s">
        <v>84</v>
      </c>
      <c r="AA149" s="2" t="s">
        <v>85</v>
      </c>
      <c r="AB149" s="2" t="s">
        <v>86</v>
      </c>
      <c r="AC149" s="2" t="s">
        <v>87</v>
      </c>
      <c r="AD149" s="2" t="s">
        <v>161</v>
      </c>
      <c r="AE149" s="2" t="s">
        <v>162</v>
      </c>
      <c r="AF149" s="2" t="s">
        <v>163</v>
      </c>
      <c r="AG149" s="2" t="s">
        <v>164</v>
      </c>
      <c r="AH149" s="2" t="s">
        <v>165</v>
      </c>
      <c r="AI149" s="2" t="s">
        <v>166</v>
      </c>
      <c r="AJ149" s="2" t="s">
        <v>167</v>
      </c>
      <c r="AK149" s="2" t="s">
        <v>168</v>
      </c>
      <c r="AL149" s="2" t="s">
        <v>169</v>
      </c>
      <c r="AM149" s="2" t="s">
        <v>170</v>
      </c>
      <c r="AN149" s="2" t="s">
        <v>171</v>
      </c>
      <c r="AO149" s="2" t="s">
        <v>172</v>
      </c>
      <c r="AP149" s="2" t="s">
        <v>173</v>
      </c>
      <c r="AQ149" s="2" t="s">
        <v>174</v>
      </c>
      <c r="AR149" s="2" t="s">
        <v>175</v>
      </c>
      <c r="AS149" s="2" t="s">
        <v>176</v>
      </c>
      <c r="AT149" s="2" t="s">
        <v>177</v>
      </c>
      <c r="AU149" s="2" t="s">
        <v>178</v>
      </c>
      <c r="AV149" s="2" t="s">
        <v>179</v>
      </c>
      <c r="AW149" s="2" t="s">
        <v>180</v>
      </c>
      <c r="AX149" s="2" t="s">
        <v>181</v>
      </c>
      <c r="AY149" s="2" t="s">
        <v>182</v>
      </c>
      <c r="AZ149" s="2" t="s">
        <v>183</v>
      </c>
      <c r="BA149" s="2" t="s">
        <v>184</v>
      </c>
      <c r="BB149" s="2" t="s">
        <v>185</v>
      </c>
      <c r="BC149" s="2" t="s">
        <v>186</v>
      </c>
      <c r="BD149" s="2" t="s">
        <v>187</v>
      </c>
      <c r="BE149" s="2" t="s">
        <v>188</v>
      </c>
      <c r="BF149" s="2" t="s">
        <v>189</v>
      </c>
      <c r="BG149" s="2" t="s">
        <v>190</v>
      </c>
      <c r="BH149" s="2" t="s">
        <v>191</v>
      </c>
      <c r="BI149" s="2" t="s">
        <v>192</v>
      </c>
      <c r="BJ149" s="2" t="s">
        <v>193</v>
      </c>
      <c r="BK149" s="2" t="s">
        <v>194</v>
      </c>
      <c r="BL149" s="2" t="s">
        <v>195</v>
      </c>
      <c r="BM149" s="2" t="s">
        <v>196</v>
      </c>
      <c r="BN149" s="2" t="s">
        <v>197</v>
      </c>
      <c r="BO149" s="2" t="s">
        <v>198</v>
      </c>
      <c r="BP149" s="2" t="s">
        <v>199</v>
      </c>
      <c r="BQ149" s="2" t="s">
        <v>200</v>
      </c>
      <c r="BR149" s="2" t="s">
        <v>201</v>
      </c>
      <c r="BS149" s="2" t="s">
        <v>202</v>
      </c>
      <c r="BT149" s="2" t="s">
        <v>203</v>
      </c>
      <c r="BU149" s="2" t="s">
        <v>204</v>
      </c>
      <c r="BV149" s="2" t="s">
        <v>205</v>
      </c>
      <c r="BW149" s="2" t="s">
        <v>206</v>
      </c>
      <c r="BX149" s="2" t="s">
        <v>207</v>
      </c>
      <c r="BY149" s="2" t="s">
        <v>208</v>
      </c>
      <c r="BZ149" s="2" t="s">
        <v>209</v>
      </c>
      <c r="CA149" s="2" t="s">
        <v>210</v>
      </c>
      <c r="CB149" s="2" t="s">
        <v>211</v>
      </c>
      <c r="CC149" s="2" t="s">
        <v>212</v>
      </c>
      <c r="CD149" s="2" t="s">
        <v>213</v>
      </c>
      <c r="CE149" s="2" t="s">
        <v>214</v>
      </c>
      <c r="CF149" s="2" t="s">
        <v>215</v>
      </c>
      <c r="CG149" s="2" t="s">
        <v>216</v>
      </c>
      <c r="CH149" s="2" t="s">
        <v>217</v>
      </c>
      <c r="CI149" s="2" t="s">
        <v>218</v>
      </c>
      <c r="CJ149" s="2" t="s">
        <v>219</v>
      </c>
    </row>
    <row r="150" spans="4:88">
      <c r="D150" s="1">
        <v>4281</v>
      </c>
      <c r="E150" s="1">
        <v>1053</v>
      </c>
      <c r="F150" s="1">
        <v>0</v>
      </c>
      <c r="G150" s="1">
        <v>3111</v>
      </c>
      <c r="H150" s="1" t="s">
        <v>220</v>
      </c>
      <c r="I150" s="14" t="s">
        <v>221</v>
      </c>
      <c r="J150" s="1">
        <v>0</v>
      </c>
      <c r="K150" s="1">
        <v>0</v>
      </c>
      <c r="L150" s="1">
        <v>12</v>
      </c>
      <c r="M150" s="1">
        <v>43792000000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43792000000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 t="s">
        <v>105</v>
      </c>
      <c r="AI150" s="1" t="s">
        <v>105</v>
      </c>
      <c r="AJ150" s="1" t="s">
        <v>105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 t="s">
        <v>105</v>
      </c>
      <c r="AS150" s="1" t="s">
        <v>105</v>
      </c>
      <c r="AT150" s="1" t="s">
        <v>105</v>
      </c>
      <c r="AU150" s="1" t="s">
        <v>105</v>
      </c>
      <c r="AV150" s="1" t="s">
        <v>105</v>
      </c>
      <c r="AW150" s="1" t="s">
        <v>105</v>
      </c>
      <c r="AX150" s="1" t="s">
        <v>105</v>
      </c>
      <c r="AY150" s="1" t="s">
        <v>105</v>
      </c>
      <c r="AZ150" s="1" t="s">
        <v>105</v>
      </c>
      <c r="BA150" s="1" t="s">
        <v>105</v>
      </c>
      <c r="BB150" s="1" t="s">
        <v>105</v>
      </c>
      <c r="BC150" s="1" t="s">
        <v>105</v>
      </c>
      <c r="BD150" s="1" t="s">
        <v>105</v>
      </c>
      <c r="BE150" s="1" t="s">
        <v>105</v>
      </c>
      <c r="BF150" s="1" t="s">
        <v>105</v>
      </c>
      <c r="BG150" s="1" t="s">
        <v>105</v>
      </c>
      <c r="BH150" s="1" t="s">
        <v>105</v>
      </c>
      <c r="BI150" s="1" t="s">
        <v>105</v>
      </c>
      <c r="BJ150" s="1" t="s">
        <v>105</v>
      </c>
      <c r="BK150" s="1" t="s">
        <v>105</v>
      </c>
      <c r="BL150" s="1" t="s">
        <v>105</v>
      </c>
      <c r="BM150" s="1" t="s">
        <v>105</v>
      </c>
      <c r="BN150" s="1" t="s">
        <v>105</v>
      </c>
      <c r="BO150" s="1" t="s">
        <v>105</v>
      </c>
      <c r="BP150" s="1" t="s">
        <v>105</v>
      </c>
      <c r="BQ150" s="1" t="s">
        <v>105</v>
      </c>
      <c r="BR150" s="1" t="s">
        <v>105</v>
      </c>
      <c r="BS150" s="1" t="s">
        <v>105</v>
      </c>
      <c r="BT150" s="1" t="s">
        <v>105</v>
      </c>
      <c r="BU150" s="1" t="s">
        <v>105</v>
      </c>
      <c r="BV150" s="1" t="s">
        <v>105</v>
      </c>
      <c r="BW150" s="1" t="s">
        <v>105</v>
      </c>
      <c r="BX150" s="1" t="s">
        <v>105</v>
      </c>
      <c r="BY150" s="1" t="s">
        <v>105</v>
      </c>
      <c r="BZ150" s="1" t="s">
        <v>105</v>
      </c>
      <c r="CA150" s="1" t="s">
        <v>105</v>
      </c>
      <c r="CB150" s="1" t="s">
        <v>105</v>
      </c>
      <c r="CC150" s="1" t="s">
        <v>105</v>
      </c>
      <c r="CD150" s="1" t="s">
        <v>105</v>
      </c>
      <c r="CE150" s="1" t="s">
        <v>105</v>
      </c>
      <c r="CF150" s="1">
        <v>12</v>
      </c>
      <c r="CG150" s="1">
        <v>43792000000</v>
      </c>
      <c r="CH150" s="1">
        <v>0</v>
      </c>
      <c r="CI150" s="1">
        <v>0</v>
      </c>
      <c r="CJ150" s="1">
        <v>0</v>
      </c>
    </row>
    <row r="151" spans="4:88">
      <c r="D151" s="1">
        <v>4291</v>
      </c>
      <c r="E151" s="1">
        <v>1053</v>
      </c>
      <c r="F151" s="1">
        <v>0</v>
      </c>
      <c r="G151" s="1">
        <v>3111</v>
      </c>
      <c r="H151" s="1" t="s">
        <v>220</v>
      </c>
      <c r="I151" s="14" t="s">
        <v>222</v>
      </c>
      <c r="J151" s="1">
        <v>0</v>
      </c>
      <c r="K151" s="1">
        <v>0</v>
      </c>
      <c r="L151" s="1">
        <v>12</v>
      </c>
      <c r="M151" s="1">
        <v>43792000000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43792000000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 t="s">
        <v>105</v>
      </c>
      <c r="AI151" s="1" t="s">
        <v>105</v>
      </c>
      <c r="AJ151" s="1" t="s">
        <v>105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 t="s">
        <v>105</v>
      </c>
      <c r="AS151" s="1" t="s">
        <v>105</v>
      </c>
      <c r="AT151" s="1" t="s">
        <v>105</v>
      </c>
      <c r="AU151" s="1" t="s">
        <v>105</v>
      </c>
      <c r="AV151" s="1" t="s">
        <v>105</v>
      </c>
      <c r="AW151" s="1" t="s">
        <v>105</v>
      </c>
      <c r="AX151" s="1" t="s">
        <v>105</v>
      </c>
      <c r="AY151" s="1" t="s">
        <v>105</v>
      </c>
      <c r="AZ151" s="1" t="s">
        <v>105</v>
      </c>
      <c r="BA151" s="1" t="s">
        <v>105</v>
      </c>
      <c r="BB151" s="1" t="s">
        <v>105</v>
      </c>
      <c r="BC151" s="1" t="s">
        <v>105</v>
      </c>
      <c r="BD151" s="1" t="s">
        <v>105</v>
      </c>
      <c r="BE151" s="1" t="s">
        <v>105</v>
      </c>
      <c r="BF151" s="1" t="s">
        <v>105</v>
      </c>
      <c r="BG151" s="1" t="s">
        <v>105</v>
      </c>
      <c r="BH151" s="1" t="s">
        <v>105</v>
      </c>
      <c r="BI151" s="1" t="s">
        <v>105</v>
      </c>
      <c r="BJ151" s="1" t="s">
        <v>105</v>
      </c>
      <c r="BK151" s="1" t="s">
        <v>105</v>
      </c>
      <c r="BL151" s="1" t="s">
        <v>105</v>
      </c>
      <c r="BM151" s="1" t="s">
        <v>105</v>
      </c>
      <c r="BN151" s="1" t="s">
        <v>105</v>
      </c>
      <c r="BO151" s="1" t="s">
        <v>105</v>
      </c>
      <c r="BP151" s="1" t="s">
        <v>105</v>
      </c>
      <c r="BQ151" s="1" t="s">
        <v>105</v>
      </c>
      <c r="BR151" s="1" t="s">
        <v>105</v>
      </c>
      <c r="BS151" s="1" t="s">
        <v>105</v>
      </c>
      <c r="BT151" s="1" t="s">
        <v>105</v>
      </c>
      <c r="BU151" s="1" t="s">
        <v>105</v>
      </c>
      <c r="BV151" s="1" t="s">
        <v>105</v>
      </c>
      <c r="BW151" s="1" t="s">
        <v>105</v>
      </c>
      <c r="BX151" s="1" t="s">
        <v>105</v>
      </c>
      <c r="BY151" s="1" t="s">
        <v>105</v>
      </c>
      <c r="BZ151" s="1" t="s">
        <v>105</v>
      </c>
      <c r="CA151" s="1" t="s">
        <v>105</v>
      </c>
      <c r="CB151" s="1" t="s">
        <v>105</v>
      </c>
      <c r="CC151" s="1" t="s">
        <v>105</v>
      </c>
      <c r="CD151" s="1" t="s">
        <v>105</v>
      </c>
      <c r="CE151" s="1" t="s">
        <v>105</v>
      </c>
      <c r="CF151" s="1">
        <v>12</v>
      </c>
      <c r="CG151" s="1">
        <v>43792000000</v>
      </c>
      <c r="CH151" s="1">
        <v>0</v>
      </c>
      <c r="CI151" s="1">
        <v>0</v>
      </c>
      <c r="CJ151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D727-A476-4897-A674-7AFF89AB5AD4}">
  <sheetPr>
    <pageSetUpPr fitToPage="1"/>
  </sheetPr>
  <dimension ref="A1:AC16"/>
  <sheetViews>
    <sheetView topLeftCell="G1" zoomScale="130" zoomScaleNormal="130" zoomScaleSheetLayoutView="100" workbookViewId="0">
      <selection activeCell="Q15" sqref="Q15"/>
    </sheetView>
  </sheetViews>
  <sheetFormatPr defaultColWidth="9.140625" defaultRowHeight="15"/>
  <cols>
    <col min="1" max="1" width="2.85546875" customWidth="1"/>
    <col min="2" max="2" width="9.140625" customWidth="1"/>
    <col min="3" max="3" width="3" bestFit="1" customWidth="1"/>
    <col min="4" max="4" width="13" bestFit="1" customWidth="1"/>
    <col min="5" max="5" width="9.5703125" customWidth="1"/>
    <col min="6" max="6" width="13.5703125" bestFit="1" customWidth="1"/>
    <col min="7" max="7" width="3.5703125" customWidth="1"/>
    <col min="8" max="8" width="13" bestFit="1" customWidth="1"/>
    <col min="9" max="9" width="4.28515625" bestFit="1" customWidth="1"/>
    <col min="10" max="10" width="13.28515625" bestFit="1" customWidth="1"/>
    <col min="11" max="11" width="12.42578125" bestFit="1" customWidth="1"/>
    <col min="12" max="12" width="5.5703125" bestFit="1" customWidth="1"/>
    <col min="13" max="13" width="15.42578125" bestFit="1" customWidth="1"/>
    <col min="14" max="14" width="7" bestFit="1" customWidth="1"/>
    <col min="15" max="15" width="14.7109375" bestFit="1" customWidth="1"/>
    <col min="16" max="16" width="8.42578125" bestFit="1" customWidth="1"/>
    <col min="17" max="17" width="11.5703125" bestFit="1" customWidth="1"/>
    <col min="18" max="18" width="11.28515625" bestFit="1" customWidth="1"/>
    <col min="19" max="19" width="10.28515625" bestFit="1" customWidth="1"/>
    <col min="20" max="20" width="11.5703125" bestFit="1" customWidth="1"/>
    <col min="21" max="21" width="10.28515625" bestFit="1" customWidth="1"/>
    <col min="22" max="22" width="11" bestFit="1" customWidth="1"/>
    <col min="23" max="23" width="7.85546875" bestFit="1" customWidth="1"/>
    <col min="24" max="24" width="11.28515625" bestFit="1" customWidth="1"/>
    <col min="25" max="25" width="12" hidden="1" customWidth="1"/>
    <col min="26" max="27" width="11.140625" hidden="1" customWidth="1"/>
    <col min="28" max="28" width="11.5703125" hidden="1" customWidth="1"/>
    <col min="29" max="29" width="9.140625" hidden="1" customWidth="1"/>
  </cols>
  <sheetData>
    <row r="1" spans="1:28">
      <c r="W1">
        <v>0</v>
      </c>
    </row>
    <row r="6" spans="1:28" ht="18">
      <c r="A6" t="s">
        <v>236</v>
      </c>
      <c r="C6" s="25" t="s">
        <v>237</v>
      </c>
      <c r="D6" s="25" t="s">
        <v>238</v>
      </c>
      <c r="E6" s="25" t="s">
        <v>17</v>
      </c>
      <c r="F6" s="25" t="s">
        <v>13</v>
      </c>
      <c r="G6" s="25" t="s">
        <v>239</v>
      </c>
      <c r="H6" s="25" t="s">
        <v>240</v>
      </c>
      <c r="I6" s="25"/>
      <c r="J6" s="25"/>
      <c r="K6" s="25" t="s">
        <v>241</v>
      </c>
      <c r="L6" s="25" t="s">
        <v>242</v>
      </c>
      <c r="M6" s="25" t="s">
        <v>243</v>
      </c>
      <c r="N6" s="25" t="s">
        <v>11</v>
      </c>
      <c r="O6" s="26" t="str">
        <f>CONCATENATE(M6," / ",N6)</f>
        <v>No.Rangka / No.Mesin</v>
      </c>
      <c r="P6" s="25" t="s">
        <v>15</v>
      </c>
      <c r="Q6" s="27" t="s">
        <v>244</v>
      </c>
      <c r="R6" s="27" t="s">
        <v>23</v>
      </c>
      <c r="S6" s="25" t="s">
        <v>33</v>
      </c>
      <c r="T6" s="27" t="s">
        <v>245</v>
      </c>
      <c r="U6" s="27" t="s">
        <v>33</v>
      </c>
      <c r="V6" s="27" t="s">
        <v>21</v>
      </c>
      <c r="W6" s="27" t="s">
        <v>246</v>
      </c>
      <c r="X6" s="27" t="s">
        <v>35</v>
      </c>
      <c r="Z6" t="s">
        <v>247</v>
      </c>
    </row>
    <row r="7" spans="1:28" s="28" customFormat="1" ht="27">
      <c r="C7" s="29">
        <v>1</v>
      </c>
      <c r="D7" s="29" t="s">
        <v>248</v>
      </c>
      <c r="E7" s="30">
        <v>4120034046</v>
      </c>
      <c r="F7" s="30" t="s">
        <v>69</v>
      </c>
      <c r="G7" s="31">
        <v>26</v>
      </c>
      <c r="H7" s="32" t="s">
        <v>249</v>
      </c>
      <c r="I7" s="32" t="s">
        <v>250</v>
      </c>
      <c r="J7" s="32" t="s">
        <v>251</v>
      </c>
      <c r="K7" s="32" t="s">
        <v>252</v>
      </c>
      <c r="L7" s="33">
        <v>2015</v>
      </c>
      <c r="M7" s="34" t="s">
        <v>253</v>
      </c>
      <c r="N7" s="35" t="s">
        <v>70</v>
      </c>
      <c r="O7" s="31" t="str">
        <f>CONCATENATE(M7," / ",N7)</f>
        <v>MHKB3BA1JFK027558 / MF56955</v>
      </c>
      <c r="P7" s="36" t="s">
        <v>254</v>
      </c>
      <c r="Q7" s="37">
        <v>65000000</v>
      </c>
      <c r="R7" s="38">
        <v>44081955</v>
      </c>
      <c r="S7" s="39">
        <f>R7*11%</f>
        <v>4849015.05</v>
      </c>
      <c r="T7" s="37">
        <f>R7+S7</f>
        <v>48930970.049999997</v>
      </c>
      <c r="U7" s="37">
        <f>S7</f>
        <v>4849015.05</v>
      </c>
      <c r="V7" s="38">
        <v>21395818</v>
      </c>
      <c r="W7" s="37">
        <v>0</v>
      </c>
      <c r="X7" s="37">
        <f>T7-U7-V7-W7</f>
        <v>22686137</v>
      </c>
      <c r="Y7" s="40">
        <f>T7-U7</f>
        <v>44081955</v>
      </c>
      <c r="Z7" s="41" t="s">
        <v>255</v>
      </c>
      <c r="AA7" s="41" t="s">
        <v>256</v>
      </c>
      <c r="AB7" s="42" t="s">
        <v>257</v>
      </c>
    </row>
    <row r="8" spans="1:28">
      <c r="C8" s="49" t="s">
        <v>258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1"/>
      <c r="Q8" s="43">
        <f t="shared" ref="Q8:AB8" si="0">SUM(Q7:Q7)</f>
        <v>65000000</v>
      </c>
      <c r="R8" s="43">
        <f t="shared" si="0"/>
        <v>44081955</v>
      </c>
      <c r="S8" s="43">
        <f t="shared" si="0"/>
        <v>4849015.05</v>
      </c>
      <c r="T8" s="43">
        <f t="shared" si="0"/>
        <v>48930970.049999997</v>
      </c>
      <c r="U8" s="43">
        <f t="shared" si="0"/>
        <v>4849015.05</v>
      </c>
      <c r="V8" s="43">
        <f t="shared" si="0"/>
        <v>21395818</v>
      </c>
      <c r="W8" s="43">
        <f t="shared" si="0"/>
        <v>0</v>
      </c>
      <c r="X8" s="43">
        <f t="shared" si="0"/>
        <v>22686137</v>
      </c>
      <c r="Y8" s="43">
        <f t="shared" si="0"/>
        <v>44081955</v>
      </c>
      <c r="Z8" s="44">
        <f t="shared" si="0"/>
        <v>0</v>
      </c>
      <c r="AA8" s="44">
        <f t="shared" si="0"/>
        <v>0</v>
      </c>
      <c r="AB8" s="44">
        <f t="shared" si="0"/>
        <v>0</v>
      </c>
    </row>
    <row r="9" spans="1:28">
      <c r="R9" s="44"/>
    </row>
    <row r="10" spans="1:28">
      <c r="M10" s="45"/>
    </row>
    <row r="11" spans="1:28">
      <c r="T11" s="46"/>
      <c r="U11" s="46"/>
    </row>
    <row r="12" spans="1:28">
      <c r="T12" s="46"/>
      <c r="U12" s="46"/>
    </row>
    <row r="13" spans="1:28">
      <c r="T13" s="46"/>
      <c r="U13" s="46"/>
    </row>
    <row r="14" spans="1:28">
      <c r="Q14" t="s">
        <v>259</v>
      </c>
      <c r="T14" s="46"/>
      <c r="U14" s="46">
        <f>T14*50%</f>
        <v>0</v>
      </c>
      <c r="V14" s="44">
        <f>T14-U14</f>
        <v>0</v>
      </c>
    </row>
    <row r="15" spans="1:28">
      <c r="K15" s="45"/>
      <c r="Q15" s="47" t="s">
        <v>62</v>
      </c>
      <c r="T15" s="46"/>
      <c r="U15" s="46">
        <f>T15*50%</f>
        <v>0</v>
      </c>
      <c r="V15" s="44">
        <f>T15-U15</f>
        <v>0</v>
      </c>
    </row>
    <row r="16" spans="1:28">
      <c r="K16" s="48"/>
      <c r="T16" s="46"/>
      <c r="U16" s="46"/>
    </row>
  </sheetData>
  <mergeCells count="1">
    <mergeCell ref="C8:P8"/>
  </mergeCells>
  <pageMargins left="0.7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2D3-3CFE-4A35-9ACE-1DA3735EECB5}">
  <dimension ref="A2:A35"/>
  <sheetViews>
    <sheetView workbookViewId="0"/>
  </sheetViews>
  <sheetFormatPr defaultRowHeight="15"/>
  <sheetData>
    <row r="2" spans="1:1">
      <c r="A2" t="s">
        <v>260</v>
      </c>
    </row>
    <row r="3" spans="1:1">
      <c r="A3" t="s">
        <v>261</v>
      </c>
    </row>
    <row r="35" spans="1:1">
      <c r="A35" t="s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Aryo Budi Dwi Prasetyo</dc:creator>
  <cp:keywords/>
  <dc:description/>
  <cp:lastModifiedBy>Aryo Budi Dwikarso Prasetyo</cp:lastModifiedBy>
  <cp:revision/>
  <dcterms:created xsi:type="dcterms:W3CDTF">2022-06-15T04:36:30Z</dcterms:created>
  <dcterms:modified xsi:type="dcterms:W3CDTF">2022-08-22T09:06:23Z</dcterms:modified>
  <cp:category/>
  <cp:contentStatus/>
</cp:coreProperties>
</file>