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88DE59BD-55E2-4E84-B624-9235EE7A4C9F}" xr6:coauthVersionLast="44" xr6:coauthVersionMax="44" xr10:uidLastSave="{00000000-0000-0000-0000-000000000000}"/>
  <bookViews>
    <workbookView xWindow="-120" yWindow="-120" windowWidth="29040" windowHeight="15840" tabRatio="627" firstSheet="99" activeTab="99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7TUEa" sheetId="1055" r:id="rId70"/>
    <sheet name="20230208WED" sheetId="1052" r:id="rId71"/>
    <sheet name="20230209THU" sheetId="1054" r:id="rId72"/>
    <sheet name="20230209THUa" sheetId="1061" r:id="rId73"/>
    <sheet name="20230210FRI" sheetId="1056" r:id="rId74"/>
    <sheet name="20230210FRIa" sheetId="1062" r:id="rId75"/>
    <sheet name="20230213MON" sheetId="1057" r:id="rId76"/>
    <sheet name="20230213MONa" sheetId="1063" r:id="rId77"/>
    <sheet name="20230214TUE" sheetId="1058" r:id="rId78"/>
    <sheet name="20230214TUEa" sheetId="1067" r:id="rId79"/>
    <sheet name="20230215WED" sheetId="1059" r:id="rId80"/>
    <sheet name="20230215WEDa" sheetId="1068" r:id="rId81"/>
    <sheet name="20230216THU" sheetId="1064" r:id="rId82"/>
    <sheet name="20230216THUa" sheetId="1069" r:id="rId83"/>
    <sheet name="20230217FRI" sheetId="1065" r:id="rId84"/>
    <sheet name="20230217FRIa" sheetId="1070" r:id="rId85"/>
    <sheet name="20230220MON" sheetId="1066" r:id="rId86"/>
    <sheet name="20230220MONa" sheetId="1072" r:id="rId87"/>
    <sheet name="20230221TUE" sheetId="1071" r:id="rId88"/>
    <sheet name="20230221TUEa" sheetId="1074" r:id="rId89"/>
    <sheet name="20230222WED" sheetId="1073" r:id="rId90"/>
    <sheet name="20230222WEDa" sheetId="1076" r:id="rId91"/>
    <sheet name="20230224FRI" sheetId="1075" r:id="rId92"/>
    <sheet name="20230224FRIa" sheetId="1079" r:id="rId93"/>
    <sheet name="20230227MON" sheetId="1077" r:id="rId94"/>
    <sheet name="20230227MONa" sheetId="1081" r:id="rId95"/>
    <sheet name="20230228TUE" sheetId="1078" r:id="rId96"/>
    <sheet name="20230228TUEa" sheetId="1082" r:id="rId97"/>
    <sheet name="20230301WED" sheetId="1080" r:id="rId98"/>
    <sheet name="20230301WEDa" sheetId="1084" r:id="rId99"/>
    <sheet name="20230302THU" sheetId="1083" r:id="rId100"/>
    <sheet name="20230302THUa" sheetId="1087" r:id="rId101"/>
    <sheet name="20230303FRI" sheetId="1086" r:id="rId102"/>
    <sheet name="20230306MON" sheetId="1085" r:id="rId103"/>
    <sheet name="TABLES" sheetId="644" r:id="rId104"/>
    <sheet name="20210518TUE" sheetId="358" r:id="rId105"/>
    <sheet name="TODAY" sheetId="122" r:id="rId106"/>
    <sheet name="1" sheetId="208" r:id="rId107"/>
    <sheet name="TEMPLATES" sheetId="4" r:id="rId108"/>
    <sheet name="Transparant Background Color" sheetId="5" r:id="rId109"/>
  </sheets>
  <definedNames>
    <definedName name="_xlnm.Print_Titles" localSheetId="10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P1442" i="1078" l="1"/>
  <c r="BP1441" i="1078"/>
  <c r="BP1440" i="1078"/>
  <c r="BP1439" i="1078"/>
  <c r="BP1438" i="1078"/>
  <c r="BP1437" i="1078"/>
  <c r="BP1436" i="1078"/>
  <c r="BP1435" i="1078"/>
  <c r="BP1434" i="1078"/>
  <c r="BP1433" i="1078"/>
  <c r="BP1432" i="1078"/>
  <c r="BP1431" i="1078"/>
  <c r="BP1430" i="1078"/>
  <c r="BP1429" i="1078"/>
  <c r="BP1428" i="1078"/>
  <c r="BP1427" i="1078"/>
  <c r="BP1426" i="1078"/>
  <c r="BP1425" i="1078"/>
  <c r="BP1423" i="1078"/>
  <c r="BP1422" i="1078"/>
  <c r="BP1421" i="1078"/>
  <c r="BP1419" i="1078"/>
  <c r="BP1418" i="1078"/>
  <c r="BP1417" i="1078"/>
  <c r="BP1415" i="1078"/>
  <c r="BP1414" i="1078"/>
  <c r="BP1413" i="1078"/>
  <c r="BP1412" i="1078"/>
  <c r="BP1411" i="1078"/>
  <c r="BP1410" i="1078"/>
  <c r="BP1409" i="1078"/>
  <c r="AV1442" i="1078"/>
  <c r="AV1441" i="1078"/>
  <c r="AV1440" i="1078"/>
  <c r="AV1439" i="1078"/>
  <c r="AV1438" i="1078"/>
  <c r="AV1437" i="1078"/>
  <c r="AV1436" i="1078"/>
  <c r="AV1435" i="1078"/>
  <c r="AV1434" i="1078"/>
  <c r="AV1433" i="1078"/>
  <c r="AV1432" i="1078"/>
  <c r="AV1431" i="1078"/>
  <c r="AV1430" i="1078"/>
  <c r="AV1429" i="1078"/>
  <c r="AV1428" i="1078"/>
  <c r="AV1427" i="1078"/>
  <c r="AV1426" i="1078"/>
  <c r="AV1425" i="1078"/>
  <c r="AV1423" i="1078"/>
  <c r="AV1422" i="1078"/>
  <c r="AV1421" i="1078"/>
  <c r="AV1419" i="1078"/>
  <c r="AV1418" i="1078"/>
  <c r="AV1417" i="1078"/>
  <c r="AV1415" i="1078"/>
  <c r="AV1414" i="1078"/>
  <c r="AV1413" i="1078"/>
  <c r="AV1412" i="1078"/>
  <c r="AV1411" i="1078"/>
  <c r="AV1410" i="1078"/>
  <c r="AV1409" i="1078"/>
  <c r="M1015" i="1078" l="1"/>
  <c r="M1014" i="1078"/>
  <c r="M1013" i="1078"/>
  <c r="M1012" i="1078"/>
  <c r="M1011" i="1078"/>
  <c r="M1010" i="1078"/>
  <c r="M1009" i="1078"/>
  <c r="M1008" i="1078"/>
  <c r="M1007" i="1078"/>
  <c r="M1006" i="1078"/>
  <c r="M1005" i="1078"/>
  <c r="M1004" i="1078"/>
  <c r="M1003" i="1078"/>
  <c r="M1002" i="1078"/>
  <c r="M1001" i="1078"/>
  <c r="M1000" i="1078"/>
  <c r="M999" i="1078"/>
  <c r="M996" i="1078"/>
  <c r="M995" i="1078"/>
  <c r="M994" i="1078"/>
  <c r="M993" i="1078"/>
  <c r="M992" i="1078"/>
  <c r="M991" i="1078"/>
  <c r="M990" i="1078"/>
  <c r="M989" i="1078"/>
  <c r="M988" i="1078"/>
  <c r="M987" i="1078"/>
  <c r="M986" i="1078"/>
  <c r="M985" i="1078"/>
  <c r="M984" i="1078"/>
  <c r="M983" i="1078"/>
  <c r="M982" i="1078"/>
  <c r="M981" i="1078"/>
  <c r="M980" i="1078"/>
  <c r="M979" i="1078"/>
  <c r="M978" i="1078"/>
  <c r="M977" i="1078"/>
  <c r="M976" i="1078"/>
  <c r="M975" i="1078"/>
  <c r="M974" i="1078"/>
  <c r="M973" i="1078"/>
  <c r="M972" i="1078"/>
  <c r="M971" i="1078"/>
  <c r="M970" i="1078"/>
  <c r="M969" i="1078"/>
  <c r="M968" i="1078"/>
  <c r="M967" i="1078"/>
  <c r="M966" i="1078"/>
  <c r="M965" i="1078"/>
  <c r="M964" i="1078"/>
  <c r="M963" i="1078"/>
  <c r="M962" i="1078"/>
  <c r="M961" i="1078"/>
  <c r="M960" i="1078"/>
  <c r="M959" i="1078"/>
  <c r="M958" i="1078"/>
  <c r="M955" i="1078"/>
  <c r="M954" i="1078"/>
  <c r="M953" i="1078"/>
  <c r="M952" i="1078"/>
  <c r="M951" i="1078"/>
  <c r="M950" i="1078"/>
  <c r="M949" i="1078"/>
  <c r="M948" i="1078"/>
  <c r="M947" i="1078"/>
  <c r="M946" i="1078"/>
  <c r="M945" i="1078"/>
  <c r="M944" i="1078"/>
  <c r="M943" i="1078"/>
  <c r="M942" i="1078"/>
  <c r="M941" i="1078"/>
  <c r="M940" i="1078"/>
  <c r="M939" i="1078"/>
  <c r="M938" i="1078"/>
  <c r="M937" i="1078"/>
  <c r="M936" i="1078"/>
  <c r="M935" i="1078"/>
  <c r="M934" i="1078"/>
  <c r="M933" i="1078"/>
  <c r="M932" i="1078"/>
  <c r="M931" i="1078"/>
  <c r="M930" i="1078"/>
  <c r="M929" i="1078"/>
  <c r="M928" i="1078"/>
  <c r="M927" i="1078"/>
  <c r="M926" i="1078"/>
  <c r="M925" i="1078"/>
  <c r="M924" i="1078"/>
  <c r="X617" i="1078"/>
  <c r="X616" i="1078"/>
  <c r="X615" i="1078"/>
  <c r="X614" i="1078"/>
  <c r="X613" i="1078"/>
  <c r="X612" i="1078"/>
  <c r="X611" i="1078"/>
  <c r="X610" i="1078"/>
  <c r="X609" i="1078"/>
  <c r="X608" i="1078"/>
  <c r="X607" i="1078"/>
  <c r="X606" i="1078"/>
  <c r="X605" i="1078"/>
  <c r="X604" i="1078"/>
  <c r="X603" i="1078"/>
  <c r="X602" i="1078"/>
  <c r="X601" i="1078"/>
  <c r="X600" i="1078"/>
  <c r="X599" i="1078"/>
  <c r="X598" i="1078"/>
  <c r="X597" i="1078"/>
  <c r="X596" i="1078"/>
  <c r="X595" i="1078"/>
  <c r="X594" i="1078"/>
  <c r="X593" i="1078"/>
  <c r="X592" i="1078"/>
  <c r="AJ258" i="1071" l="1"/>
  <c r="AJ257" i="1071"/>
  <c r="AJ256" i="1071"/>
  <c r="AJ255" i="1071"/>
  <c r="Z1714" i="1066" l="1"/>
  <c r="Z1713" i="1066"/>
  <c r="Z1712" i="1066"/>
  <c r="Z1710" i="1066"/>
  <c r="Z1709" i="1066"/>
  <c r="Z1708" i="1066"/>
  <c r="Z1707" i="1066"/>
  <c r="Z1706" i="1066"/>
  <c r="Z1705" i="1066"/>
  <c r="Z1704" i="1066"/>
  <c r="Z1703" i="1066"/>
  <c r="Z1702" i="1066"/>
  <c r="Z1701" i="1066"/>
  <c r="Z1700" i="1066"/>
  <c r="Z1699" i="1066"/>
  <c r="Z1698" i="1066"/>
  <c r="Z1697" i="1066"/>
  <c r="AX672" i="1065" l="1"/>
  <c r="AX674" i="1065"/>
  <c r="D668" i="1065"/>
  <c r="BE289" i="1065"/>
  <c r="BE288" i="1065"/>
  <c r="BE287" i="1065"/>
  <c r="BE285" i="1065"/>
  <c r="BE284" i="1065"/>
  <c r="BE283" i="1065"/>
  <c r="D279" i="1065"/>
  <c r="D278" i="1065"/>
  <c r="D277" i="1065"/>
  <c r="AX265" i="1065"/>
  <c r="AX264" i="1065"/>
  <c r="AX262" i="1065"/>
  <c r="AX261" i="1065"/>
  <c r="D257" i="1065"/>
  <c r="D256" i="1065"/>
  <c r="D607" i="1059" l="1"/>
  <c r="D467" i="1064" l="1"/>
  <c r="D466" i="1064"/>
  <c r="D465" i="1064"/>
  <c r="D464" i="1064"/>
  <c r="D463" i="1064"/>
  <c r="D462" i="1064"/>
  <c r="D461" i="1064"/>
  <c r="D459" i="1064"/>
  <c r="D458" i="1064"/>
  <c r="D457" i="1064"/>
  <c r="D456" i="1064"/>
  <c r="D455" i="1064"/>
  <c r="D454" i="1064"/>
  <c r="D453" i="1064"/>
  <c r="D390" i="1064"/>
  <c r="D389" i="1064"/>
  <c r="D388" i="1064"/>
  <c r="D387" i="1064"/>
  <c r="D386" i="1064"/>
  <c r="D385" i="1064"/>
  <c r="D384" i="1064"/>
  <c r="D435" i="1064"/>
  <c r="D434" i="1064"/>
  <c r="D433" i="1064"/>
  <c r="D432" i="1064"/>
  <c r="D431" i="1064"/>
  <c r="D430" i="1064"/>
  <c r="D427" i="1064"/>
  <c r="D426" i="1064"/>
  <c r="D425" i="1064"/>
  <c r="D424" i="1064"/>
  <c r="D423" i="1064"/>
  <c r="D422" i="1064"/>
  <c r="D429" i="1064"/>
  <c r="D421" i="1064"/>
  <c r="D609" i="1059" l="1"/>
  <c r="D582" i="1059"/>
  <c r="D255" i="1048" l="1"/>
  <c r="D256" i="1048"/>
  <c r="D257" i="1048"/>
  <c r="D258" i="1048"/>
  <c r="D286" i="1048"/>
  <c r="D287" i="1048"/>
  <c r="D288" i="1048"/>
  <c r="D289" i="1048"/>
  <c r="D636" i="1047" l="1"/>
  <c r="D611" i="1047"/>
  <c r="AF453" i="1047"/>
  <c r="AF452" i="1047"/>
  <c r="AF451" i="1047"/>
  <c r="AF450" i="1047"/>
  <c r="D687" i="1045" l="1"/>
  <c r="D685" i="1045"/>
  <c r="D660" i="1045"/>
  <c r="D870" i="1043" l="1"/>
  <c r="D868" i="1043"/>
  <c r="D843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13" i="1030" l="1"/>
  <c r="D1012" i="1030"/>
  <c r="D1011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<sst xmlns="http://schemas.openxmlformats.org/spreadsheetml/2006/main" count="23851" uniqueCount="5563">
  <si>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</si>
  <si>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</si>
  <si>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</si>
  <si>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</si>
  <si>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</si>
  <si>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</si>
  <si>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</si>
  <si>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</si>
  <si>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</si>
  <si>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</si>
  <si>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</si>
  <si>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</si>
  <si>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</si>
  <si>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</si>
  <si>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</si>
  <si>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</si>
  <si>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</si>
  <si>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</si>
  <si>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</si>
  <si>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</si>
  <si>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</si>
  <si>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</si>
  <si>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</si>
  <si>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</si>
  <si>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</si>
  <si>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</si>
  <si>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</si>
  <si>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</si>
  <si>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</si>
  <si>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</si>
  <si>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</si>
  <si>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</si>
  <si>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</si>
  <si>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</si>
  <si>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</si>
  <si>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</si>
  <si>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</si>
  <si>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</si>
  <si>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</si>
  <si>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</si>
  <si>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</si>
  <si>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</si>
  <si>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</si>
  <si>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</si>
  <si>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</si>
  <si>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</si>
  <si>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</si>
  <si>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</si>
  <si>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</si>
  <si>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</si>
  <si>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</si>
  <si>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</si>
  <si>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</si>
  <si>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</si>
  <si>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</si>
  <si>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</si>
  <si>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</si>
  <si>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</si>
  <si>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</si>
  <si>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</si>
  <si>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</si>
  <si>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</si>
  <si>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</si>
  <si>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</si>
  <si>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</si>
  <si>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</si>
  <si>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</si>
  <si>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</si>
  <si>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</si>
  <si>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</si>
  <si>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</si>
  <si>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</si>
  <si>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</si>
  <si>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</si>
  <si>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</si>
  <si>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</si>
  <si>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</si>
  <si>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</si>
  <si>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</si>
  <si>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</si>
  <si>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</si>
  <si>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</si>
  <si>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</si>
  <si>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</si>
  <si>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</si>
  <si>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</si>
  <si>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</si>
  <si>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</si>
  <si>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</si>
  <si>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</si>
  <si>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</si>
  <si>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</si>
  <si>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</si>
  <si>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</si>
  <si>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</si>
  <si>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</si>
  <si>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</si>
  <si>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</si>
  <si>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</si>
  <si>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</si>
  <si>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</si>
  <si>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</si>
  <si>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</si>
  <si>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</si>
  <si>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</si>
  <si>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</si>
  <si>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</si>
  <si>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</si>
  <si>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</si>
  <si>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</si>
  <si>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</si>
  <si>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</si>
  <si>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</si>
  <si>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</si>
  <si>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</si>
  <si>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</si>
  <si>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</si>
  <si>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</si>
  <si>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</si>
  <si>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</si>
  <si>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</si>
  <si>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</si>
  <si>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</si>
  <si>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</si>
  <si>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</si>
  <si>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</si>
  <si>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</si>
  <si>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</si>
  <si>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</si>
  <si>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</si>
  <si>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</si>
  <si>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</si>
  <si>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</si>
  <si>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</si>
  <si>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</si>
  <si>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</si>
  <si>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</si>
  <si>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</si>
  <si>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</si>
  <si>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</si>
  <si>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</si>
  <si>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</si>
  <si>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</si>
  <si>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</si>
  <si>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</si>
  <si>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</si>
  <si>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</si>
  <si>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</si>
  <si>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</si>
  <si>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</si>
  <si>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</si>
  <si>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</si>
  <si>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</si>
  <si>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</si>
  <si>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</si>
  <si>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</si>
  <si>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</si>
  <si>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</si>
  <si>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</si>
  <si>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</si>
  <si>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</si>
  <si>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</si>
  <si>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</si>
  <si>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</si>
  <si>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</si>
  <si>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</si>
  <si>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</si>
  <si>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</si>
  <si>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</si>
  <si>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</si>
  <si>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</si>
  <si>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</si>
  <si>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</si>
  <si>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</si>
  <si>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</si>
  <si>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</si>
  <si>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</si>
  <si>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</si>
  <si>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</si>
  <si>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</si>
  <si>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</si>
  <si>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</si>
  <si>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</si>
  <si>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</si>
  <si>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</si>
  <si>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</si>
  <si>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</si>
  <si>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</si>
  <si>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</si>
  <si>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</si>
  <si>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</si>
  <si>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</si>
  <si>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</si>
  <si>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</si>
  <si>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</si>
  <si>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</si>
  <si>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</si>
  <si>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</si>
  <si>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</si>
  <si>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</si>
  <si>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</si>
  <si>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</si>
  <si>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</si>
  <si>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</si>
  <si>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</si>
  <si>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</si>
  <si>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</si>
  <si>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</si>
  <si>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</si>
  <si>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</si>
  <si>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</si>
  <si>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</si>
  <si>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</si>
  <si>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</si>
  <si>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</si>
  <si>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</si>
  <si>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</si>
  <si>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</si>
  <si>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</si>
  <si>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</si>
  <si>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</si>
  <si>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</si>
  <si>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</si>
  <si>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</si>
  <si>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</si>
  <si>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</si>
  <si>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</si>
  <si>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</si>
  <si>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</si>
  <si>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</si>
  <si>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</si>
  <si>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</si>
  <si>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</si>
  <si>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</si>
  <si>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</si>
  <si>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</si>
  <si>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</si>
  <si>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</si>
  <si>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</si>
  <si>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</si>
  <si>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</si>
  <si>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</si>
  <si>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</si>
  <si>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</si>
  <si>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</si>
  <si>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</si>
  <si>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</si>
  <si>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</si>
  <si>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</si>
  <si>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</si>
  <si>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</si>
  <si>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</si>
  <si>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</si>
  <si>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</si>
  <si>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</si>
  <si>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</si>
  <si>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</si>
  <si>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</si>
  <si>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</si>
  <si>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</si>
  <si>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</si>
  <si>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</si>
  <si>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</si>
  <si>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</si>
  <si>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</si>
  <si>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</si>
  <si>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</si>
  <si>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</si>
  <si>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</si>
  <si>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</si>
  <si>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</si>
  <si>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</si>
  <si>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</si>
  <si>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</si>
  <si>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</si>
  <si>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</si>
  <si>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</si>
  <si>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</si>
  <si>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</si>
  <si>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</si>
  <si>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</si>
  <si>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</si>
  <si>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</si>
  <si>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</si>
  <si>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</si>
  <si>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</si>
  <si>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</si>
  <si>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</si>
  <si>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</si>
  <si>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</si>
  <si>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</si>
  <si>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</si>
  <si>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</si>
  <si>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</si>
  <si>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</si>
  <si>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</si>
  <si>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</si>
  <si>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</si>
  <si>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</si>
  <si>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</si>
  <si>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</si>
  <si>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</si>
  <si>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</si>
  <si>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</si>
  <si>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</si>
  <si>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</si>
  <si>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</si>
  <si>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</si>
  <si>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</si>
  <si>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</si>
  <si>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</si>
  <si>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</si>
  <si>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</si>
  <si>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</si>
  <si>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</si>
  <si>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</si>
  <si>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</si>
  <si>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</si>
  <si>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</si>
  <si>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</si>
  <si>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</si>
  <si>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</si>
  <si>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</si>
  <si>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</si>
  <si>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</si>
  <si>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</si>
  <si>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</si>
  <si>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</si>
  <si>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</si>
  <si>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</si>
  <si>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</si>
  <si>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</si>
  <si>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</si>
  <si>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</si>
  <si>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</si>
  <si>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</si>
  <si>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</si>
  <si>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</si>
  <si>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</si>
  <si>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</si>
  <si>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</si>
  <si>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</si>
  <si>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</si>
  <si>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</si>
  <si>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</si>
  <si>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</si>
  <si>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</si>
  <si>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</si>
  <si>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</si>
  <si>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</si>
  <si>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</si>
  <si>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</si>
  <si>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</si>
  <si>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</si>
  <si>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</si>
  <si>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</si>
  <si>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</si>
  <si>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</si>
  <si>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</si>
  <si>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</si>
  <si>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</si>
  <si>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</si>
  <si>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</si>
  <si>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</si>
  <si>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</si>
  <si>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</si>
  <si>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</si>
  <si>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</si>
  <si>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</si>
  <si>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</si>
  <si>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</si>
  <si>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</si>
  <si>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</si>
  <si>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</si>
  <si>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</si>
  <si>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</si>
  <si>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</si>
  <si>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</si>
  <si>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</si>
  <si>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</si>
  <si>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</si>
  <si>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</si>
  <si>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</si>
  <si>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</si>
  <si>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</si>
  <si>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</si>
  <si>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</si>
  <si>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</si>
  <si>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</si>
  <si>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</si>
  <si>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</si>
  <si>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</si>
  <si>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</si>
  <si>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</si>
  <si>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</si>
  <si>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</si>
  <si>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</si>
  <si>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</si>
  <si>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</si>
  <si>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</si>
  <si>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</si>
  <si>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</si>
  <si>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</si>
  <si>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</si>
  <si>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</si>
  <si>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</si>
  <si>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</si>
  <si>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</si>
  <si>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</si>
  <si>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</si>
  <si>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</si>
  <si>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</si>
  <si>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</si>
  <si>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</si>
  <si>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</si>
  <si>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</si>
  <si>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</si>
  <si>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</si>
  <si>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</si>
  <si>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</si>
  <si>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</si>
  <si>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</si>
  <si>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</si>
  <si>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</si>
  <si>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</si>
  <si>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</si>
  <si>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</si>
  <si>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</si>
  <si>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</si>
  <si>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</si>
  <si>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</si>
  <si>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</si>
  <si>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</si>
  <si>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</si>
  <si>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</si>
  <si>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</si>
  <si>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</si>
  <si>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</si>
  <si>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</si>
  <si>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</si>
  <si>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</si>
  <si>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</si>
  <si>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</si>
  <si>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</si>
  <si>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</si>
  <si>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</si>
  <si>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</si>
  <si>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</si>
  <si>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</si>
  <si>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</si>
  <si>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</si>
  <si>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</si>
  <si>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</si>
  <si>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</si>
  <si>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</si>
  <si>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</si>
  <si>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</si>
  <si>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</si>
  <si>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</si>
  <si>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</si>
  <si>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</si>
  <si>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</si>
  <si>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</si>
  <si>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</si>
  <si>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</si>
  <si>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</si>
  <si>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</si>
  <si>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</si>
  <si>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</si>
  <si>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</si>
  <si>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</si>
  <si>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</si>
  <si>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</si>
  <si>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</si>
  <si>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</si>
  <si>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</si>
  <si>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</si>
  <si>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</si>
  <si>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</si>
  <si>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</si>
  <si>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</si>
  <si>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</si>
  <si>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</si>
  <si>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</si>
  <si>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</si>
  <si>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</si>
  <si>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</si>
  <si>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</si>
  <si>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</si>
  <si>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</si>
  <si>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</si>
  <si>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</si>
  <si>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</si>
  <si>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</si>
  <si>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</si>
  <si>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</si>
  <si>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</si>
  <si>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</si>
  <si>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</si>
  <si>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</si>
  <si>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</si>
  <si>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</si>
  <si>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</si>
  <si>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</si>
  <si>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</si>
  <si>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</si>
  <si>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</si>
  <si>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</si>
  <si>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</si>
  <si>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</si>
  <si>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</si>
  <si>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</si>
  <si>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</si>
  <si>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</si>
  <si>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</si>
  <si>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</si>
  <si>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</si>
  <si>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</si>
  <si>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</si>
  <si>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</si>
  <si>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</si>
  <si>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</si>
  <si>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</si>
  <si>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</si>
  <si>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</si>
  <si>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</si>
  <si>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</si>
  <si>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</si>
  <si>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</si>
  <si>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</si>
  <si>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</si>
  <si>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</si>
  <si>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</si>
  <si>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</si>
  <si>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</si>
  <si>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</si>
  <si>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</si>
  <si>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</si>
  <si>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</si>
  <si>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</si>
  <si>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</si>
  <si>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</si>
  <si>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</si>
  <si>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</si>
  <si>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</si>
  <si>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</si>
  <si>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</si>
  <si>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</si>
  <si>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</si>
  <si>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</si>
  <si>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</si>
  <si>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</si>
  <si>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</si>
  <si>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</si>
  <si>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</si>
  <si>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</si>
  <si>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</si>
  <si>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</si>
  <si>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</si>
  <si>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</si>
  <si>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</si>
  <si>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</si>
  <si>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</si>
  <si>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</si>
  <si>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</si>
  <si>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</si>
  <si>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</si>
  <si>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</si>
  <si>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</si>
  <si>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</si>
  <si>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</si>
  <si>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</si>
  <si>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</si>
  <si>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</si>
  <si>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</si>
  <si>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</si>
  <si>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</si>
  <si>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</si>
  <si>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</si>
  <si>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</si>
  <si>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</si>
  <si>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</si>
  <si>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</si>
  <si>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</si>
  <si>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</si>
  <si>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</si>
  <si>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</si>
  <si>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</si>
  <si>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</si>
  <si>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</si>
  <si>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</si>
  <si>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</si>
  <si>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</si>
  <si>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</si>
  <si>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</si>
  <si>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</si>
  <si>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</si>
  <si>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</si>
  <si>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</si>
  <si>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</si>
  <si>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</si>
  <si>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</si>
  <si>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</si>
  <si>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</si>
  <si>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</si>
  <si>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</si>
  <si>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</si>
  <si>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</si>
  <si>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</si>
  <si>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</si>
  <si>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</si>
  <si>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</si>
  <si>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</si>
  <si>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</si>
  <si>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</si>
  <si>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</si>
  <si>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</si>
  <si>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</si>
  <si>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</si>
  <si>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</si>
  <si>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</si>
  <si>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</si>
  <si>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</si>
  <si>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</si>
  <si>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</si>
  <si>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</si>
  <si>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</si>
  <si>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</si>
  <si>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</si>
  <si>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</si>
  <si>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</si>
  <si>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</si>
  <si>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</si>
  <si>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</si>
  <si>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</si>
  <si>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</si>
  <si>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</si>
  <si>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</si>
  <si>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</si>
  <si>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</si>
  <si>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</si>
  <si>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</si>
  <si>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</si>
  <si>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</si>
  <si>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</si>
  <si>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</si>
  <si>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</si>
  <si>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</si>
  <si>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</si>
  <si>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</si>
  <si>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</si>
  <si>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</si>
  <si>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</si>
  <si>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</si>
  <si>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</si>
  <si>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</si>
  <si>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</si>
  <si>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</si>
  <si>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</si>
  <si>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</si>
  <si>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</si>
  <si>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</si>
  <si>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</si>
  <si>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</si>
  <si>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</si>
  <si>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</si>
  <si>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</si>
  <si>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</si>
  <si>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</si>
  <si>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</si>
  <si>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</si>
  <si>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</si>
  <si>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</si>
  <si>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</si>
  <si>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</si>
  <si>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</si>
  <si>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</si>
  <si>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</si>
  <si>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</si>
  <si>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</si>
  <si>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</si>
  <si>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</si>
  <si>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</si>
  <si>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</si>
  <si>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</si>
  <si>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</si>
  <si>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</si>
  <si>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</si>
  <si>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</si>
  <si>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</si>
  <si>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</si>
  <si>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</si>
  <si>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</si>
  <si>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</si>
  <si>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</si>
  <si>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</si>
  <si>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</si>
  <si>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</si>
  <si>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</si>
  <si>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</si>
  <si>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</si>
  <si>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</si>
  <si>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</si>
  <si>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</si>
  <si>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</si>
  <si>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</si>
  <si>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</si>
  <si>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</si>
  <si>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</si>
  <si>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</si>
  <si>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</si>
  <si>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</si>
  <si>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</si>
  <si>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</si>
  <si>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</si>
  <si>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</si>
  <si>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</si>
  <si>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</si>
  <si>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</si>
  <si>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</si>
  <si>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</si>
  <si>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</si>
  <si>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</si>
  <si>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</si>
  <si>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</si>
  <si>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</si>
  <si>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</si>
  <si>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</si>
  <si>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</si>
  <si>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</si>
  <si>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</si>
  <si>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</si>
  <si>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</si>
  <si>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</si>
  <si>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</si>
  <si>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</si>
  <si>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</si>
  <si>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</si>
  <si>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</si>
  <si>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</si>
  <si>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</si>
  <si>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</si>
  <si>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</si>
  <si>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</si>
  <si>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</si>
  <si>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</si>
  <si>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</si>
  <si>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</si>
  <si>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</si>
  <si>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</si>
  <si>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</si>
  <si>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</si>
  <si>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</si>
  <si>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</si>
  <si>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</si>
  <si>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</si>
  <si>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</si>
  <si>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</si>
  <si>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</si>
  <si>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</si>
  <si>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</si>
  <si>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</si>
  <si>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</si>
  <si>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</si>
  <si>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</si>
  <si>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</si>
  <si>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</si>
  <si>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</si>
  <si>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</si>
  <si>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</si>
  <si>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</si>
  <si>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</si>
  <si>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</si>
  <si>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</si>
  <si>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</si>
  <si>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</si>
  <si>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</si>
  <si>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</si>
  <si>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</si>
  <si>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</si>
  <si>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</si>
  <si>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</si>
  <si>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</si>
  <si>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</si>
  <si>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</si>
  <si>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</si>
  <si>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</si>
  <si>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</si>
  <si>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</si>
  <si>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</si>
  <si>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</si>
  <si>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</si>
  <si>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</si>
  <si>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</si>
  <si>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</si>
  <si>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</si>
  <si>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</si>
  <si>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</si>
  <si>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</si>
  <si>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</si>
  <si>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</si>
  <si>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</si>
  <si>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</si>
  <si>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</si>
  <si>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</si>
  <si>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</si>
  <si>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</si>
  <si>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</si>
  <si>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</si>
  <si>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</si>
  <si>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</si>
  <si>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</si>
  <si>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</si>
  <si>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</si>
  <si>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</si>
  <si>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</si>
  <si>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</si>
  <si>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</si>
  <si>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</si>
  <si>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</si>
  <si>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</si>
  <si>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</si>
  <si>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</si>
  <si>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</si>
  <si>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</si>
  <si>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</si>
  <si>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</si>
  <si>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</si>
  <si>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</si>
  <si>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</si>
  <si>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</si>
  <si>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</si>
  <si>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</si>
  <si>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</si>
  <si>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</si>
  <si>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</si>
  <si>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</si>
  <si>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</si>
  <si>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</si>
  <si>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</si>
  <si>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</si>
  <si>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</si>
  <si>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</si>
  <si>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</si>
  <si>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</si>
  <si>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</si>
  <si>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</si>
  <si>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</si>
  <si>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</si>
  <si>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</si>
  <si>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</si>
  <si>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</si>
  <si>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</si>
  <si>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</si>
  <si>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</si>
  <si>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</si>
  <si>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</si>
  <si>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</si>
  <si>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</si>
  <si>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</si>
  <si>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</si>
  <si>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</si>
  <si>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</si>
  <si>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</si>
  <si>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</si>
  <si>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</si>
  <si>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</si>
  <si>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</si>
  <si>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</si>
  <si>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</si>
  <si>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</si>
  <si>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</si>
  <si>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</si>
  <si>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</si>
  <si>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</si>
  <si>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</si>
  <si>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</si>
  <si>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</si>
  <si>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</si>
  <si>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</si>
  <si>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</si>
  <si>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</si>
  <si>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</si>
  <si>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</si>
  <si>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</si>
  <si>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</si>
  <si>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</si>
  <si>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</si>
  <si>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</si>
  <si>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</si>
  <si>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</si>
  <si>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</si>
  <si>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</si>
  <si>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</si>
  <si>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</si>
  <si>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</si>
  <si>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</si>
  <si>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</si>
  <si>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</si>
  <si>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</si>
  <si>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</si>
  <si>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</si>
  <si>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</si>
  <si>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</si>
  <si>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</si>
  <si>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</si>
  <si>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</si>
  <si>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</si>
  <si>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</si>
  <si>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</si>
  <si>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</si>
  <si>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</si>
  <si>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</si>
  <si>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</si>
  <si>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</si>
  <si>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</si>
  <si>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</si>
  <si>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</si>
  <si>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</si>
  <si>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</si>
  <si>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</si>
  <si>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</si>
  <si>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</si>
  <si>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</si>
  <si>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</si>
  <si>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</si>
  <si>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</si>
  <si>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</si>
  <si>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</si>
  <si>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</si>
  <si>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</si>
  <si>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</si>
  <si>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</si>
  <si>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</si>
  <si>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</si>
  <si>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</si>
  <si>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</si>
  <si>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</si>
  <si>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</si>
  <si>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</si>
  <si>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</si>
  <si>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</si>
  <si>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</si>
  <si>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</si>
  <si>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</si>
  <si>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</si>
  <si>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</si>
  <si>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</si>
  <si>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</si>
  <si>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</si>
  <si>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</si>
  <si>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</si>
  <si>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</si>
  <si>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</si>
  <si>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</si>
  <si>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</si>
  <si>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</si>
  <si>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</si>
  <si>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</si>
  <si>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</si>
  <si>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</si>
  <si>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</si>
  <si>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</si>
  <si>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</si>
  <si>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</si>
  <si>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</si>
  <si>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</si>
  <si>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</si>
  <si>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</si>
  <si>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</si>
  <si>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</si>
  <si>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</si>
  <si>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</si>
  <si>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</si>
  <si>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</si>
  <si>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</si>
  <si>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</si>
  <si>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</si>
  <si>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</si>
  <si>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</si>
  <si>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</si>
  <si>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</si>
  <si>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</si>
  <si>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</si>
  <si>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</si>
  <si>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</si>
  <si>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</si>
  <si>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</si>
  <si>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</si>
  <si>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</si>
  <si>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</si>
  <si>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</si>
  <si>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</si>
  <si>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</si>
  <si>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</si>
  <si>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</si>
  <si>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</si>
  <si>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</si>
  <si>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</si>
  <si>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</si>
  <si>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</si>
  <si>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</si>
  <si>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</si>
  <si>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</si>
  <si>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</si>
  <si>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</si>
  <si>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</si>
  <si>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</si>
  <si>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</si>
  <si>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</si>
  <si>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</si>
  <si>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</si>
  <si>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</si>
  <si>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</si>
  <si>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</si>
  <si>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</si>
  <si>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</si>
  <si>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</si>
  <si>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</si>
  <si>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</si>
  <si>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</si>
  <si>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</si>
  <si>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</si>
  <si>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</si>
  <si>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</si>
  <si>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</si>
  <si>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</si>
  <si>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</si>
  <si>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</si>
  <si>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</si>
  <si>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</si>
  <si>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</si>
  <si>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</si>
  <si>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</si>
  <si>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</si>
  <si>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</si>
  <si>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</si>
  <si>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</si>
  <si>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</si>
  <si>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</si>
  <si>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</si>
  <si>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</si>
  <si>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</si>
  <si>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</si>
  <si>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</si>
  <si>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</si>
  <si>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</si>
  <si>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</si>
  <si>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</si>
  <si>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</si>
  <si>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</si>
  <si>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</si>
  <si>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</si>
  <si>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</si>
  <si>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</si>
  <si>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</si>
  <si>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</si>
  <si>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</si>
  <si>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</si>
  <si>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</si>
  <si>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</si>
  <si>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</si>
  <si>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</si>
  <si>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</si>
  <si>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</si>
  <si>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</si>
  <si>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</si>
  <si>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</si>
  <si>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</si>
  <si>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</si>
  <si>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</si>
  <si>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</si>
  <si>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</si>
  <si>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</si>
  <si>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</si>
  <si>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</si>
  <si>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</si>
  <si>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</si>
  <si>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</si>
  <si>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</si>
  <si>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</si>
  <si>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</si>
  <si>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</si>
  <si>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</si>
  <si>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</si>
  <si>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</si>
  <si>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</si>
  <si>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</si>
  <si>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</si>
  <si>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</si>
  <si>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</si>
  <si>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</si>
  <si>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</si>
  <si>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</si>
  <si>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</si>
  <si>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</si>
  <si>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</si>
  <si>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</si>
  <si>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</si>
  <si>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</si>
  <si>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</si>
  <si>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</si>
  <si>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</si>
  <si>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</si>
  <si>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</si>
  <si>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</si>
  <si>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</si>
  <si>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</si>
  <si>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</si>
  <si>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</si>
  <si>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</si>
  <si>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</si>
  <si>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</si>
  <si>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</si>
  <si>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</si>
  <si>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</si>
  <si>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</si>
  <si>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</si>
  <si>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</si>
  <si>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</si>
  <si>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</si>
  <si>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</si>
  <si>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</si>
  <si>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</si>
  <si>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</si>
  <si>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</si>
  <si>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</si>
  <si>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</si>
  <si>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</si>
  <si>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</si>
  <si>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</si>
  <si>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</si>
  <si>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</si>
  <si>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</si>
  <si>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</si>
  <si>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</si>
  <si>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</si>
  <si>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</si>
  <si>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</si>
  <si>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</si>
  <si>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</si>
  <si>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</si>
  <si>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</si>
  <si>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</si>
  <si>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</si>
  <si>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</si>
  <si>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</si>
  <si>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</si>
  <si>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</si>
  <si>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</si>
  <si>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</si>
  <si>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</si>
  <si>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</si>
  <si>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</si>
  <si>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</si>
  <si>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</si>
  <si>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</si>
  <si>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</si>
  <si>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</si>
  <si>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</si>
  <si>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</si>
  <si>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</si>
  <si>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</si>
  <si>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</si>
  <si>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</si>
  <si>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</si>
  <si>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</si>
  <si>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</si>
  <si>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</si>
  <si>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</si>
  <si>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</si>
  <si>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</si>
  <si>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</si>
  <si>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</si>
  <si>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</si>
  <si>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</si>
  <si>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</si>
  <si>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</si>
  <si>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</si>
  <si>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</si>
  <si>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</si>
  <si>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</si>
  <si>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</si>
  <si>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</si>
  <si>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</si>
  <si>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</si>
  <si>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</si>
  <si>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</si>
  <si>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</si>
  <si>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</si>
  <si>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</si>
  <si>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</si>
  <si>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</si>
  <si>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</si>
  <si>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</si>
  <si>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</si>
  <si>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</si>
  <si>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</si>
  <si>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</si>
  <si>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</si>
  <si>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</si>
  <si>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</si>
  <si>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</si>
  <si>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</si>
  <si>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</si>
  <si>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</si>
  <si>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</si>
  <si>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</si>
  <si>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</si>
  <si>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</si>
  <si>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</si>
  <si>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</si>
  <si>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</si>
  <si>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</si>
  <si>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</si>
  <si>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</si>
  <si>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</si>
  <si>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</si>
  <si>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</si>
  <si>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</si>
  <si>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</si>
  <si>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</si>
  <si>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</si>
  <si>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</si>
  <si>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</si>
  <si>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</si>
  <si>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</si>
  <si>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</si>
  <si>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</si>
  <si>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</si>
  <si>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</si>
  <si>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</si>
  <si>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</si>
  <si>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</si>
  <si>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</si>
  <si>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</si>
  <si>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</si>
  <si>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</si>
  <si>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</si>
  <si>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</si>
  <si>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</si>
  <si>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</si>
  <si>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</si>
  <si>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</si>
  <si>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</si>
  <si>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</si>
  <si>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</si>
  <si>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</si>
  <si>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</si>
  <si>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</si>
  <si>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</si>
  <si>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</si>
  <si>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</si>
  <si>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</si>
  <si>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</si>
  <si>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</si>
  <si>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</si>
  <si>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</si>
  <si>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</si>
  <si>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</si>
  <si>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</si>
  <si>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</si>
  <si>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</si>
  <si>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</si>
  <si>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</si>
  <si>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</si>
  <si>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</si>
  <si>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</si>
  <si>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</si>
  <si>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</si>
  <si>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</si>
  <si>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</si>
  <si>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</si>
  <si>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</si>
  <si>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</si>
  <si>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</si>
  <si>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</si>
  <si>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</si>
  <si>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</si>
  <si>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</si>
  <si>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</si>
  <si>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</si>
  <si>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</si>
  <si>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</si>
  <si>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</si>
  <si>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</si>
  <si>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</si>
  <si>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</si>
  <si>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</si>
  <si>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</si>
  <si>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</si>
  <si>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</si>
  <si>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</si>
  <si>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</si>
  <si>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</si>
  <si>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</si>
  <si>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</si>
  <si>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</si>
  <si>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</si>
  <si>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</si>
  <si>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</si>
  <si>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</si>
  <si>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</si>
  <si>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</si>
  <si>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</si>
  <si>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</si>
  <si>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</si>
  <si>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</si>
  <si>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</si>
  <si>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</si>
  <si>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</si>
  <si>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</si>
  <si>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</si>
  <si>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</si>
  <si>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</si>
  <si>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</si>
  <si>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</si>
  <si>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</si>
  <si>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</si>
  <si>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</si>
  <si>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</si>
  <si>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</si>
  <si>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</si>
  <si>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</si>
  <si>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</si>
  <si>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</si>
  <si>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</si>
  <si>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</si>
  <si>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</si>
  <si>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</si>
  <si>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</si>
  <si>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</si>
  <si>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</si>
  <si>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</si>
  <si>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</si>
  <si>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</si>
  <si>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</si>
  <si>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</si>
  <si>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</si>
  <si>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</si>
  <si>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</si>
  <si>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</si>
  <si>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</si>
  <si>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</si>
  <si>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</si>
  <si>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</si>
  <si>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</si>
  <si>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</si>
  <si>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</si>
  <si>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</si>
  <si>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</si>
  <si>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</si>
  <si>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</si>
  <si>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</si>
  <si>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</si>
  <si>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</si>
  <si>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</si>
  <si>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</si>
  <si>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</si>
  <si>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</si>
  <si>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</si>
  <si>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</si>
  <si>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</si>
  <si>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</si>
  <si>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</si>
  <si>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</si>
  <si>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</si>
  <si>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</si>
  <si>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</si>
  <si>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</si>
  <si>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</si>
  <si>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</si>
  <si>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</si>
  <si>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</si>
  <si>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</si>
  <si>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</si>
  <si>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</si>
  <si>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</si>
  <si>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</si>
  <si>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</si>
  <si>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</si>
  <si>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</si>
  <si>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</si>
  <si>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</si>
  <si>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</si>
  <si>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</si>
  <si>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</si>
  <si>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</si>
  <si>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</si>
  <si>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</si>
  <si>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</si>
  <si>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</si>
  <si>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</si>
  <si>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</si>
  <si>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</si>
  <si>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</si>
  <si>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</si>
  <si>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</si>
  <si>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</si>
  <si>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</si>
  <si>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</si>
  <si>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</si>
  <si>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</si>
  <si>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</si>
  <si>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</si>
  <si>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</si>
  <si>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</si>
  <si>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</si>
  <si>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</si>
  <si>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</si>
  <si>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</si>
  <si>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</si>
  <si>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</si>
  <si>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</si>
  <si>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</si>
  <si>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</si>
  <si>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</si>
  <si>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</si>
  <si>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</si>
  <si>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</si>
  <si>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</si>
  <si>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</si>
  <si>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</si>
  <si>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</si>
  <si>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</si>
  <si>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</si>
  <si>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</si>
  <si>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</si>
  <si>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</si>
  <si>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</si>
  <si>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</si>
  <si>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</si>
  <si>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</si>
  <si>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</si>
  <si>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</si>
  <si>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</si>
  <si>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</si>
  <si>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</si>
  <si>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</si>
  <si>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</si>
  <si>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</si>
  <si>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</si>
  <si>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</si>
  <si>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</si>
  <si>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</si>
  <si>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</si>
  <si>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</si>
  <si>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</si>
  <si>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</si>
  <si>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</si>
  <si>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</si>
  <si>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</si>
  <si>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</si>
  <si>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</si>
  <si>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</si>
  <si>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</si>
  <si>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</si>
  <si>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</si>
  <si>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</si>
  <si>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</si>
  <si>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</si>
  <si>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</si>
  <si>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</si>
  <si>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</si>
  <si>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</si>
  <si>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</si>
  <si>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</si>
  <si>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</si>
  <si>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</si>
  <si>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</si>
  <si>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</si>
  <si>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</si>
  <si>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</si>
  <si>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</si>
  <si>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</si>
  <si>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</si>
  <si>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</si>
  <si>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</si>
  <si>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</si>
  <si>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</si>
  <si>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</si>
  <si>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</si>
  <si>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</si>
  <si>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</si>
  <si>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</si>
  <si>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</si>
  <si>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</si>
  <si>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</si>
  <si>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</si>
  <si>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</si>
  <si>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</si>
  <si>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</si>
  <si>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</si>
  <si>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</si>
  <si>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</si>
  <si>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</si>
  <si>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</si>
  <si>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</si>
  <si>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</si>
  <si>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</si>
  <si>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</si>
  <si>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</si>
  <si>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</si>
  <si>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</si>
  <si>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</si>
  <si>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</si>
  <si>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</si>
  <si>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</si>
  <si>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</si>
  <si>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</si>
  <si>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</si>
  <si>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</si>
  <si>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</si>
  <si>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</si>
  <si>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</si>
  <si>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</si>
  <si>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</si>
  <si>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</si>
  <si>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</si>
  <si>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</si>
  <si>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</si>
  <si>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</si>
  <si>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</si>
  <si>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</si>
  <si>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</si>
  <si>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</si>
  <si>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</si>
  <si>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</si>
  <si>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</si>
  <si>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</si>
  <si>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</si>
  <si>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</si>
  <si>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</si>
  <si>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</si>
  <si>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</si>
  <si>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</si>
  <si>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</si>
  <si>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</si>
  <si>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</si>
  <si>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</si>
  <si>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</si>
  <si>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</si>
  <si>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</si>
  <si>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</si>
  <si>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</si>
  <si>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</si>
  <si>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</si>
  <si>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</si>
  <si>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</si>
  <si>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</si>
  <si>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</si>
  <si>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</si>
  <si>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</si>
  <si>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</si>
  <si>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</si>
  <si>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</si>
  <si>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</si>
  <si>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</si>
  <si>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</si>
  <si>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</si>
  <si>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</si>
  <si>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</si>
  <si>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</si>
  <si>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</si>
  <si>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</si>
  <si>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</si>
  <si>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</si>
  <si>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</si>
  <si>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</si>
  <si>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</si>
  <si>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</si>
  <si>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</si>
  <si>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</si>
  <si>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</si>
  <si>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</si>
  <si>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</si>
  <si>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</si>
  <si>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</si>
  <si>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</si>
  <si>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</si>
  <si>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</si>
  <si>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</si>
  <si>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</si>
  <si>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</si>
  <si>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</si>
  <si>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</si>
  <si>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</si>
  <si>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</si>
  <si>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</si>
  <si>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</si>
  <si>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</si>
  <si>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</si>
  <si>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</si>
  <si>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</si>
  <si>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</si>
  <si>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</si>
  <si>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</si>
  <si>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</si>
  <si>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</si>
  <si>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</si>
  <si>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</si>
  <si>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</si>
  <si>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</si>
  <si>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</si>
  <si>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</si>
  <si>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</si>
  <si>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</si>
  <si>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</si>
  <si>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</si>
  <si>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</si>
  <si>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</si>
  <si>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</si>
  <si>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</si>
  <si>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</si>
  <si>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</si>
  <si>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</si>
  <si>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</si>
  <si>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</si>
  <si>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</si>
  <si>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</si>
  <si>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</si>
  <si>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</si>
  <si>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</si>
  <si>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</si>
  <si>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</si>
  <si>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</si>
  <si>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</si>
  <si>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</si>
  <si>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</si>
  <si>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</si>
  <si>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</si>
  <si>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</si>
  <si>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</si>
  <si>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</si>
  <si>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</si>
  <si>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</si>
  <si>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</si>
  <si>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</si>
  <si>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</si>
  <si>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</si>
  <si>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</si>
  <si>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</si>
  <si>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</si>
  <si>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</si>
  <si>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</si>
  <si>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</si>
  <si>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</si>
  <si>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</si>
  <si>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</si>
  <si>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</si>
  <si>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</si>
  <si>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</si>
  <si>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</si>
  <si>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</si>
  <si>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</si>
  <si>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</si>
  <si>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</si>
  <si>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</si>
  <si>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</si>
  <si>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</si>
  <si>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</si>
  <si>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</si>
  <si>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</si>
  <si>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</si>
  <si>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</si>
  <si>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</si>
  <si>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</si>
  <si>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</si>
  <si>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</si>
  <si>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</si>
  <si>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</si>
  <si>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</si>
  <si>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</si>
  <si>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</si>
  <si>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</si>
  <si>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</si>
  <si>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</si>
  <si>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</si>
  <si>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</si>
  <si>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</si>
  <si>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</si>
  <si>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</si>
  <si>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</si>
  <si>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</si>
  <si>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</si>
  <si>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</si>
  <si>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</si>
  <si>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</si>
  <si>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</si>
  <si>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</si>
  <si>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</si>
  <si>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</si>
  <si>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</si>
  <si>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</si>
  <si>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</si>
  <si>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</si>
  <si>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</si>
  <si>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</si>
  <si>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</si>
  <si>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</si>
  <si>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</si>
  <si>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</si>
  <si>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</si>
  <si>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</si>
  <si>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</si>
  <si>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</si>
  <si>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</si>
  <si>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</si>
  <si>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</si>
  <si>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</si>
  <si>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</si>
  <si>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</si>
  <si>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</si>
  <si>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</si>
  <si>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</si>
  <si>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</si>
  <si>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</si>
  <si>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</si>
  <si>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</si>
  <si>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</si>
  <si>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</si>
  <si>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</si>
  <si>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</si>
  <si>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</si>
  <si>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</si>
  <si>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</si>
  <si>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</si>
  <si>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</si>
  <si>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</si>
  <si>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</si>
  <si>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</si>
  <si>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</si>
  <si>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</si>
  <si>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</si>
  <si>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</si>
  <si>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</si>
  <si>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</si>
  <si>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</si>
  <si>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</si>
  <si>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</si>
  <si>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</si>
  <si>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</si>
  <si>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</si>
  <si>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</si>
  <si>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</si>
  <si>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</si>
  <si>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</si>
  <si>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</si>
  <si>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</si>
  <si>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</si>
  <si>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</si>
  <si>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</si>
  <si>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</si>
  <si>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</si>
  <si>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</si>
  <si>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</si>
  <si>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</si>
  <si>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</si>
  <si>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</si>
  <si>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</si>
  <si>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</si>
  <si>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</si>
  <si>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</si>
  <si>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</si>
  <si>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</si>
  <si>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</si>
  <si>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</si>
  <si>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</si>
  <si>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</si>
  <si>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</si>
  <si>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</si>
  <si>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</si>
  <si>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</si>
  <si>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</si>
  <si>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</si>
  <si>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</si>
  <si>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</si>
  <si>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</si>
  <si>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</si>
  <si>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</si>
  <si>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</si>
  <si>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</si>
  <si>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</si>
  <si>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</si>
  <si>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</si>
  <si>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</si>
  <si>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</si>
  <si>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</si>
  <si>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</si>
  <si>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</si>
  <si>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</si>
  <si>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</si>
  <si>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</si>
  <si>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</si>
  <si>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</si>
  <si>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</si>
  <si>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</si>
  <si>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</si>
  <si>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</si>
  <si>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</si>
  <si>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</si>
  <si>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</si>
  <si>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</si>
  <si>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</si>
  <si>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</si>
  <si>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</si>
  <si>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</si>
  <si>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</si>
  <si>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</si>
  <si>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</si>
  <si>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</si>
  <si>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</si>
  <si>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</si>
  <si>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</si>
  <si>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</si>
  <si>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</si>
  <si>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</si>
  <si>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</si>
  <si>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</si>
  <si>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</si>
  <si>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</si>
  <si>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</si>
  <si>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</si>
  <si>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</si>
  <si>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</si>
  <si>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</si>
  <si>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</si>
  <si>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</si>
  <si>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</si>
  <si>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</si>
  <si>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</si>
  <si>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</si>
  <si>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</si>
  <si>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</si>
  <si>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</si>
  <si>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</si>
  <si>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</si>
  <si>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</si>
  <si>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</si>
  <si>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</si>
  <si>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</si>
  <si>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</si>
  <si>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</si>
  <si>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</si>
  <si>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</si>
  <si>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</si>
  <si>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</si>
  <si>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</si>
  <si>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</si>
  <si>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</si>
  <si>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</si>
  <si>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</si>
  <si>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</si>
  <si>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</si>
  <si>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</si>
  <si>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</si>
  <si>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</si>
  <si>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</si>
  <si>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</si>
  <si>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</si>
  <si>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</si>
  <si>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</si>
  <si>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</si>
  <si>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</si>
  <si>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</si>
  <si>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</si>
  <si>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</si>
  <si>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</si>
  <si>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</si>
  <si>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</si>
  <si>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</si>
  <si>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</si>
  <si>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</si>
  <si>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</si>
  <si>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</si>
  <si>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</si>
  <si>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</si>
  <si>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</si>
  <si>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</si>
  <si>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</si>
  <si>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</si>
  <si>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</si>
  <si>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</si>
  <si>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</si>
  <si>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</si>
  <si>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</si>
  <si>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</si>
  <si>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</si>
  <si>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</si>
  <si>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</si>
  <si>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</si>
  <si>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</si>
  <si>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</si>
  <si>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</si>
  <si>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</si>
  <si>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</si>
  <si>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</si>
  <si>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</si>
  <si>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</si>
  <si>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</si>
  <si>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</si>
  <si>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</si>
  <si>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</si>
  <si>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</si>
  <si>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</si>
  <si>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</si>
  <si>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</si>
  <si>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</si>
  <si>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</si>
  <si>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</si>
  <si>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</si>
  <si>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</si>
  <si>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</si>
  <si>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</si>
  <si>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</si>
  <si>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</si>
  <si>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</si>
  <si>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</si>
  <si>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</si>
  <si>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</si>
  <si>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</si>
  <si>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</si>
  <si>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</si>
  <si>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</si>
  <si>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</si>
  <si>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</si>
  <si>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</si>
  <si>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</si>
  <si>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</si>
  <si>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</si>
  <si>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</si>
  <si>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</si>
  <si>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</si>
  <si>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</si>
  <si>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</si>
  <si>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</si>
  <si>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</si>
  <si>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</si>
  <si>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</si>
  <si>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</si>
  <si>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</si>
  <si>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</si>
  <si>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</si>
  <si>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</si>
  <si>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</si>
  <si>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</si>
  <si>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</si>
  <si>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</si>
  <si>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</si>
  <si>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</si>
  <si>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</si>
  <si>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</si>
  <si>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</si>
  <si>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</si>
  <si>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</si>
  <si>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</si>
  <si>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</si>
  <si>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</si>
  <si>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</si>
  <si>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</si>
  <si>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</si>
  <si>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</si>
  <si>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</si>
  <si>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</si>
  <si>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</si>
  <si>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</si>
  <si>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</si>
  <si>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</si>
  <si>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</si>
  <si>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</si>
  <si>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</si>
  <si>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</si>
  <si>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</si>
  <si>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</si>
  <si>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</si>
  <si>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</si>
  <si>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</si>
  <si>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</si>
  <si>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</si>
  <si>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</si>
  <si>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</si>
  <si>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</si>
  <si>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</si>
  <si>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</si>
  <si>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</si>
  <si>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</si>
  <si>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</si>
  <si>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</si>
  <si>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</si>
  <si>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</si>
  <si>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</si>
  <si>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</si>
  <si>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</si>
  <si>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</si>
  <si>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</si>
  <si>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</si>
  <si>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</si>
  <si>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</si>
  <si>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</si>
  <si>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</si>
  <si>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</si>
  <si>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</si>
  <si>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</si>
  <si>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</si>
  <si>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</si>
  <si>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</si>
  <si>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</si>
  <si>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</si>
  <si>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</si>
  <si>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</si>
  <si>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</si>
  <si>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</si>
  <si>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</si>
  <si>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</si>
  <si>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</si>
  <si>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</si>
  <si>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</si>
  <si>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</si>
  <si>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</si>
  <si>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</si>
  <si>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</si>
  <si>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</si>
  <si>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</si>
  <si>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</si>
  <si>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</si>
  <si>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</si>
  <si>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</si>
  <si>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</si>
  <si>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</si>
  <si>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</si>
  <si>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</si>
  <si>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</si>
  <si>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</si>
  <si>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</si>
  <si>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</si>
  <si>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</si>
  <si>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</si>
  <si>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</si>
  <si>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</si>
  <si>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</si>
  <si>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</si>
  <si>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</si>
  <si>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</si>
  <si>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</si>
  <si>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</si>
  <si>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</si>
  <si>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</si>
  <si>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</si>
  <si>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</si>
  <si>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</si>
  <si>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</si>
  <si>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</si>
  <si>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</si>
  <si>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</si>
  <si>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</si>
  <si>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</si>
  <si>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</si>
  <si>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</si>
  <si>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</si>
  <si>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</si>
  <si>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</si>
  <si>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</si>
  <si>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</si>
  <si>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</si>
  <si>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</si>
  <si>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</si>
  <si>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</si>
  <si>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</si>
  <si>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</si>
  <si>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</si>
  <si>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</si>
  <si>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</si>
  <si>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</si>
  <si>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</si>
  <si>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</si>
  <si>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</si>
  <si>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</si>
  <si>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</si>
  <si>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</si>
  <si>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</si>
  <si>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</si>
  <si>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</si>
  <si>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</si>
  <si>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</si>
  <si>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</si>
  <si>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</si>
  <si>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</si>
  <si>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</si>
  <si>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</si>
  <si>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</si>
  <si>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</si>
  <si>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</si>
  <si>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</si>
  <si>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</si>
  <si>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</si>
  <si>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</si>
  <si>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</si>
  <si>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</si>
  <si>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</si>
  <si>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</si>
  <si>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</si>
  <si>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</si>
  <si>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</si>
  <si>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</si>
  <si>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</si>
  <si>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</si>
  <si>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</si>
  <si>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</si>
  <si>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</si>
  <si>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</si>
  <si>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</si>
  <si>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</si>
  <si>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</si>
  <si>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</si>
  <si>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</si>
  <si>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</si>
  <si>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</si>
  <si>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</si>
  <si>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</si>
  <si>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</si>
  <si>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</si>
  <si>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</si>
  <si>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</si>
  <si>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</si>
  <si>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</si>
  <si>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</si>
  <si>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</si>
  <si>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</si>
  <si>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</si>
  <si>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</si>
  <si>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</si>
  <si>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</si>
  <si>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</si>
  <si>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</si>
  <si>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</si>
  <si>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</si>
  <si>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</si>
  <si>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</si>
  <si>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</si>
  <si>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</si>
  <si>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</si>
  <si>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</si>
  <si>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</si>
  <si>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</si>
  <si>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</si>
  <si>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</si>
  <si>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</si>
  <si>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</si>
  <si>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</si>
  <si>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</si>
  <si>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</si>
  <si>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</si>
  <si>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</si>
  <si>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</si>
  <si>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</si>
  <si>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</si>
  <si>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</si>
  <si>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</si>
  <si>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</si>
  <si>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</si>
  <si>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</si>
  <si>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</si>
  <si>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</si>
  <si>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</si>
  <si>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</si>
  <si>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</si>
  <si>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</si>
  <si>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</si>
  <si>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</si>
  <si>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</si>
  <si>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</si>
  <si>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</si>
  <si>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</si>
  <si>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</si>
  <si>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</si>
  <si>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</si>
  <si>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</si>
  <si>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</si>
  <si>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</si>
  <si>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</si>
  <si>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</si>
  <si>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</si>
  <si>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</si>
  <si>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</si>
  <si>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</si>
  <si>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</si>
  <si>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</si>
  <si>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</si>
  <si>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</si>
  <si>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</si>
  <si>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</si>
  <si>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</si>
  <si>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</si>
  <si>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</si>
  <si>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</si>
  <si>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</si>
  <si>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</si>
  <si>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</si>
  <si>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</si>
  <si>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</si>
  <si>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</si>
  <si>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</si>
  <si>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</si>
  <si>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</si>
  <si>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</si>
  <si>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</si>
  <si>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</si>
  <si>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</si>
  <si>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</si>
  <si>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</si>
  <si>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</si>
  <si>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</si>
  <si>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</si>
  <si>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</si>
  <si>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</si>
  <si>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</si>
  <si>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</si>
  <si>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</si>
  <si>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</si>
  <si>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</si>
  <si>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</si>
  <si>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</si>
  <si>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</si>
  <si>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</si>
  <si>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</si>
  <si>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</si>
  <si>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</si>
  <si>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</si>
  <si>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</si>
  <si>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</si>
  <si>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</si>
  <si>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</si>
  <si>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</si>
  <si>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</si>
  <si>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</si>
  <si>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</si>
  <si>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</si>
  <si>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</si>
  <si>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</si>
  <si>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</si>
  <si>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</si>
  <si>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</si>
  <si>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</si>
  <si>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</si>
  <si>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</si>
  <si>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</si>
  <si>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</si>
  <si>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</si>
  <si>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</si>
  <si>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</si>
  <si>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</si>
  <si>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</si>
  <si>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</si>
  <si>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</si>
  <si>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</si>
  <si>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</si>
  <si>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</si>
  <si>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</si>
  <si>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</si>
  <si>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</si>
  <si>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</si>
  <si>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</si>
  <si>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</si>
  <si>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</si>
  <si>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</si>
  <si>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</si>
  <si>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</si>
  <si>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</si>
  <si>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</si>
  <si>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</si>
  <si>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</si>
  <si>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</si>
  <si>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</si>
  <si>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</si>
  <si>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</si>
  <si>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</si>
  <si>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</si>
  <si>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</si>
  <si>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</si>
  <si>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</si>
  <si>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</si>
  <si>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</si>
  <si>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</si>
  <si>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</si>
  <si>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</si>
  <si>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</si>
  <si>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</si>
  <si>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</si>
  <si>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</si>
  <si>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</si>
  <si>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</si>
  <si>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</si>
  <si>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</si>
  <si>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</si>
  <si>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</si>
  <si>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</si>
  <si>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</si>
  <si>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</si>
  <si>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</si>
  <si>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</si>
  <si>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</si>
  <si>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</si>
  <si>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</si>
  <si>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</si>
  <si>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</si>
  <si>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</si>
  <si>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</si>
  <si>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</si>
  <si>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</si>
  <si>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</si>
  <si>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</si>
  <si>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</si>
  <si>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</si>
  <si>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</si>
  <si>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</si>
  <si>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</si>
  <si>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</si>
  <si>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</si>
  <si>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</si>
  <si>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</si>
  <si>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</si>
  <si>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</si>
  <si>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</si>
  <si>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</si>
  <si>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</si>
  <si>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</si>
  <si>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</si>
  <si>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</si>
  <si>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</si>
  <si>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</si>
  <si>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</si>
  <si>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</si>
  <si>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</si>
  <si>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</si>
  <si>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</si>
  <si>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</si>
  <si>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</si>
  <si>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</si>
  <si>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</si>
  <si>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</si>
  <si>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</si>
  <si>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</si>
  <si>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</si>
  <si>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</si>
  <si>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</si>
  <si>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</si>
  <si>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</si>
  <si>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</si>
  <si>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</si>
  <si>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</si>
  <si>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</si>
  <si>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</si>
  <si>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</si>
  <si>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</si>
  <si>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</si>
  <si>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</si>
  <si>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</si>
  <si>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</si>
  <si>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</si>
  <si>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</si>
  <si>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</si>
  <si>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</si>
  <si>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</si>
  <si>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</si>
  <si>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</si>
  <si>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</si>
  <si>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</si>
  <si>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</si>
  <si>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</si>
  <si>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</si>
  <si>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</si>
  <si>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</si>
  <si>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</si>
  <si>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</si>
  <si>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</si>
  <si>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</si>
  <si>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</si>
  <si>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</si>
  <si>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</si>
  <si>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</si>
  <si>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</si>
  <si>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</si>
  <si>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</si>
  <si>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</si>
  <si>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</si>
  <si>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</si>
  <si>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</si>
  <si>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</si>
  <si>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</si>
  <si>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</si>
  <si>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</si>
  <si>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</si>
  <si>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</si>
  <si>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</si>
  <si>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</si>
  <si>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</si>
  <si>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</si>
  <si>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</si>
  <si>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</si>
  <si>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</si>
  <si>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</si>
  <si>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</si>
  <si>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</si>
  <si>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</si>
  <si>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</si>
  <si>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</si>
  <si>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</si>
  <si>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</si>
  <si>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</si>
  <si>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</si>
  <si>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</si>
  <si>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</si>
  <si>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</si>
  <si>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</si>
  <si>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</si>
  <si>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</si>
  <si>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</si>
  <si>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</si>
  <si>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</si>
  <si>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</si>
  <si>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</si>
  <si>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</si>
  <si>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</si>
  <si>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</si>
  <si>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</si>
  <si>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</si>
  <si>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</si>
  <si>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</si>
  <si>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</si>
  <si>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</si>
  <si>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</si>
  <si>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</si>
  <si>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</si>
  <si>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</si>
  <si>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</si>
  <si>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</si>
  <si>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</si>
  <si>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</si>
  <si>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</si>
  <si>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</si>
  <si>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</si>
  <si>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</si>
  <si>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</si>
  <si>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</si>
  <si>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</si>
  <si>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</si>
  <si>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</si>
  <si>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</si>
  <si>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</si>
  <si>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</si>
  <si>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</si>
  <si>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</si>
  <si>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</si>
  <si>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</si>
  <si>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</si>
  <si>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</si>
  <si>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</si>
  <si>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</si>
  <si>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</si>
  <si>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</si>
  <si>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</si>
  <si>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</si>
  <si>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</si>
  <si>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</si>
  <si>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</si>
  <si>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</si>
  <si>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</si>
  <si>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</si>
  <si>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</si>
  <si>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</si>
  <si>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</si>
  <si>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</si>
  <si>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</si>
  <si>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</si>
  <si>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</si>
  <si>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</si>
  <si>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</si>
  <si>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</si>
  <si>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</si>
  <si>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</si>
  <si>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</si>
  <si>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</si>
  <si>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</si>
  <si>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</si>
  <si>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</si>
  <si>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</si>
  <si>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</si>
  <si>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</si>
  <si>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</si>
  <si>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</si>
  <si>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</si>
  <si>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</si>
  <si>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</si>
  <si>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</si>
  <si>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</si>
  <si>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</si>
  <si>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</si>
  <si>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</si>
  <si>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</si>
  <si>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</si>
  <si>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</si>
  <si>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</si>
  <si>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</si>
  <si>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</si>
  <si>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</si>
  <si>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</si>
  <si>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</si>
  <si>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</si>
  <si>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</si>
  <si>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</si>
  <si>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</si>
  <si>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</si>
  <si>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</si>
  <si>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</si>
  <si>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</si>
  <si>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</si>
  <si>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</si>
  <si>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</si>
  <si>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</si>
  <si>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</si>
  <si>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</si>
  <si>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</si>
  <si>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</si>
  <si>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</si>
  <si>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</si>
  <si>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</si>
  <si>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</si>
  <si>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</si>
  <si>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</si>
  <si>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</si>
  <si>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</si>
  <si>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</si>
  <si>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</si>
  <si>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</si>
  <si>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</si>
  <si>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</si>
  <si>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</si>
  <si>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</si>
  <si>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</si>
  <si>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</si>
  <si>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</si>
  <si>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</si>
  <si>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</si>
  <si>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</si>
  <si>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</si>
  <si>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</si>
  <si>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</si>
  <si>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</si>
  <si>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</si>
  <si>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</si>
  <si>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</si>
  <si>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</si>
  <si>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</si>
  <si>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</si>
  <si>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</si>
  <si>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</si>
  <si>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</si>
  <si>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</si>
  <si>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</si>
  <si>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</si>
  <si>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</si>
  <si>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</si>
  <si>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</si>
  <si>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</si>
  <si>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</si>
  <si>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</si>
  <si>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</si>
  <si>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</si>
  <si>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</si>
  <si>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</si>
  <si>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</si>
  <si>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</si>
  <si>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</si>
  <si>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</si>
  <si>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</si>
  <si>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</si>
  <si>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</si>
  <si>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</si>
  <si>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</si>
  <si>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</si>
  <si>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</si>
  <si>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</si>
  <si>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</si>
  <si>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</si>
  <si>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</si>
  <si>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</si>
  <si>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</si>
  <si>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</si>
  <si>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</si>
  <si>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</si>
  <si>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</si>
  <si>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</si>
  <si>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</si>
  <si>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</si>
  <si>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</si>
  <si>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</si>
  <si>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</si>
  <si>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</si>
  <si>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</si>
  <si>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</si>
  <si>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</si>
  <si>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</si>
  <si>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</si>
  <si>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</si>
  <si>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</si>
  <si>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</si>
  <si>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</si>
  <si>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</si>
  <si>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</si>
  <si>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</si>
  <si>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</si>
  <si>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</si>
  <si>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</si>
  <si>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</si>
  <si>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</si>
  <si>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</si>
  <si>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</si>
  <si>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</si>
  <si>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</si>
  <si>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</si>
  <si>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</si>
  <si>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</si>
  <si>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</si>
  <si>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</si>
  <si>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</si>
  <si>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</si>
  <si>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</si>
  <si>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</si>
  <si>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</si>
  <si>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</si>
  <si>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</si>
  <si>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</si>
  <si>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</si>
  <si>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</si>
  <si>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</si>
  <si>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</si>
  <si>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</si>
  <si>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</si>
  <si>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</si>
  <si>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</si>
  <si>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</si>
  <si>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</si>
  <si>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</si>
  <si>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</si>
  <si>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</si>
  <si>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</si>
  <si>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</si>
  <si>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</si>
  <si>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</si>
  <si>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</si>
  <si>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</si>
  <si>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</si>
  <si>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</si>
  <si>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</si>
  <si>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</si>
  <si>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</si>
  <si>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</si>
  <si>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</si>
  <si>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</si>
  <si>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</si>
  <si>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</si>
  <si>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</si>
  <si>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</si>
  <si>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</si>
  <si>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</si>
  <si>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</si>
  <si>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</si>
  <si>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</si>
  <si>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</si>
  <si>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</si>
  <si>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</si>
  <si>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</si>
  <si>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</si>
  <si>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</si>
  <si>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</si>
  <si>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</si>
  <si>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</si>
  <si>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</si>
  <si>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</si>
  <si>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</si>
  <si>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</si>
  <si>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</si>
  <si>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</si>
  <si>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</si>
  <si>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</si>
  <si>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</si>
  <si>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</si>
  <si>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</si>
  <si>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</si>
  <si>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</si>
  <si>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</si>
  <si>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</si>
  <si>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</si>
  <si>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</si>
  <si>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</si>
  <si>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</si>
  <si>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</si>
  <si>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</si>
  <si>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</si>
  <si>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</si>
  <si>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</si>
  <si>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</si>
  <si>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</si>
  <si>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</si>
  <si>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</si>
  <si>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</si>
  <si>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</si>
  <si>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</si>
  <si>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</si>
  <si>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</si>
  <si>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</si>
  <si>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</si>
  <si>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</si>
  <si>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</si>
  <si>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</si>
  <si>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</si>
  <si>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</si>
  <si>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</si>
  <si>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</si>
  <si>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</si>
  <si>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</si>
  <si>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</si>
  <si>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</si>
  <si>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</si>
  <si>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</si>
  <si>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</si>
  <si>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</si>
  <si>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</si>
  <si>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</si>
  <si>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</si>
  <si>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</si>
  <si>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</si>
  <si>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</si>
  <si>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</si>
  <si>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</si>
  <si>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</si>
  <si>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</si>
  <si>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</si>
  <si>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</si>
  <si>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</si>
  <si>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</si>
  <si>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</si>
  <si>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</si>
  <si>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</si>
  <si>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</si>
  <si>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</si>
  <si>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</si>
  <si>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</si>
  <si>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</si>
  <si>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</si>
  <si>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</si>
  <si>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</si>
  <si>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</si>
  <si>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</si>
  <si>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</si>
  <si>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</si>
  <si>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</si>
  <si>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</si>
  <si>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</si>
  <si>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</si>
  <si>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</si>
  <si>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</si>
  <si>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</si>
  <si>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</si>
  <si>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</si>
  <si>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</si>
  <si>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</si>
  <si>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</si>
  <si>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</si>
  <si>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</si>
  <si>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</si>
  <si>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</si>
  <si>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</si>
  <si>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</si>
  <si>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</si>
  <si>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</si>
  <si>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</si>
  <si>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</si>
  <si>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</si>
  <si>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</si>
  <si>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</si>
  <si>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</si>
  <si>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</si>
  <si>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</si>
  <si>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</si>
  <si>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</si>
  <si>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</si>
  <si>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</si>
  <si>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</si>
  <si>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</si>
  <si>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</si>
  <si>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</si>
  <si>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</si>
  <si>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</si>
  <si>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</si>
  <si>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</si>
  <si>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</si>
  <si>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</si>
  <si>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</si>
  <si>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</si>
  <si>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</si>
  <si>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</si>
  <si>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</si>
  <si>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</si>
  <si>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</si>
  <si>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</si>
  <si>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</si>
  <si>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</si>
  <si>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</si>
  <si>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</si>
  <si>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</si>
  <si>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</si>
  <si>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</si>
  <si>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</si>
  <si>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</si>
  <si>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</si>
  <si>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</si>
  <si>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</si>
  <si>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</si>
  <si>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</si>
  <si>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</si>
  <si>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</si>
  <si>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</si>
  <si>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</si>
  <si>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</si>
  <si>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</si>
  <si>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</si>
  <si>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</si>
  <si>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</si>
  <si>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</si>
  <si>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</si>
  <si>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</si>
  <si>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</si>
  <si>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</si>
  <si>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</si>
  <si>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</si>
  <si>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</si>
  <si>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</si>
  <si>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</si>
  <si>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</si>
  <si>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</si>
  <si>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</si>
  <si>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</si>
  <si>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</si>
  <si>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</si>
  <si>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</si>
  <si>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</si>
  <si>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</si>
  <si>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</si>
  <si>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</si>
  <si>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</si>
  <si>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</si>
  <si>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</si>
  <si>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</si>
  <si>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</si>
  <si>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</si>
  <si>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</si>
  <si>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</si>
  <si>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</si>
  <si>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</si>
  <si>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</si>
  <si>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</si>
  <si>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</si>
  <si>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</si>
  <si>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</si>
  <si>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</si>
  <si>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</si>
  <si>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</si>
  <si>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</si>
  <si>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</si>
  <si>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</si>
  <si>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</si>
  <si>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</si>
  <si>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</si>
  <si>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</si>
  <si>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</si>
  <si>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</si>
  <si>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</si>
  <si>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</si>
  <si>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</si>
  <si>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</si>
  <si>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</si>
  <si>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</si>
  <si>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</si>
  <si>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</si>
  <si>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</si>
  <si>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</si>
  <si>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</si>
  <si>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</si>
  <si>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</si>
  <si>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</si>
  <si>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</si>
  <si>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</si>
  <si>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</si>
  <si>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</si>
  <si>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</si>
  <si>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</si>
  <si>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</si>
  <si>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</si>
  <si>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</si>
  <si>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</si>
  <si>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</si>
  <si>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</si>
  <si>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</si>
  <si>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</si>
  <si>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</si>
  <si>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</si>
  <si>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</si>
  <si>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</si>
  <si>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</si>
  <si>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</si>
  <si>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</si>
  <si>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</si>
  <si>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</si>
  <si>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</si>
  <si>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</si>
  <si>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</si>
  <si>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</si>
  <si>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</si>
  <si>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</si>
  <si>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</si>
  <si>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</si>
  <si>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</si>
  <si>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</si>
  <si>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</si>
  <si>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</si>
  <si>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</si>
  <si>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</si>
  <si>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</si>
  <si>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</si>
  <si>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</si>
  <si>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</si>
  <si>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</si>
  <si>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</si>
  <si>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</si>
  <si>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</si>
  <si>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</si>
  <si>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</si>
  <si>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</si>
  <si>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</si>
  <si>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</si>
  <si>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</si>
  <si>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</si>
  <si>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</si>
  <si>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</si>
  <si>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</si>
  <si>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</si>
  <si>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</si>
  <si>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</si>
  <si>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</si>
  <si>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</si>
  <si>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</si>
  <si>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</si>
  <si>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</si>
  <si>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</si>
  <si>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</si>
  <si>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</si>
  <si>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</si>
  <si>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</si>
  <si>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</si>
  <si>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</si>
  <si>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</si>
  <si>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</si>
  <si>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</si>
  <si>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</si>
  <si>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</si>
  <si>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</si>
  <si>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</si>
  <si>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</si>
  <si>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</si>
  <si>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</si>
  <si>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</si>
  <si>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</si>
  <si>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</si>
  <si>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</si>
  <si>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</si>
  <si>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</si>
  <si>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</si>
  <si>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</si>
  <si>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</si>
  <si>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</si>
  <si>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</si>
  <si>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</si>
  <si>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</si>
  <si>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</si>
  <si>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</si>
  <si>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</si>
  <si>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</si>
  <si>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</si>
  <si>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</si>
  <si>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</si>
  <si>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</si>
  <si>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</si>
  <si>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</si>
  <si>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</si>
  <si>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</si>
  <si>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</si>
  <si>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</si>
  <si>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</si>
  <si>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</si>
  <si>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</si>
  <si>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</si>
  <si>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</si>
  <si>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</si>
  <si>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</si>
  <si>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</si>
  <si>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</si>
  <si>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</si>
  <si>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</si>
  <si>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</si>
  <si>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</si>
  <si>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</si>
  <si>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</si>
  <si>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</si>
  <si>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</si>
  <si>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</si>
  <si>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</si>
  <si>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</si>
  <si>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</si>
  <si>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</si>
  <si>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</si>
  <si>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</si>
  <si>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</si>
  <si>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</si>
  <si>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</si>
  <si>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</si>
  <si>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</si>
  <si>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</si>
  <si>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</si>
  <si>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</si>
  <si>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</si>
  <si>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</si>
  <si>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</si>
  <si>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</si>
  <si>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</si>
  <si>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</si>
  <si>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</si>
  <si>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</si>
  <si>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</si>
  <si>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</si>
  <si>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</si>
  <si>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</si>
  <si>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</si>
  <si>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</si>
  <si>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</si>
  <si>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</si>
  <si>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</si>
  <si>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</si>
  <si>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</si>
  <si>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</si>
  <si>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</si>
  <si>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</si>
  <si>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</si>
  <si>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</si>
  <si>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</si>
  <si>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</si>
  <si>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</si>
  <si>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</si>
  <si>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</si>
  <si>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</si>
  <si>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</si>
  <si>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</si>
  <si>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</si>
  <si>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</si>
  <si>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</si>
  <si>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</si>
  <si>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</si>
  <si>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</si>
  <si>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</si>
  <si>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</si>
  <si>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</si>
  <si>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</si>
  <si>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</si>
  <si>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</si>
  <si>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</si>
  <si>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</si>
  <si>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</si>
  <si>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</si>
  <si>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</si>
  <si>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</si>
  <si>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</si>
  <si>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</si>
  <si>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</si>
  <si>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</si>
  <si>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</si>
  <si>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</si>
  <si>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</si>
  <si>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</si>
  <si>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</si>
  <si>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</si>
  <si>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</si>
  <si>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</si>
  <si>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</si>
  <si>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</si>
  <si>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</si>
  <si>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</si>
  <si>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</si>
  <si>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</si>
  <si>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</si>
  <si>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</si>
  <si>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</si>
  <si>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</si>
  <si>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</si>
  <si>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</si>
  <si>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</si>
  <si>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</si>
  <si>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</si>
  <si>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</si>
  <si>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</si>
  <si>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</si>
  <si>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</si>
  <si>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</si>
  <si>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</si>
  <si>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</si>
  <si>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</si>
  <si>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</si>
  <si>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</si>
  <si>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</si>
  <si>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</si>
  <si>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</si>
  <si>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</si>
  <si>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</si>
  <si>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</si>
  <si>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</si>
  <si>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</si>
  <si>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</si>
  <si>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</si>
  <si>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</si>
  <si>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</si>
  <si>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</si>
  <si>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</si>
  <si>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</si>
  <si>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</si>
  <si>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</si>
  <si>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</si>
  <si>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</si>
  <si>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</si>
  <si>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</si>
  <si>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</si>
  <si>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</si>
  <si>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</si>
  <si>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</si>
  <si>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</si>
  <si>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</si>
  <si>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</si>
  <si>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</si>
  <si>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</si>
  <si>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</si>
  <si>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</si>
  <si>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</si>
  <si>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</si>
  <si>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</si>
  <si>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</si>
  <si>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</si>
  <si>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</si>
  <si>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</si>
  <si>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</si>
  <si>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</si>
  <si>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</si>
  <si>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</si>
  <si>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</si>
  <si>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</si>
  <si>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</si>
  <si>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</si>
  <si>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</si>
  <si>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</si>
  <si>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</si>
  <si>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</si>
  <si>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</si>
  <si>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</si>
  <si>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</si>
  <si>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</si>
  <si>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</si>
  <si>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</si>
  <si>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</si>
  <si>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</si>
  <si>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</si>
  <si>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</si>
  <si>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</si>
  <si>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</si>
  <si>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</si>
  <si>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</si>
  <si>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</si>
  <si>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</si>
  <si>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</si>
  <si>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</si>
  <si>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</si>
  <si>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</si>
  <si>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</si>
  <si>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</si>
  <si>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</si>
  <si>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</si>
  <si>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</si>
  <si>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</si>
  <si>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</si>
  <si>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</si>
  <si>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</si>
  <si>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</si>
  <si>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</si>
  <si>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</si>
  <si>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</si>
  <si>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</si>
  <si>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</si>
  <si>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</si>
  <si>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</si>
  <si>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</si>
  <si>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</si>
  <si>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</si>
  <si>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</si>
  <si>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</si>
  <si>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</si>
  <si>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</si>
  <si>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</si>
  <si>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</si>
  <si>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</si>
  <si>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</si>
  <si>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</si>
  <si>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</si>
  <si>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</si>
  <si>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</si>
  <si>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</si>
  <si>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</si>
  <si>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</si>
  <si>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</si>
  <si>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</si>
  <si>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</si>
  <si>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</si>
  <si>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</si>
  <si>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</si>
  <si>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</si>
  <si>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</si>
  <si>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</si>
  <si>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</si>
  <si>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</si>
  <si>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</si>
  <si>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</si>
  <si>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</si>
  <si>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</si>
  <si>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</si>
  <si>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</si>
  <si>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</si>
  <si>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</si>
  <si>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</si>
  <si>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</si>
  <si>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</si>
  <si>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</si>
  <si>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</si>
  <si>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</si>
  <si>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</si>
  <si>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</si>
  <si>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</si>
  <si>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</si>
  <si>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</si>
  <si>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</si>
  <si>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</si>
  <si>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</si>
  <si>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</si>
  <si>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</si>
  <si>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</si>
  <si>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</si>
  <si>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</si>
  <si>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</si>
  <si>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</si>
  <si>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</si>
  <si>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</si>
  <si>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</si>
  <si>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</si>
  <si>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</si>
  <si>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</si>
  <si>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</si>
  <si>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</si>
  <si>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</si>
  <si>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</si>
  <si>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</si>
  <si>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</si>
  <si>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</si>
  <si>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</si>
  <si>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</si>
  <si>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</si>
  <si>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</si>
  <si>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</si>
  <si>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</si>
  <si>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</si>
  <si>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</si>
  <si>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</si>
  <si>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</si>
  <si>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</si>
  <si>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</si>
  <si>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</si>
  <si>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</si>
  <si>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</si>
  <si>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</si>
  <si>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</si>
  <si>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</si>
  <si>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</si>
  <si>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</si>
  <si>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</si>
  <si>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</si>
  <si>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</si>
  <si>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</si>
  <si>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</si>
  <si>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</si>
  <si>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</si>
  <si>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</si>
  <si>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</si>
  <si>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</si>
  <si>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</si>
  <si>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</si>
  <si>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</si>
  <si>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</si>
  <si>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</si>
  <si>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</si>
  <si>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</si>
  <si>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</si>
  <si>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</si>
  <si>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</si>
  <si>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</si>
  <si>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</si>
  <si>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</si>
  <si>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</si>
  <si>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</si>
  <si>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</si>
  <si>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</si>
  <si>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</si>
  <si>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</si>
  <si>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</si>
  <si>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</si>
  <si>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</si>
  <si>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</si>
  <si>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</si>
  <si>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</si>
  <si>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</si>
  <si>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</si>
  <si>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</si>
  <si>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</si>
  <si>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</si>
  <si>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</si>
  <si>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</si>
  <si>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</si>
  <si>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</si>
  <si>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</si>
  <si>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</si>
  <si>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</si>
  <si>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</si>
  <si>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</si>
  <si>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</si>
  <si>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</si>
  <si>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</si>
  <si>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</si>
  <si>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</si>
  <si>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</si>
  <si>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</si>
  <si>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</si>
  <si>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</si>
  <si>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</si>
  <si>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</si>
  <si>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</si>
  <si>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</si>
  <si>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</si>
  <si>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</si>
  <si>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</si>
  <si>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</si>
  <si>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</si>
  <si>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</si>
  <si>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</si>
  <si>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</si>
  <si>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</si>
  <si>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</si>
  <si>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</si>
  <si>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</si>
  <si>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</si>
  <si>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</si>
  <si>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</si>
  <si>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</si>
  <si>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</si>
  <si>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</si>
  <si>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</si>
  <si>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</si>
  <si>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</si>
  <si>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</si>
  <si>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</si>
  <si>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</si>
  <si>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</si>
  <si>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</si>
  <si>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</si>
  <si>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</si>
  <si>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</si>
  <si>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</si>
  <si>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</si>
  <si>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</si>
  <si>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</si>
  <si>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</si>
  <si>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</si>
  <si>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</si>
  <si>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</si>
  <si>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</si>
  <si>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</si>
  <si>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</si>
  <si>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</si>
  <si>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</si>
  <si>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</si>
  <si>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</si>
  <si>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</si>
  <si>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</si>
  <si>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</si>
  <si>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</si>
  <si>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</si>
  <si>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</si>
  <si>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</si>
  <si>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</si>
  <si>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</si>
  <si>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</si>
  <si>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</si>
  <si>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</si>
  <si>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</si>
  <si>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</si>
  <si>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</si>
  <si>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</si>
  <si>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</si>
  <si>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</si>
  <si>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</si>
  <si>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</si>
  <si>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</si>
  <si>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</si>
  <si>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</si>
  <si>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</si>
  <si>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</si>
  <si>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</si>
  <si>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</si>
  <si>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</si>
  <si>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</si>
  <si>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</si>
  <si>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</si>
  <si>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</si>
  <si>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</si>
  <si>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</si>
  <si>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</si>
  <si>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</si>
  <si>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</si>
  <si>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</si>
  <si>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</si>
  <si>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</si>
  <si>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</si>
  <si>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</si>
  <si>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</si>
  <si>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</si>
  <si>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</si>
  <si>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</si>
  <si>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</si>
  <si>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</si>
  <si>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</si>
  <si>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</si>
  <si>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</si>
  <si>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</si>
  <si>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</si>
  <si>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</si>
  <si>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</si>
  <si>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</si>
  <si>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</si>
  <si>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</si>
  <si>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</si>
  <si>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</si>
  <si>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</si>
  <si>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</si>
  <si>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</si>
  <si>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</si>
  <si>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</si>
  <si>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</si>
  <si>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</si>
  <si>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</si>
  <si>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</si>
  <si>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</si>
  <si>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</si>
  <si>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</si>
  <si>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</si>
  <si>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</si>
  <si>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</si>
  <si>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</si>
  <si>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</si>
  <si>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</si>
  <si>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</si>
  <si>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</si>
  <si>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</si>
  <si>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</si>
  <si>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</si>
  <si>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</si>
  <si>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</si>
  <si>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</si>
  <si>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</si>
  <si>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</si>
  <si>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</si>
  <si>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</si>
  <si>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</si>
  <si>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</si>
  <si>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</si>
  <si>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</si>
  <si>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</si>
  <si>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</si>
  <si>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</si>
  <si>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</si>
  <si>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</si>
  <si>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</si>
  <si>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</si>
  <si>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</si>
  <si>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</si>
  <si>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</si>
  <si>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</si>
  <si>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</si>
  <si>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</si>
  <si>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</si>
  <si>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</si>
  <si>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</si>
  <si>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</si>
  <si>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</si>
  <si>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</si>
  <si>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</si>
  <si>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</si>
  <si>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</si>
  <si>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</si>
  <si>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</si>
  <si>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</si>
  <si>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</si>
  <si>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</si>
  <si>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</si>
  <si>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</si>
  <si>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</si>
  <si>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</si>
  <si>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</si>
  <si>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</si>
  <si>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</si>
  <si>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</si>
  <si>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</si>
  <si>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</si>
  <si>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</si>
  <si>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</si>
  <si>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</si>
  <si>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</si>
  <si>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</si>
  <si>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</si>
  <si>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</si>
  <si>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</si>
  <si>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</si>
  <si>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</si>
  <si>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</si>
  <si>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</si>
  <si>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</si>
  <si>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</si>
  <si>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</si>
  <si>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</si>
  <si>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</si>
  <si>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</si>
  <si>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</si>
  <si>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</si>
  <si>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</si>
  <si>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</si>
  <si>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</si>
  <si>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</si>
  <si>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</si>
  <si>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</si>
  <si>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</si>
  <si>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</si>
  <si>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</si>
  <si>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</si>
  <si>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</si>
  <si>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</si>
  <si>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</si>
  <si>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</si>
  <si>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</si>
  <si>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</si>
  <si>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</si>
  <si>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</si>
  <si>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</si>
  <si>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</si>
  <si>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</si>
  <si>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</si>
  <si>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</si>
  <si>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</si>
  <si>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</si>
  <si>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</si>
  <si>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</si>
  <si>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</si>
  <si>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</si>
  <si>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</si>
  <si>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</si>
  <si>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</si>
  <si>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</si>
  <si>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</si>
  <si>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</si>
  <si>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</si>
  <si>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</si>
  <si>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</si>
  <si>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</si>
  <si>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</si>
  <si>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</si>
  <si>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</si>
  <si>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</si>
  <si>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</si>
  <si>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</si>
  <si>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</si>
  <si>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</si>
  <si>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</si>
  <si>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</si>
  <si>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</si>
  <si>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</si>
  <si>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</si>
  <si>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</si>
  <si>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</si>
  <si>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</si>
  <si>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</si>
  <si>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</si>
  <si>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</si>
  <si>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</si>
  <si>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</si>
  <si>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</si>
  <si>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</si>
  <si>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</si>
  <si>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</si>
  <si>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</si>
  <si>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</si>
  <si>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</si>
  <si>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</si>
  <si>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</si>
  <si>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</si>
  <si>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</si>
  <si>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</si>
  <si>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</si>
  <si>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</si>
  <si>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</si>
  <si>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</si>
  <si>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</si>
  <si>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</si>
  <si>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</si>
  <si>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</si>
  <si>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</si>
  <si>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</si>
  <si>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</si>
  <si>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</si>
  <si>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</si>
  <si>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</si>
  <si>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</si>
  <si>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</si>
  <si>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</si>
  <si>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</si>
  <si>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</si>
  <si>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</si>
  <si>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</si>
  <si>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</si>
  <si>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</si>
  <si>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</si>
  <si>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</si>
  <si>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</si>
  <si>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</si>
  <si>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</si>
  <si>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</si>
  <si>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</si>
  <si>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</si>
  <si>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</si>
  <si>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</si>
  <si>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</si>
  <si>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</si>
  <si>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</si>
  <si>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</si>
  <si>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</si>
  <si>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</si>
  <si>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</si>
  <si>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</si>
  <si>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</si>
  <si>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</si>
  <si>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</si>
  <si>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</si>
  <si>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</si>
  <si>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</si>
  <si>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</si>
  <si>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</si>
  <si>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</si>
  <si>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</si>
  <si>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</si>
  <si>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</si>
  <si>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</si>
  <si>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</si>
  <si>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</si>
  <si>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</si>
  <si>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</si>
  <si>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</si>
  <si>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</si>
  <si>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</si>
  <si>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</si>
  <si>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</si>
  <si>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</si>
  <si>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</si>
  <si>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</si>
  <si>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</si>
  <si>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</si>
  <si>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</si>
  <si>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</si>
  <si>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</si>
  <si>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</si>
  <si>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</si>
  <si>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</si>
  <si>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</si>
  <si>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</si>
  <si>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</si>
  <si>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</si>
  <si>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</si>
  <si>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</si>
  <si>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</si>
  <si>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</si>
  <si>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</si>
  <si>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</si>
  <si>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</si>
  <si>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</si>
  <si>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</si>
  <si>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</si>
  <si>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</si>
  <si>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</si>
  <si>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</si>
  <si>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</si>
  <si>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</si>
  <si>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</si>
  <si>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</si>
  <si>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</si>
  <si>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</si>
  <si>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</si>
  <si>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</si>
  <si>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</si>
  <si>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</si>
  <si>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</si>
  <si>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</si>
  <si>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</si>
  <si>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</si>
  <si>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</si>
  <si>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</si>
  <si>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</si>
  <si>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</si>
  <si>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</si>
  <si>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</si>
  <si>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</si>
  <si>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</si>
  <si>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</si>
  <si>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</si>
  <si>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</si>
  <si>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</si>
  <si>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</si>
  <si>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</si>
  <si>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</si>
  <si>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</si>
  <si>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</si>
  <si>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</si>
  <si>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</si>
  <si>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</si>
  <si>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</si>
  <si>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</si>
  <si>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</si>
  <si>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</si>
  <si>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</si>
  <si>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</si>
  <si>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</si>
  <si>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</si>
  <si>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</si>
  <si>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</si>
  <si>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</si>
  <si>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</si>
  <si>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</si>
  <si>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</si>
  <si>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</si>
  <si>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</si>
  <si>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</si>
  <si>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</si>
  <si>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</si>
  <si>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</si>
  <si>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</si>
  <si>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</si>
  <si>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</si>
  <si>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</si>
  <si>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</si>
  <si>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</si>
  <si>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</si>
  <si>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</si>
  <si>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</si>
  <si>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</si>
  <si>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</si>
  <si>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</si>
  <si>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</si>
  <si>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</si>
  <si>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</si>
  <si>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</si>
  <si>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</si>
  <si>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</si>
  <si>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</si>
  <si>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</si>
  <si>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</si>
  <si>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</si>
  <si>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</si>
  <si>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</si>
  <si>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</si>
  <si>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</si>
  <si>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</si>
  <si>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</si>
  <si>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</si>
  <si>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</si>
  <si>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</si>
  <si>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</si>
  <si>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</si>
  <si>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</si>
  <si>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</si>
  <si>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</si>
  <si>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</si>
  <si>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</si>
  <si>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</si>
  <si>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</si>
  <si>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</si>
  <si>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</si>
  <si>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</si>
  <si>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</si>
  <si>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</si>
  <si>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</si>
  <si>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</si>
  <si>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</si>
  <si>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</si>
  <si>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</si>
  <si>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</si>
  <si>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</si>
  <si>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</si>
  <si>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</si>
  <si>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</si>
  <si>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</si>
  <si>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</si>
  <si>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</si>
  <si>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</si>
  <si>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</si>
  <si>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</si>
  <si>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</si>
  <si>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</si>
  <si>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</si>
  <si>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</si>
  <si>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</si>
  <si>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</si>
  <si>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</si>
  <si>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</si>
  <si>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</si>
  <si>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</si>
  <si>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</si>
  <si>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</si>
  <si>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</si>
  <si>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</si>
  <si>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</si>
  <si>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</si>
  <si>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</si>
  <si>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</si>
  <si>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</si>
  <si>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</si>
  <si>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</si>
  <si>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</si>
  <si>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</si>
  <si>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</si>
  <si>
    <t>#Tiket  Eform 272657</t>
  </si>
  <si>
    <t>Revisi start &amp; end periode, bast actual, dan tanggal bast di menu agreement #272734</t>
  </si>
  <si>
    <t>0000849/4/08/01/2023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</si>
  <si>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</si>
  <si>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</si>
  <si>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</si>
  <si>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</si>
  <si>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</si>
  <si>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</si>
  <si>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</si>
  <si>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LastNumber = 848</t>
  </si>
  <si>
    <t>where IdTb_SYS_NumberingFormatDtl = 41;</t>
  </si>
  <si>
    <t>S0315284</t>
  </si>
  <si>
    <t>RE: Service Request S0315284 RE: #Tiket  Eform 272657</t>
  </si>
  <si>
    <t>0000028/4/34/01/2023</t>
  </si>
  <si>
    <t>b.IdTb_MGT_UnitPrep,</t>
  </si>
  <si>
    <t>b.PONumber,</t>
  </si>
  <si>
    <t>b.BASTActualDate,</t>
  </si>
  <si>
    <t>b.RemarksSys RemarksSys2,</t>
  </si>
  <si>
    <t>PAK FAJAR</t>
  </si>
  <si>
    <r>
      <t>where a.ModelName like '%</t>
    </r>
    <r>
      <rPr>
        <b/>
        <sz val="11"/>
        <color rgb="FFFF0000"/>
        <rFont val="Consolas"/>
        <family val="3"/>
      </rPr>
      <t>CRETA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PRIME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CVT</t>
    </r>
    <r>
      <rPr>
        <sz val="11"/>
        <color theme="1"/>
        <rFont val="Consolas"/>
        <family val="3"/>
      </rPr>
      <t>%';</t>
    </r>
  </si>
  <si>
    <r>
      <t>--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.LeaseCategory,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.ItemValuesName,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</si>
  <si>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.OPLCalculationNumber,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</si>
  <si>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.IdProduct,</t>
    </r>
  </si>
  <si>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</si>
  <si>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</si>
  <si>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.[Name],</t>
    </r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</si>
  <si>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</si>
  <si>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</si>
  <si>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</si>
  <si>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</si>
  <si>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</si>
  <si>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</si>
  <si>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</si>
  <si>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</si>
  <si>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</si>
  <si>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</si>
  <si>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</si>
  <si>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</si>
  <si>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</si>
  <si>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</si>
  <si>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</si>
  <si>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</si>
  <si>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</si>
  <si>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</si>
  <si>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</si>
  <si>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</si>
  <si>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</si>
  <si>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0000162/4/03/12/2022</t>
    </r>
    <r>
      <rPr>
        <sz val="11"/>
        <color theme="1"/>
        <rFont val="Consolas"/>
        <family val="3"/>
      </rPr>
      <t>';</t>
    </r>
  </si>
  <si>
    <t>D:\OPERATION-OLS\CMDB-TICKETS\S0315211 - revise product info menjadi VEH00010V-020HCPCTO202307 HYUNDAI CRETA PRIMECVT TWO TONE pada SKD 0000162403122022</t>
  </si>
  <si>
    <t>1949</t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</si>
  <si>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.IdTb_MKT_SKD_Dtl,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.IdProduct,</t>
    </r>
  </si>
  <si>
    <t>select a.IdProduct, a.ProductCode,</t>
  </si>
  <si>
    <t>a.ModelName</t>
  </si>
  <si>
    <t>HYUNDAI CRETA PRIME CVT TWO TONE</t>
  </si>
  <si>
    <t>ProductCode = 'VEH/00010/V-020/HCPCTO/202307'</t>
  </si>
  <si>
    <t>where IdOPLCalculation = 9169;</t>
  </si>
  <si>
    <t>IdProduct = '1949',</t>
  </si>
  <si>
    <t>[Name] = 'HYUNDAI CRETA PRIME CVT TWO TONE'</t>
  </si>
  <si>
    <t>where IdTb_MKT_SKD_Dtl = 209330;</t>
  </si>
  <si>
    <t>RE: Service Request S0315211 created successfullyRE: DM OLSS : [Borwita] SKD 162 - 1 unit Hyundai Creta Surabaya #271246</t>
  </si>
  <si>
    <t>D:\OPERATION-OLS\CMDB-TICKETS\S0315233 - Revise Agreement BAST Date #272482</t>
  </si>
  <si>
    <r>
      <t>where a.AgreementNumber = '</t>
    </r>
    <r>
      <rPr>
        <b/>
        <sz val="11"/>
        <color rgb="FFFF0000"/>
        <rFont val="Consolas"/>
        <family val="3"/>
      </rPr>
      <t>0000028/4/34/01/2023</t>
    </r>
    <r>
      <rPr>
        <sz val="11"/>
        <color theme="1"/>
        <rFont val="Consolas"/>
        <family val="3"/>
      </rPr>
      <t>';</t>
    </r>
  </si>
  <si>
    <t>a.BASTDate, a.RemarksSys</t>
  </si>
  <si>
    <t>'0000565/4/08/08/2021',</t>
  </si>
  <si>
    <t>'0000566/4/08/08/2021'</t>
  </si>
  <si>
    <t>BASTDate = '2023-07-31',</t>
  </si>
  <si>
    <t>RemarksSys = case when RemarksSys is null then 'S0315233' else RemarksSys + '|S0315233' end</t>
  </si>
  <si>
    <t>where IdOPLAgreement in (2610, 2611);</t>
  </si>
  <si>
    <t>RE: Service Request S0315233 created successfullyRE: Revisi tanggal ending contract #272482</t>
  </si>
  <si>
    <t>2028-01-30</t>
  </si>
  <si>
    <t>StartPeriodDate = '2023-01-30',</t>
  </si>
  <si>
    <t>EndPeriodDate = '2028-01-30',</t>
  </si>
  <si>
    <t>BASTDate = '2023-01-30',</t>
  </si>
  <si>
    <t>RemarksSys = case when RemarksSys is null then '272734' else RemarksSys + '-272734' end</t>
  </si>
  <si>
    <t>where IdOPLAgreement = 4829;</t>
  </si>
  <si>
    <t>BASTActualDate = '2023-01-30',</t>
  </si>
  <si>
    <t>where IdTb_MGT_UnitPrep = 5625;</t>
  </si>
  <si>
    <r>
      <rPr>
        <b/>
        <sz val="11"/>
        <color rgb="FFFF0000"/>
        <rFont val="Calibri"/>
        <family val="2"/>
        <scheme val="minor"/>
      </rPr>
      <t>20230298</t>
    </r>
    <r>
      <rPr>
        <b/>
        <sz val="11"/>
        <color rgb="FF0000FF"/>
        <rFont val="Calibri"/>
        <family val="2"/>
        <scheme val="minor"/>
      </rPr>
      <t>WED</t>
    </r>
  </si>
  <si>
    <r>
      <t>where a.AgreementNumber = '</t>
    </r>
    <r>
      <rPr>
        <b/>
        <sz val="11"/>
        <color rgb="FFFF0000"/>
        <rFont val="Consolas"/>
        <family val="3"/>
      </rPr>
      <t>0000612/4/10/01/2023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</si>
  <si>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4919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</si>
  <si>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5718</t>
    </r>
    <r>
      <rPr>
        <sz val="11"/>
        <color theme="1"/>
        <rFont val="Consolas"/>
        <family val="3"/>
      </rPr>
      <t>;</t>
    </r>
  </si>
  <si>
    <t>Revisi Star&amp;end date kontrak #273069</t>
  </si>
  <si>
    <t>2022-10-01</t>
  </si>
  <si>
    <t>2022-09-02</t>
  </si>
  <si>
    <r>
      <rPr>
        <b/>
        <sz val="11"/>
        <color rgb="FFFF0000"/>
        <rFont val="Calibri"/>
        <family val="2"/>
        <scheme val="minor"/>
      </rPr>
      <t>20230210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</si>
  <si>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</si>
  <si>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</si>
  <si>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</si>
  <si>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</si>
  <si>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</si>
  <si>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</si>
  <si>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</si>
  <si>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</si>
  <si>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</si>
  <si>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</si>
  <si>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</si>
  <si>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</si>
  <si>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</si>
  <si>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</si>
  <si>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t>STAGING INVOICE BORWITA BILLING 1183/4/01 FEBRUARI 2023</t>
  </si>
  <si>
    <t>RE: STAGING INVOICE BORWITA BILLING 1183/4/01 FEBRUARI 2023</t>
  </si>
  <si>
    <t>0000848/4/08/01/2023</t>
  </si>
  <si>
    <t>Revise Agreement Start &amp; End Period Date, BAST Date, and BAST Actual Date #272734</t>
  </si>
  <si>
    <t>S0315326</t>
  </si>
  <si>
    <t>Lia Clara</t>
  </si>
  <si>
    <t>272749 - delete skd olss</t>
  </si>
  <si>
    <t>S0315334</t>
  </si>
  <si>
    <t>Produced by Aryo Budi Dwi Prasetyo on February 9, 2023, 10:19 am</t>
  </si>
  <si>
    <t>Incidents: SDA_INCIDENTS_ASSIGNED (32 rows)</t>
  </si>
  <si>
    <t>S0315284 - #Tiket  Eform 272657 - Skip SKD Number</t>
  </si>
  <si>
    <t>#Tiket  Eform 272657 - Skip SKD Number</t>
  </si>
  <si>
    <t>D:\OPERATION-OLS\CMDB-TICKETS\S0315284 - #Tiket  Eform 272657 - Skip SKD Number</t>
  </si>
  <si>
    <t>RE: Update Data Keur (Unit - Unit PC)</t>
  </si>
  <si>
    <t>S0315404</t>
  </si>
  <si>
    <t>S0315404 - STAGING INVOICE BORWITA BILLING 1183/4/01 FEBRUARI 2023</t>
  </si>
  <si>
    <t>S0315445</t>
  </si>
  <si>
    <t>Revise Agreement Start &amp; End Period Date #273069</t>
  </si>
  <si>
    <t>S0315445 - Revise Agreement Start &amp; End Period Date #273069</t>
  </si>
  <si>
    <t>D:\OPERATION-OLS\CMDB-TICKETS\S0315445 - Revise Agreement Start &amp; End Period Date #273069</t>
  </si>
  <si>
    <t>where a.AgreementNumber = '0000751/4/08/08/2022';</t>
  </si>
  <si>
    <t>StartPeriodDate = '2022-10-01',</t>
  </si>
  <si>
    <t>EndPeriodDate = '2023-10-01',</t>
  </si>
  <si>
    <t>RemarksSys = case when RemarksSys is null then 'S0315445' else RemarksSys + '-S0315445' end</t>
  </si>
  <si>
    <t>where IdOPLAgreement = 4592;</t>
  </si>
  <si>
    <t>RE: Service Request S0315445 RE: Revisi Star&amp;end date kontrak #273069</t>
  </si>
  <si>
    <t>RE: 272749 -delete skd olss</t>
  </si>
  <si>
    <t>0000846/4/08/01/2023</t>
  </si>
  <si>
    <t>a.IdTb_MKT_SKD, a.SKDNo,</t>
  </si>
  <si>
    <t>where a.SKDNo = '0000846/4/08/01/2023';</t>
  </si>
  <si>
    <t>S0315339</t>
  </si>
  <si>
    <t>Delete SKD OLSS</t>
  </si>
  <si>
    <t>S0315339 - Delete SKD OLSS</t>
  </si>
  <si>
    <t>D:\OPERATION-OLS\CMDB-TICKETS\S0315339 - Delete SKD OLSS</t>
  </si>
  <si>
    <t>RemarksSys = 'S0315339'</t>
  </si>
  <si>
    <t>where IdTb_MKT_SKD = 5774;</t>
  </si>
  <si>
    <t>RE: Service Request S0315334  RE: 272749 -delete skd olss</t>
  </si>
  <si>
    <t>S0315326 - Revise Agreement Start &amp; End Period Date, BAST Date, and BAST Actual Date #272734</t>
  </si>
  <si>
    <t>RE: Service Request S0315326 RE: Revisi start &amp; end periode, bast actual, dan tanggal bast di menu agreement #272734</t>
  </si>
  <si>
    <t>SALAH NOMOR CANFIGURE…!!!</t>
  </si>
  <si>
    <t>Revisi warna #273516</t>
  </si>
  <si>
    <t>S0315510</t>
  </si>
  <si>
    <t>S0315510 - Revise Vehicle Color #273516</t>
  </si>
  <si>
    <t>Revise Vehicle Color #273516</t>
  </si>
  <si>
    <t>D:\OPERATION-OLS\CMDB-TICKETS\S0315510 - Revise Vehicle Color #273516</t>
  </si>
  <si>
    <t>0001222/4/01/01/2023</t>
  </si>
  <si>
    <t>c.PoliceNumber,</t>
  </si>
  <si>
    <t>c.RemarksSys</t>
  </si>
  <si>
    <t>where a.AgreementNumber = '0001222/4/01/01/2023'</t>
  </si>
  <si>
    <t>and c.PoliceNumber = 'B2087PZE';</t>
  </si>
  <si>
    <t>Colour = 'SILVER METALIC',</t>
  </si>
  <si>
    <t>RemarksSys = 'S0315510'</t>
  </si>
  <si>
    <t>where IdTb_OPL_Unit = 19428;</t>
  </si>
  <si>
    <t>RE: Service Request S0315510  RE: Revisi warna #273516</t>
  </si>
  <si>
    <t xml:space="preserve">Staging invoice Prorate gabungan LION EXPRESS. PT </t>
  </si>
  <si>
    <t>0001101/4/01/08/2022</t>
  </si>
  <si>
    <t>0000827/4/08/10/2022</t>
  </si>
  <si>
    <t>0000826/4/08/10/2022</t>
  </si>
  <si>
    <t>0000816/4/08/10/2022</t>
  </si>
  <si>
    <t>0000785/4/08/10/2022</t>
  </si>
  <si>
    <t>0000802/4/08/10/2022</t>
  </si>
  <si>
    <t>0000525/4/10/09/2022</t>
  </si>
  <si>
    <t>0000913/4/08/01/2023</t>
  </si>
  <si>
    <t>Produced by Aryo Budi Dwi Prasetyo on February 10, 2023, 7:59 am</t>
  </si>
  <si>
    <t>STAGING INVOICE PRORATE GABUNGAN PT. SICEPAT EKSPRES INDONESIA - JANUARI 2023</t>
  </si>
  <si>
    <t>S0315559</t>
  </si>
  <si>
    <t>S0315559 - STAGING INVOICE PRORATE GABUNGAN PT. SICEPAT EKSPRES INDONESIA - JANUARI 2023</t>
  </si>
  <si>
    <t>Double SKD Number - OLSS</t>
  </si>
  <si>
    <t>0000849/4/08/02/2023</t>
  </si>
  <si>
    <t>0000850/4/08/02/2023</t>
  </si>
  <si>
    <t>EndPeriodDate = '2023-03-31'</t>
  </si>
  <si>
    <t>0000431/4/01/01/2020</t>
  </si>
  <si>
    <t>0000432/4/01/01/2020</t>
  </si>
  <si>
    <t>S0315561</t>
  </si>
  <si>
    <t>S0315561 - Double SKD Number - OLSS</t>
  </si>
  <si>
    <t>RE: STAGING INVOICE PRORATE GABUNGAN PT. SICEPAT EKSPRES INDONESIA - JANUARI 2023</t>
  </si>
  <si>
    <t>00047/DSF/INV/4/01/2023</t>
  </si>
  <si>
    <t>where a.invoicenoinstalment = '00047/DSF/INV/4/01/2023'</t>
  </si>
  <si>
    <t>order by a.agreementnumber, a.endperiod;</t>
  </si>
  <si>
    <t>Service Request S0315559 - RE: STAGING INVOICE PRORATE GABUNGAN PT. SICEPAT EKSPRES INDONESIA - JANUARI 2023</t>
  </si>
  <si>
    <t xml:space="preserve">RE: Staging invoice Prorate gabungan LION EXPRESS. PT </t>
  </si>
  <si>
    <t>00048/DSF/INV/4/01/2023</t>
  </si>
  <si>
    <t>where a.invoicenoinstalment = '00048/DSF/INV/4/01/2023'</t>
  </si>
  <si>
    <t>Request perubahan nilai dan dapat dijadikan dalam satu manage report</t>
  </si>
  <si>
    <t>273779</t>
  </si>
  <si>
    <t xml:space="preserve">Request perubahan nilai memo 00014/COP/22/2023 </t>
  </si>
  <si>
    <t>273782</t>
  </si>
  <si>
    <t>Revisi Bulan BAST Actual # 273785</t>
  </si>
  <si>
    <t>S0315603</t>
  </si>
  <si>
    <t>S0315603 - Revisi Bulan BAST Actual # 273785</t>
  </si>
  <si>
    <t>D:\OPERATION-OLS\CMDB-TICKETS\S0315603 - Revisi Bulan BAST Actual # 273785</t>
  </si>
  <si>
    <t>#Tiket  Eform 273779</t>
  </si>
  <si>
    <t>#Tiket  Eform 273782</t>
  </si>
  <si>
    <t>S0315614</t>
  </si>
  <si>
    <t>Request Perubahan Nilai dan Dijadikan dalam Satu Manage Report #273779</t>
  </si>
  <si>
    <t>S0315614 - Request Perubahan Nilai dan Dijadikan dalam Satu Manage Report #273779</t>
  </si>
  <si>
    <t>S0315615</t>
  </si>
  <si>
    <t>insert into Tb_BIL_CustomerMerge (IdCustomer, IsDelete, CreatedDate, CreatedBy)</t>
  </si>
  <si>
    <t>select a.IdCustomer, 0, getdate(), 'SYSTEM'</t>
  </si>
  <si>
    <t>where a.IdCustomer = 189093;</t>
  </si>
  <si>
    <t>D:\OPERATION-OLS\CMDB-TICKETS\S0315614 - Request Perubahan Nilai dan Dijadikan dalam Satu Manage Report #273779</t>
  </si>
  <si>
    <t>00010/COP/18/2023</t>
  </si>
  <si>
    <t>00011/COP/19/2023</t>
  </si>
  <si>
    <t>00013/COP/21/2023</t>
  </si>
  <si>
    <t>Request Perubahan Nilai Memo 00014/COP/22/2023 #273782</t>
  </si>
  <si>
    <t>S0315617</t>
  </si>
  <si>
    <t>mohon dibantu diubah nilai no memo 00014/COP/22/2023 menjadi 97.569.000</t>
  </si>
  <si>
    <t>S0315617 - mohon dibantu diubah nilai no memo 00014/COP/22/2023 menjadi 97.569.000</t>
  </si>
  <si>
    <t>Check &amp; double with Ticket:</t>
  </si>
  <si>
    <t>S0315615 - Request Perubahan Nilai Memo 00014/COP/22/2023 #273782</t>
  </si>
  <si>
    <t>S0315656</t>
  </si>
  <si>
    <t>select a.* from Supplier a where a.SupplierCode = 'S000311'</t>
  </si>
  <si>
    <t>where a.SKDNo = '0000803/4/08/11/2022';</t>
  </si>
  <si>
    <t>Discuss with Pak Revin, Pak Haris, &amp; Bu Nur Kholiza</t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</si>
  <si>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00013/COP/21/2023</t>
    </r>
    <r>
      <rPr>
        <sz val="11"/>
        <color theme="1"/>
        <rFont val="Consolas"/>
        <family val="3"/>
      </rPr>
      <t>';</t>
    </r>
  </si>
  <si>
    <t>75,323,591</t>
  </si>
  <si>
    <t>97,569,000</t>
  </si>
  <si>
    <t>00014/COP/22/2023</t>
  </si>
  <si>
    <t>0000163/4/04/12/2022</t>
  </si>
  <si>
    <r>
      <t>where a.AgreementNumber = '</t>
    </r>
    <r>
      <rPr>
        <b/>
        <sz val="11"/>
        <color rgb="FFFF0000"/>
        <rFont val="Consolas"/>
        <family val="3"/>
      </rPr>
      <t>0000163/4/04/12/2022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</si>
  <si>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4746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</si>
  <si>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5492</t>
    </r>
    <r>
      <rPr>
        <sz val="11"/>
        <color theme="1"/>
        <rFont val="Consolas"/>
        <family val="3"/>
      </rPr>
      <t>;</t>
    </r>
  </si>
  <si>
    <t>--StartPeriodDate = '2023-01-30',</t>
  </si>
  <si>
    <t>--EndPeriodDate = '2028-01-30',</t>
  </si>
  <si>
    <t>BASTDate = '2023-01-31',</t>
  </si>
  <si>
    <t>BASTActualDate = '2023-01-31',</t>
  </si>
  <si>
    <t>RemarksSys = case when RemarksSys is null then 'S0315603' else RemarksSys + '-S0315603' end</t>
  </si>
  <si>
    <t>Produced by Aryo Budi Dwi Prasetyo on February 13, 2023, 8:07 am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</si>
  <si>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</si>
  <si>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</si>
  <si>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</si>
  <si>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</si>
  <si>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</si>
  <si>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</si>
  <si>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</si>
  <si>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</si>
  <si>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</si>
  <si>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</si>
  <si>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</si>
  <si>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</si>
  <si>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t>Revisi no skd karena double #274128</t>
  </si>
  <si>
    <t>S0316606</t>
  </si>
  <si>
    <t>Revise SKD Number #274128</t>
  </si>
  <si>
    <t>S0316606 - Revise SKD Number #274128</t>
  </si>
  <si>
    <t>D:\OPERATION-OLS\CMDB-TICKETS\S0316606 - Revise SKD Number #274128</t>
  </si>
  <si>
    <t>and b.Year = 2023; -- 857</t>
  </si>
  <si>
    <t>where a.IdTb_MKT_SKD = 5791;</t>
  </si>
  <si>
    <t>LastNumber = 858</t>
  </si>
  <si>
    <t>SKDNo = '0000858/4/08/02/2023',</t>
  </si>
  <si>
    <t>RemarksSys = 'S0316606'</t>
  </si>
  <si>
    <t>where IdTb_MKT_SKD = 5791;</t>
  </si>
  <si>
    <t>RE: Service Request S0316606 RE: Revisi no skd karena double #274128</t>
  </si>
  <si>
    <t>0000858/4/08/02/2023</t>
  </si>
  <si>
    <t>ß</t>
  </si>
  <si>
    <t>'0000850/4/08/02/2023',</t>
  </si>
  <si>
    <t>'0000858/4/08/02/2023'</t>
  </si>
  <si>
    <t>RemarksSys = case when RemarksSys is null then 'S0316606' else RemarksSys + '-S0316606' end</t>
  </si>
  <si>
    <t>where IdTb_MKT_SKD = 5788;</t>
  </si>
  <si>
    <t>SKDNo = '0000850/4/08/02/2023',</t>
  </si>
  <si>
    <t>RE: Service Request S0315603 created successfullyRE: Revisi Bulan BAST Actual # 273785</t>
  </si>
  <si>
    <t>Revise Invocie</t>
  </si>
  <si>
    <t>REVISI INVOICE PT. RESTU LANGGENG SEJAHTERA 0000170/4/03/01/2023</t>
  </si>
  <si>
    <t>0000170/4/03/01/2023</t>
  </si>
  <si>
    <t>AgreementDate</t>
  </si>
  <si>
    <t>'0000170/4/03/01/2023'</t>
  </si>
  <si>
    <t>MonthlyInstallmentAmount = 5300000</t>
  </si>
  <si>
    <t>where IdOPLAgreement = 4700</t>
  </si>
  <si>
    <t>RE: REVISI INVOICE PT. RESTU LANGGENG SEJAHTERA 0000170/4/03/01/2023</t>
  </si>
  <si>
    <t>REVISI INVOICE KECANTIKAN FARRA KOSMETIK INDONESIA. PT</t>
  </si>
  <si>
    <t>0000846/4/08/10/2022</t>
  </si>
  <si>
    <t>RE: REVISI INVOICE KECANTIKAN FARRA KOSMETIK INDONESIA. PT</t>
  </si>
  <si>
    <t>#Ticket Eform 274150</t>
  </si>
  <si>
    <t>#Ticket Eform 274157</t>
  </si>
  <si>
    <t>0000853/4/08/02/2023</t>
  </si>
  <si>
    <t>0000854/4/08/02/2023</t>
  </si>
  <si>
    <t>0000855/4/08/02/2023</t>
  </si>
  <si>
    <t>S0316644</t>
  </si>
  <si>
    <t>S0316647</t>
  </si>
  <si>
    <t>Revisi no skd #274323</t>
  </si>
  <si>
    <t>0000852/4/08/02/2023</t>
  </si>
  <si>
    <t>S0316655</t>
  </si>
  <si>
    <t>#Ticket Eform 274150 - Revise Quantity in SKD</t>
  </si>
  <si>
    <t>S0316644 - #Ticket Eform 274150 - Revise Quantity in SKD</t>
  </si>
  <si>
    <t>#Ticket Eform 274157 - Revise Quantity in SKD</t>
  </si>
  <si>
    <t>S0316647 - #Ticket Eform 274157 - Revise Quantity in SKD</t>
  </si>
  <si>
    <t>Revise SKD Number #274323</t>
  </si>
  <si>
    <t>S0316655 - Revise SKD Number #274323</t>
  </si>
  <si>
    <t>select a.IdTb_DIS_AssetSelling,</t>
  </si>
  <si>
    <t>a.DisposalNumber, a.MemoNumber,</t>
  </si>
  <si>
    <t>a.MemoType</t>
  </si>
  <si>
    <t>where a.MemoNumber in (</t>
  </si>
  <si>
    <t>'00010/COP/18/2023',</t>
  </si>
  <si>
    <t>'00011/COP/19/2023',</t>
  </si>
  <si>
    <t>'00013/COP/21/2023'</t>
  </si>
  <si>
    <t>where IdTb_DIS_AssetSelling in (</t>
  </si>
  <si>
    <t>1148,</t>
  </si>
  <si>
    <t>1149,</t>
  </si>
  <si>
    <t>1151</t>
  </si>
  <si>
    <t>MemoType = 'AUC' -- COP</t>
  </si>
  <si>
    <t>001/RPT00010/COP/18/2023</t>
  </si>
  <si>
    <t>select c.IdTb_DIS_Buyers, c.OfferPriceAmount</t>
  </si>
  <si>
    <t>where a.MemoNumber = '00013/COP/21/2023';</t>
  </si>
  <si>
    <t>update Tb_DIS_Buyers</t>
  </si>
  <si>
    <t>OfferPriceAmount = 67859091 -- 73209091</t>
  </si>
  <si>
    <t>where IdTb_DIS_Buyers = 3097;</t>
  </si>
  <si>
    <t>D:\OPERATION-OLS\CMDB-TICKETS\S0315615 - Request Perubahan Nilai Memo 00014COP222023 #273782</t>
  </si>
  <si>
    <t>Revisi Kondisi Unit #274417</t>
  </si>
  <si>
    <t>REVISI DATA NILAI PELUNASAN</t>
  </si>
  <si>
    <t>274432</t>
  </si>
  <si>
    <t>S0316704</t>
  </si>
  <si>
    <t>where a.MemoNumber = '00014/COP/22/2023';</t>
  </si>
  <si>
    <t>OfferPriceAmount = 97569000.00 * 100 / 111 -- 105600000.00</t>
  </si>
  <si>
    <t>where IdTb_DIS_Buyers = 3098;</t>
  </si>
  <si>
    <t xml:space="preserve">RE: Service Request S0315615 created successfullyRE: Request perubahan nilai memo 00014/COP/22/2023 </t>
  </si>
  <si>
    <t>select a.SKDNo,</t>
  </si>
  <si>
    <t>b.*</t>
  </si>
  <si>
    <t>'0000853/4/08/02/2023',</t>
  </si>
  <si>
    <t>'0000854/4/08/02/2023',</t>
  </si>
  <si>
    <t>'0000855/4/08/02/2023'</t>
  </si>
  <si>
    <t>D:\OPERATION-OLS\CMDB-TICKETS\S0316644 - #Ticket Eform 274150 - Revise Quantity in SKD</t>
  </si>
  <si>
    <t>and b.[Type] &lt;&gt; 'Unit'</t>
  </si>
  <si>
    <t>RemarksSys = case when RemarksSys is null then 'S0316644' else RemarksSys + '-S0316644' end</t>
  </si>
  <si>
    <t>209525,</t>
  </si>
  <si>
    <t>209527,</t>
  </si>
  <si>
    <t>RE: Service Request S0316644 RE: #Ticket Eform 274150</t>
  </si>
  <si>
    <t>S0316704 - Revisi Kondisi Unit #274417</t>
  </si>
  <si>
    <t>RE: Service Request S0315614 created successfullyRE: Request perubahan nilai dan dapat dijadikan dalam satu manage report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</si>
  <si>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</si>
  <si>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</si>
  <si>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</si>
  <si>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0000509/4/10/01/2023</t>
  </si>
  <si>
    <t>0000608/4/10/01/2023</t>
  </si>
  <si>
    <t>Used</t>
  </si>
  <si>
    <t>Produced by Aryo Budi Dwi Prasetyo on February 14, 2023, 9:15 am</t>
  </si>
  <si>
    <t>Anggi Apriliana</t>
  </si>
  <si>
    <t>#Ticket Eform 274432</t>
  </si>
  <si>
    <t>#Ticket Eform 274476</t>
  </si>
  <si>
    <t>S0316710</t>
  </si>
  <si>
    <t>S0316710 - #Ticket DM Eform 271325 - Revise Unit/Vehicle Data</t>
  </si>
  <si>
    <t>#Ticket DM Eform 271325 - Revise Unit/Vehicle Data</t>
  </si>
  <si>
    <t>S0316714</t>
  </si>
  <si>
    <t>#Ticket Eform 274476 - Revise Quantity in SKD</t>
  </si>
  <si>
    <t>S0316714 - #Ticket Eform 274476 - Revise Quantity in SKD</t>
  </si>
  <si>
    <t>S0316715</t>
  </si>
  <si>
    <t>S0316715 - #Ticket Eform 274432 - Revise To Be Paid on Memo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</si>
  <si>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</si>
  <si>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</si>
  <si>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</si>
  <si>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</si>
  <si>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</si>
  <si>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</si>
  <si>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</si>
  <si>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</si>
  <si>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</si>
  <si>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</si>
  <si>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</si>
  <si>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STAGING KONTRAK LATE DISBURSE 1232/4/01 30 JANUARI 2023</t>
  </si>
  <si>
    <t>1232/4/01</t>
  </si>
  <si>
    <t>S0316716</t>
  </si>
  <si>
    <t>Revisi Data Nilai Pelunasan #274432</t>
  </si>
  <si>
    <r>
      <t>where f.SKDNo = '</t>
    </r>
    <r>
      <rPr>
        <b/>
        <sz val="11"/>
        <color rgb="FFFF0000"/>
        <rFont val="Consolas"/>
        <family val="3"/>
      </rPr>
      <t>0000509/4/10/01/2023</t>
    </r>
    <r>
      <rPr>
        <sz val="11"/>
        <color theme="1"/>
        <rFont val="Consolas"/>
        <family val="3"/>
      </rPr>
      <t>';</t>
    </r>
  </si>
  <si>
    <t>D:\OPERATION-OLS\CMDB-TICKETS\S0316704 - Revisi Kondisi Unit #274417</t>
  </si>
  <si>
    <t>Revisi unit gts #274655</t>
  </si>
  <si>
    <r>
      <t xml:space="preserve">where IdOPLCalculation = </t>
    </r>
    <r>
      <rPr>
        <b/>
        <sz val="11"/>
        <color rgb="FFFF0000"/>
        <rFont val="Consolas"/>
        <family val="3"/>
      </rPr>
      <t>9240</t>
    </r>
    <r>
      <rPr>
        <sz val="11"/>
        <color theme="1"/>
        <rFont val="Consolas"/>
        <family val="3"/>
      </rPr>
      <t>;</t>
    </r>
  </si>
  <si>
    <t>RE: Service Request S0316704 RE: Revisi Kondisi Unit #274417</t>
  </si>
  <si>
    <t>0053064/1/02/12/2022</t>
  </si>
  <si>
    <t>RE: Service Request S0316710 RE: #Ticket DM Eform 271325</t>
  </si>
  <si>
    <t>MHMFN61GMNK0000056</t>
  </si>
  <si>
    <t>00128/COP/10/2022</t>
  </si>
  <si>
    <t>185,925,000</t>
  </si>
  <si>
    <t>where a.MemoNumber = '00128/COP/10/2022';</t>
  </si>
  <si>
    <t>OfferPriceAmount = 185925000.00 * 100 / 111 -- 147450000.00</t>
  </si>
  <si>
    <t>where IdTb_DIS_Buyers = 2952;</t>
  </si>
  <si>
    <t>S0316716 - Revisi Data Nilai Pelunasan #274432</t>
  </si>
  <si>
    <t>D:\OPERATION-OLS\CMDB-TICKETS\S0316714 - #Ticket Eform 274476 - Revise Quantity in SKD</t>
  </si>
  <si>
    <t>where a.SKDNo = '0000853/4/08/02/2023'</t>
  </si>
  <si>
    <t>and b.[Type] &lt;&gt; 'Unit';</t>
  </si>
  <si>
    <t>Tb_MKT_SKD_Dtl</t>
  </si>
  <si>
    <t>RemarksSys = case when RemarksSys is null then 'S0316714' else RemarksSys + '-S0316714' end</t>
  </si>
  <si>
    <t>where IdTb_MKT_SKD = 209525;</t>
  </si>
  <si>
    <t>RE: Service Request S0316714 RE: #Ticket Eform 274476</t>
  </si>
  <si>
    <t>D:\OPERATION-OLS\CMDB-TICKETS\S0316715 - #Ticket Eform 274432 - Revise To Be Paid on Memo</t>
  </si>
  <si>
    <t>RE: Service Request S0316715 RE: #Ticket Eform 274432</t>
  </si>
  <si>
    <t>S0316753</t>
  </si>
  <si>
    <t>Revise Unit Quantity in SKD #274616</t>
  </si>
  <si>
    <t>S0316753 - Revise Unit Quantity in SKD #274616</t>
  </si>
  <si>
    <t>S0316754</t>
  </si>
  <si>
    <t>Revise Unit GTS #274655</t>
  </si>
  <si>
    <t>S0316754 - Revise Unit GTS #274655</t>
  </si>
  <si>
    <t>0001099/4/01/07/2022</t>
  </si>
  <si>
    <t>44514/INV/JKC/01/2023</t>
  </si>
  <si>
    <t>44515/INV/JKC/02/2023</t>
  </si>
  <si>
    <t>0001105/4/01/08/2022</t>
  </si>
  <si>
    <t>Noka : MK2NCLPATNJ001194</t>
  </si>
  <si>
    <t>Nosin : 4A91KAY6364</t>
  </si>
  <si>
    <t>Nopol : B2897POX  </t>
  </si>
  <si>
    <t>0001106/4/01/08/2022</t>
  </si>
  <si>
    <t>Noka : MK2NCLPATNJ001252</t>
  </si>
  <si>
    <t>Nosin : 4A91KAY9477</t>
  </si>
  <si>
    <t>Nopol : B2895POX </t>
  </si>
  <si>
    <t>0001107/4/01/08/2022</t>
  </si>
  <si>
    <t>Noka : MK2NCLPATNJ001348</t>
  </si>
  <si>
    <t>Nosin : 4A91KBC7755</t>
  </si>
  <si>
    <t>Nopol : B2669PZC</t>
  </si>
  <si>
    <t>RE: STAGING KONTRAK LATE DISBURSE 1232/4/01 30 JANUARI 2023</t>
  </si>
  <si>
    <t>b.IdTb_MKT_SKD_Dtl,</t>
  </si>
  <si>
    <t>b.[Name], b.Qty,</t>
  </si>
  <si>
    <t>b.IdProduct,</t>
  </si>
  <si>
    <t>c.ModelName</t>
  </si>
  <si>
    <t>on b.IdProduct = c.IdProduct -- 1777</t>
  </si>
  <si>
    <t>where a.SKDNo = '0001099/4/01/07/2022';</t>
  </si>
  <si>
    <t>44605/INV/JKC/01/2023</t>
  </si>
  <si>
    <t>where a.invoicenoinstalment = '44605/INV/JKC/01/2023';</t>
  </si>
  <si>
    <t>Melda Novika Sari</t>
  </si>
  <si>
    <t>Produced by Aryo Budi Dwi Prasetyo on February 15, 2023, 9:08 am</t>
  </si>
  <si>
    <t>Incidents: SDA_INCIDENTS_ASSIGNED (23 rows)</t>
  </si>
  <si>
    <t>S0316916</t>
  </si>
  <si>
    <t>Staging Invoice Prorate PT. JAYA EKSPRESS TRANSINDO (JANUARI 2023)</t>
  </si>
  <si>
    <t>[URGENT] STAGING INVOICE PRORATE PT. JAYA EKSPRESS TRANSINDO (JANUARI 2023)</t>
  </si>
  <si>
    <t>0000460/4/10/04/2022</t>
  </si>
  <si>
    <t>44909/INV/JKS/01/2023</t>
  </si>
  <si>
    <t>0000461/4/10/04/2022</t>
  </si>
  <si>
    <t>44908/INV/JKS/01/2023</t>
  </si>
  <si>
    <t>0000462/4/10/04/2022</t>
  </si>
  <si>
    <t>44910/INV/JKS/01/2023</t>
  </si>
  <si>
    <t>0000518/4/10/08/2022</t>
  </si>
  <si>
    <t>44911/INV/JKS/01/2023</t>
  </si>
  <si>
    <t>0000545/4/10/10/2022</t>
  </si>
  <si>
    <t>44912/INV/JKS/01/2023</t>
  </si>
  <si>
    <t>RE: [URGENT] STAGING INVOICE PRORATE PT. JAYA EKSPRESS TRANSINDO (JANUARI 2023)</t>
  </si>
  <si>
    <t>0000021/4/38/01/2023</t>
  </si>
  <si>
    <t>MHKB3BA1JGK036437GS</t>
  </si>
  <si>
    <t>K3MG69949GS</t>
  </si>
  <si>
    <t>B9114PCLGS</t>
  </si>
  <si>
    <t>MHKP3BA1JNK180670</t>
  </si>
  <si>
    <t>K3MJ30651</t>
  </si>
  <si>
    <t>B9496PCU</t>
  </si>
  <si>
    <t>0000021/4/38/12/2022</t>
  </si>
  <si>
    <t>RE: Service Request S0316754 RE: Revisi unit gts #274655</t>
  </si>
  <si>
    <t>IdProduct = 1777, -- 1266</t>
  </si>
  <si>
    <t>[Name] = 'NEW XPANDER 1.5L SPORT-L (4X2) CVT',</t>
  </si>
  <si>
    <t>Qty = 3,</t>
  </si>
  <si>
    <t>RemarksSys = case when RemarksSys is null then 'S0316753' else RemarksSys + '-S0316753' end</t>
  </si>
  <si>
    <t>where IdTb_MKT_SKD_Dtl = 206675;</t>
  </si>
  <si>
    <t>RE: Service Request S0316753 RE: Revisi quantity unit #274616</t>
  </si>
  <si>
    <t>a.ProductCode, d.ModelName</t>
  </si>
  <si>
    <t>where c.SKDNo = '0001099/4/01/07/2022';</t>
  </si>
  <si>
    <t>REVISI contract periode, bast actual, tanggal bast di agreement #276121</t>
  </si>
  <si>
    <t>S0316891</t>
  </si>
  <si>
    <t>Revise Agreement Period, Agreement BAST Date, &amp; BAST Actual Date #276121</t>
  </si>
  <si>
    <t>S0316891 - Revise Agreement Period, Agreement BAST Date, &amp; BAST Actual Date #276121</t>
  </si>
  <si>
    <t>Revisi Noka, Nosin, Nopol, Data unit, Tahun #276244</t>
  </si>
  <si>
    <t>Revisi Tipe unit kedaraan suryapatih #276244</t>
  </si>
  <si>
    <t>D:\OPERATION-OLS\CMDB-TICKETS\S0316891 - Revise Agreement Period, Agreement BAST Date, &amp; BAST Actual Date #276121</t>
  </si>
  <si>
    <t>S0316940</t>
  </si>
  <si>
    <t>Revise Unit Chassis, Engine, &amp; Police Number #276244</t>
  </si>
  <si>
    <t>S0316940 - Revise Unit Chassis, Engine, &amp; Police Number #276244</t>
  </si>
  <si>
    <t>2023-01-04</t>
  </si>
  <si>
    <r>
      <t>where a.AgreementNumber = '</t>
    </r>
    <r>
      <rPr>
        <b/>
        <sz val="11"/>
        <color rgb="FFFF0000"/>
        <rFont val="Consolas"/>
        <family val="3"/>
      </rPr>
      <t>0001184/4/01/11/2022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</si>
  <si>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S0316891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-S0316891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</si>
  <si>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2023-01-04</t>
    </r>
    <r>
      <rPr>
        <sz val="11"/>
        <color theme="1"/>
        <rFont val="Consolas"/>
        <family val="3"/>
      </rPr>
      <t>',</t>
    </r>
  </si>
  <si>
    <t>2024-01-14</t>
  </si>
  <si>
    <r>
      <t>BASTActualDate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</si>
  <si>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EndPeriodDate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</si>
  <si>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theme="1"/>
        <rFont val="Consolas"/>
        <family val="3"/>
      </rPr>
      <t>4710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</si>
  <si>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</si>
  <si>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where IdTb_MGT_UnitPrep in (</t>
    </r>
    <r>
      <rPr>
        <b/>
        <sz val="11"/>
        <color theme="1"/>
        <rFont val="Consolas"/>
        <family val="3"/>
      </rPr>
      <t>5635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5636</t>
    </r>
    <r>
      <rPr>
        <sz val="11"/>
        <color theme="1"/>
        <rFont val="Consolas"/>
        <family val="3"/>
      </rPr>
      <t>);</t>
    </r>
  </si>
  <si>
    <t>RE: Service Request S0316891 RE: REVISI contract periode, bast actual, tanggal bast di agreement #276121</t>
  </si>
  <si>
    <t>S0316916 - Staging Invoice Prorate PT. JAYA EKSPRESS TRANSINDO (JANUARI 2023)</t>
  </si>
  <si>
    <t>00031/OCN/01/01/2023</t>
  </si>
  <si>
    <r>
      <t>where a.OPLCalculationNumber = '</t>
    </r>
    <r>
      <rPr>
        <b/>
        <sz val="11"/>
        <color rgb="FFFF0000"/>
        <rFont val="Consolas"/>
        <family val="3"/>
      </rPr>
      <t>00031/OCN/01/01/2023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</si>
  <si>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9250</t>
    </r>
    <r>
      <rPr>
        <sz val="11"/>
        <color theme="1"/>
        <rFont val="Consolas"/>
        <family val="3"/>
      </rPr>
      <t>;</t>
    </r>
  </si>
  <si>
    <t>Request Bu Rahellia &amp; Pak Reyhan</t>
  </si>
  <si>
    <t>select a.* from [User] a where a.IdUser in (207, 282);</t>
  </si>
  <si>
    <t>select a.* from Tb_OPL_Employee a where a.IdUser in (207, 282);</t>
  </si>
  <si>
    <t>select a.* from UserBranch a where a.IdUser in (207, 282);</t>
  </si>
  <si>
    <t>update Tb_OPL_Employee</t>
  </si>
  <si>
    <t>IdTb_OPL_JobTitles = 16 -- 1</t>
  </si>
  <si>
    <t>where IdTb_OPL_Employee = 2111;</t>
  </si>
  <si>
    <t>Revisi tanggal kontrak #276450</t>
  </si>
  <si>
    <t>Produced by Aryo Budi Dwi Prasetyo on February 16, 2023, 9:18 am</t>
  </si>
  <si>
    <t>S0316974</t>
  </si>
  <si>
    <t>S0316974 - Revise Agreement Date #276450</t>
  </si>
  <si>
    <t>Revise Agreement Date #276450</t>
  </si>
  <si>
    <t>Revisi end contract #276483</t>
  </si>
  <si>
    <t>D:\OPERATION-OLS\CMDB-TICKETS\S0316940 - Revise Unit Chassis, Engine, &amp; Police Number #276244</t>
  </si>
  <si>
    <t>0001141/4/01/09/2022</t>
  </si>
  <si>
    <t>0001142/4/01/09/2022</t>
  </si>
  <si>
    <t>MHMFE71P1DK044048GS</t>
  </si>
  <si>
    <t>MHCNHR55EEJ061077</t>
  </si>
  <si>
    <t>MHCNHR55EGJ068713</t>
  </si>
  <si>
    <t>MHCNHR55EEJ061071</t>
  </si>
  <si>
    <t>MHCNHR55EEJ061226</t>
  </si>
  <si>
    <t>MHCNHR55EEJ061233</t>
  </si>
  <si>
    <t>4D34TJ73146GS</t>
  </si>
  <si>
    <t>M061077</t>
  </si>
  <si>
    <t>M068713</t>
  </si>
  <si>
    <t>M061071</t>
  </si>
  <si>
    <t>M061226</t>
  </si>
  <si>
    <t>M061233</t>
  </si>
  <si>
    <t>B9086PCHGS</t>
  </si>
  <si>
    <t>L9980BW</t>
  </si>
  <si>
    <t>L9749CH</t>
  </si>
  <si>
    <t>L9974BW</t>
  </si>
  <si>
    <t>L9985BW</t>
  </si>
  <si>
    <t>L9986BW</t>
  </si>
  <si>
    <t>TRUCK E-2 ELF NHR55 CC</t>
  </si>
  <si>
    <t>MHCNHR55EGJ068712</t>
  </si>
  <si>
    <t>M061069</t>
  </si>
  <si>
    <t>M068712</t>
  </si>
  <si>
    <t>L8003BX</t>
  </si>
  <si>
    <t>L9745CH</t>
  </si>
  <si>
    <t>S0316976</t>
  </si>
  <si>
    <t>Revise End Contract #276483</t>
  </si>
  <si>
    <t>S0316976 - Revise End Contract #276483</t>
  </si>
  <si>
    <t>TYPO AgreementNumber</t>
  </si>
  <si>
    <t>RE: Service Request S0316940 RE: Revisi Noka, Nosin, Nopol, Data unit, Tahun #276244</t>
  </si>
  <si>
    <t>Revisi supplier dan kode supplier #276504</t>
  </si>
  <si>
    <t>Revisi tipe unit kendaraan #276537</t>
  </si>
  <si>
    <t>Request Bu Herni</t>
  </si>
  <si>
    <t>OPLQuotationNumber</t>
  </si>
  <si>
    <t>00110/OQN/01/02/2023</t>
  </si>
  <si>
    <t>00111/OQN/01/02/2023</t>
  </si>
  <si>
    <t>00112/OQN/01/02/2023</t>
  </si>
  <si>
    <t>select a.OPLQuotationNumber, b.SKDNo</t>
  </si>
  <si>
    <t>from OPLQuotation a</t>
  </si>
  <si>
    <t>join Tb_MKT_SKD b</t>
  </si>
  <si>
    <t>on a.IdOPLQuotation = b.IdOPLQuotation</t>
  </si>
  <si>
    <t>where a.OPLQuotationNumber in (</t>
  </si>
  <si>
    <t>'00110/OQN/01/02/2023',</t>
  </si>
  <si>
    <t>'00111/OQN/01/02/2023',</t>
  </si>
  <si>
    <t>'00112/OQN/01/02/2023'</t>
  </si>
  <si>
    <t>RE: Revisi end contract #276483</t>
  </si>
  <si>
    <t>S0316985</t>
  </si>
  <si>
    <t>S0316985 - Revise Supplier on SKD #276504</t>
  </si>
  <si>
    <t>Revise Supplier on SKD #276504</t>
  </si>
  <si>
    <t>S0316987</t>
  </si>
  <si>
    <t>S0316987 - Revise Unit Data #276537</t>
  </si>
  <si>
    <t>Revise Unit Data #276537</t>
  </si>
  <si>
    <t>#Tiket  Eform 276461</t>
  </si>
  <si>
    <t>99,900,000</t>
  </si>
  <si>
    <t>S0317015</t>
  </si>
  <si>
    <t>S0317015 - #Tiket  Eform 276461 - Revise To Be Paid in Memo</t>
  </si>
  <si>
    <t>#Tiket  Eform 276461 - Revise To Be Paid in Memo</t>
  </si>
  <si>
    <t>a.CreatedBy, a.CreatedDate</t>
  </si>
  <si>
    <t>Service Request S0315404 - S0315404 - RE: STAGING INVOICE BORWITA BILLING 1183/4/01 FEBRUARI 2023</t>
  </si>
  <si>
    <t>Revisi tanggal bast #276632</t>
  </si>
  <si>
    <t>#Tiket  Eform 276644</t>
  </si>
  <si>
    <t>S0317044</t>
  </si>
  <si>
    <t>Revise BAST Date #276632</t>
  </si>
  <si>
    <t>S0317044 - Revise BAST Date #276632</t>
  </si>
  <si>
    <t>S0317045</t>
  </si>
  <si>
    <t>#Tiket  Eform 276644 - Maintenance Schedule for car B9577PCU</t>
  </si>
  <si>
    <t>S0317045 - #Tiket  Eform 276644 - Maintenance Schedule for car B9577PCU</t>
  </si>
  <si>
    <t>Revisi Start Date dan End Date #276662</t>
  </si>
  <si>
    <t>S0317053</t>
  </si>
  <si>
    <t>Revisi Start dan End Date #276662</t>
  </si>
  <si>
    <t>S0317053 - Revisi Start dan End Date #276662</t>
  </si>
  <si>
    <t>where a.AgreementNumber = '0000740/4/08/07/2022';</t>
  </si>
  <si>
    <t>D:\OPERATION-OLS\CMDB-TICKETS\S0316976 - Revise End Contract #276483</t>
  </si>
  <si>
    <t>EndPeriodDate = '2023-03-01',</t>
  </si>
  <si>
    <t>RemarksSys = case when RemarksSys is null then 'S0316974' else RemarksSys + '-S0316974' end</t>
  </si>
  <si>
    <t>RE: Service Request S0316974 RE: Revisi tanggal kontrak #276450</t>
  </si>
  <si>
    <t>EndPeriodDate = '2023-10-17',</t>
  </si>
  <si>
    <t>RemarksSys = case when RemarksSys is null then 'S0316976' else RemarksSys + '-S0316976' end</t>
  </si>
  <si>
    <t>where IdOPLAgreement = 4787;</t>
  </si>
  <si>
    <t>RE: Service Request S0316976 RE: Revisi end contract #276483</t>
  </si>
  <si>
    <t>D:\OPERATION-OLS\CMDB-TICKETS\S0316985 - Revise Supplier on SKD #276504</t>
  </si>
  <si>
    <t>0000511/4/10/01/2023</t>
  </si>
  <si>
    <r>
      <t>where a.SKDNo = '</t>
    </r>
    <r>
      <rPr>
        <b/>
        <sz val="11"/>
        <color rgb="FFFF0000"/>
        <rFont val="Consolas"/>
        <family val="3"/>
      </rPr>
      <t>0000511/4/10/01/2023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</si>
  <si>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209436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</si>
  <si>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6419</t>
    </r>
    <r>
      <rPr>
        <sz val="11"/>
        <color theme="1"/>
        <rFont val="Consolas"/>
        <family val="3"/>
      </rPr>
      <t>, -- 7298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</si>
  <si>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S0316985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-S0316985</t>
    </r>
    <r>
      <rPr>
        <sz val="11"/>
        <color theme="1"/>
        <rFont val="Consolas"/>
        <family val="3"/>
      </rPr>
      <t>' end</t>
    </r>
  </si>
  <si>
    <t>EndPeriodDate = '2023-01-17'</t>
  </si>
  <si>
    <t>RE: Service Request S0316985 RE: Revisi supplier dan kode supplier #276504</t>
  </si>
  <si>
    <t>D:\OPERATION-OLS\CMDB-TICKETS\S0316987 - Revise Unit Data #276537</t>
  </si>
  <si>
    <t>0000875/4/08/12/2022</t>
  </si>
  <si>
    <t>0000150/4/04/04/2022</t>
  </si>
  <si>
    <t>0000446/4/10/04/2022</t>
  </si>
  <si>
    <t>0000508/4/10/08/2022</t>
  </si>
  <si>
    <t>MMBJJKL10NH044375</t>
  </si>
  <si>
    <t>MHCNLR85SENJ000431</t>
  </si>
  <si>
    <t>JTNGF30H8N8036859</t>
  </si>
  <si>
    <t>4F21Y93799</t>
  </si>
  <si>
    <t>3NRH66875</t>
  </si>
  <si>
    <t>MMBJJKL10MH044375</t>
  </si>
  <si>
    <t>MHCNLR85ENJ000431</t>
  </si>
  <si>
    <t>JTNGF3DH8N8036859</t>
  </si>
  <si>
    <t>4V21Y93799</t>
  </si>
  <si>
    <t>3NRH666875</t>
  </si>
  <si>
    <t>Revisi kode bulan pada agreement  #276727</t>
  </si>
  <si>
    <t>S0317076</t>
  </si>
  <si>
    <t>Revise Agreement Number #276727</t>
  </si>
  <si>
    <t>S0317076 - Revise Agreement Number #276727</t>
  </si>
  <si>
    <t>and x.bEngineNumber = y.oEngineNumber;</t>
  </si>
  <si>
    <t>and x.bChassisNumber = y.oChassisNumber;</t>
  </si>
  <si>
    <t>4N15UJD0563</t>
  </si>
  <si>
    <t>198J11</t>
  </si>
  <si>
    <t>2AR2812407</t>
  </si>
  <si>
    <t>MHMFE71EBNK000883</t>
  </si>
  <si>
    <t>update Tb_OPL_Unit set PoliceNumber = 'B9496PCU', PoliceNumberAct = 'B9496PCU' where IdTb_OPL_Unit = 19213;</t>
  </si>
  <si>
    <t>update OPLUObjectLease set IdentityPoliceNumber = 'B9496PCU' where IdUObjLease = 19884;</t>
  </si>
  <si>
    <t>Ivetta Ivetta</t>
  </si>
  <si>
    <t>Produced by Aryo Budi Dwi Prasetyo on February 17, 2023, 8:02 am</t>
  </si>
  <si>
    <t>FW: Revisi no skd #274323</t>
  </si>
  <si>
    <t>Assign to Pak Fajar</t>
  </si>
  <si>
    <t>Revisi Engine Number #276933</t>
  </si>
  <si>
    <t>S0317110</t>
  </si>
  <si>
    <t>Revise Engine Number #276933</t>
  </si>
  <si>
    <t>S0317110 - Revise Engine Number #276933</t>
  </si>
  <si>
    <t>D:\OPERATION-OLS\CMDB-TICKETS\S0317053 - Revisi Start dan End Date #276662</t>
  </si>
  <si>
    <t>select a.IdOPLAgreement,</t>
  </si>
  <si>
    <r>
      <t>where a.AgreementNumber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</si>
  <si>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StartPeriodDate = '2022-12-01',</t>
  </si>
  <si>
    <t>EndPeriodDate = '2023-12-01',</t>
  </si>
  <si>
    <t>RemarksSys = case when RemarksSys is null then 'S0317053' else RemarksSys + '-S0317053' end</t>
  </si>
  <si>
    <t>RE: Service Request S0317053 RE: Revisi Start Date dan End Date #276662</t>
  </si>
  <si>
    <t>D:\OPERATION-OLS\CMDB-TICKETS\S0317110 - Revise Engine Number #276933</t>
  </si>
  <si>
    <t>0000898/4/08/10/2022</t>
  </si>
  <si>
    <t>PAEL67MYNNB000282</t>
  </si>
  <si>
    <t>4N14UAL9907</t>
  </si>
  <si>
    <t>REVISI INVOICE MARHADI. CV - 0000833/4/08/11/2022</t>
  </si>
  <si>
    <t>0000833/4/08/11/2022</t>
  </si>
  <si>
    <t>44992/INV/JKN/02/2023</t>
  </si>
  <si>
    <t>RE: Service Request S0317110 RE: Revisi Engine Number #276933</t>
  </si>
  <si>
    <t>a.MonthlyInstallmentAmount,</t>
  </si>
  <si>
    <r>
      <t>where a.AgreementNumber = '</t>
    </r>
    <r>
      <rPr>
        <b/>
        <sz val="11"/>
        <color rgb="FFFF0000"/>
        <rFont val="Consolas"/>
        <family val="3"/>
      </rPr>
      <t>0000833/4/08/11/2022</t>
    </r>
    <r>
      <rPr>
        <sz val="11"/>
        <color theme="1"/>
        <rFont val="Consolas"/>
        <family val="3"/>
      </rPr>
      <t>';</t>
    </r>
  </si>
  <si>
    <r>
      <t xml:space="preserve">MonthlyInstallmentAmount = </t>
    </r>
    <r>
      <rPr>
        <b/>
        <sz val="11"/>
        <color rgb="FFFF0000"/>
        <rFont val="Consolas"/>
        <family val="3"/>
      </rPr>
      <t>19600000</t>
    </r>
    <r>
      <rPr>
        <sz val="11"/>
        <color theme="1"/>
        <rFont val="Consolas"/>
        <family val="3"/>
      </rPr>
      <t xml:space="preserve"> -- 19,810,000</t>
    </r>
  </si>
  <si>
    <r>
      <t xml:space="preserve">where IdOPLAgreement = </t>
    </r>
    <r>
      <rPr>
        <b/>
        <sz val="11"/>
        <color rgb="FFFF0000"/>
        <rFont val="Consolas"/>
        <family val="3"/>
      </rPr>
      <t>4609</t>
    </r>
    <r>
      <rPr>
        <sz val="11"/>
        <color theme="1"/>
        <rFont val="Consolas"/>
        <family val="3"/>
      </rPr>
      <t>;</t>
    </r>
  </si>
  <si>
    <t>RE: REVISI INVOICE MARHADI. CV - 0000833/4/08/11/2022</t>
  </si>
  <si>
    <t>0000573/4/10/11/2022</t>
  </si>
  <si>
    <t>Request Pak Andri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</si>
  <si>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</si>
  <si>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</si>
  <si>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</si>
  <si>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</si>
  <si>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</si>
  <si>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</si>
  <si>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>RE: Service Request S0315559 - RE: STAGING INVOICE PRORATE GABUNGAN PT. SICEPAT EKSPRES INDONESIA - JANUARI 2023</t>
  </si>
  <si>
    <t xml:space="preserve">Service Request S0317140 - RE: Info Case Agreement </t>
  </si>
  <si>
    <t>RE: Service Request S0316987 RE: Revisi tipe unit kendaraan #276537</t>
  </si>
  <si>
    <r>
      <t>where a.MemoNumber = '</t>
    </r>
    <r>
      <rPr>
        <b/>
        <sz val="11"/>
        <color rgb="FFFF0000"/>
        <rFont val="Consolas"/>
        <family val="3"/>
      </rPr>
      <t>00006/COP/14/2023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</si>
  <si>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rgb="FFFF0000"/>
        <rFont val="Consolas"/>
        <family val="3"/>
      </rPr>
      <t>99900000.00 * 100 / 111</t>
    </r>
    <r>
      <rPr>
        <sz val="11"/>
        <color theme="1"/>
        <rFont val="Consolas"/>
        <family val="3"/>
      </rPr>
      <t xml:space="preserve"> -- 99900000.00</t>
    </r>
  </si>
  <si>
    <t>where IdTb_DIS_Buyers in (</t>
  </si>
  <si>
    <t>3058,</t>
  </si>
  <si>
    <t>3059,</t>
  </si>
  <si>
    <t>3060,</t>
  </si>
  <si>
    <t>3061,</t>
  </si>
  <si>
    <t>3062,</t>
  </si>
  <si>
    <t>3063,</t>
  </si>
  <si>
    <t>3064,</t>
  </si>
  <si>
    <t>3065,</t>
  </si>
  <si>
    <t>3066,</t>
  </si>
  <si>
    <t>3090</t>
  </si>
  <si>
    <t>D:\OPERATION-OLS\CMDB-TICKETS\S0317015 - #Tiket  Eform 276461 - Revise To Be Paid in Memo</t>
  </si>
  <si>
    <t>RE: Service Request S0317015 RE: #Tiket  Eform 276461</t>
  </si>
  <si>
    <r>
      <rPr>
        <b/>
        <sz val="11"/>
        <color rgb="FFFF0000"/>
        <rFont val="Calibri"/>
        <family val="2"/>
        <scheme val="minor"/>
      </rPr>
      <t>20230221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</si>
  <si>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</si>
  <si>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</si>
  <si>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</si>
  <si>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t>Incidents: SDA_INCIDENTS_ASSIGNED (30 rows)</t>
  </si>
  <si>
    <t>Produced by Aryo Budi Dwi Prasetyo on February 20, 2023, 8:24 am</t>
  </si>
  <si>
    <t>Update Data End Date STNK (No Budget Registrasi)</t>
  </si>
  <si>
    <t>#Tiket  Eform 277312</t>
  </si>
  <si>
    <t>S0317696</t>
  </si>
  <si>
    <t>S0317696 - Update Data End Date STNK (No Budget Registrasi)</t>
  </si>
  <si>
    <t>B9577PCU</t>
  </si>
  <si>
    <t>D:\OPERATION-OLS\CMDB-TICKETS\S0317045 - #Tiket  Eform 276644 - Maintenance Schedule for car B9577PCU</t>
  </si>
  <si>
    <t>select a.AgreementNumber, a.IdTb_OPL_Branch,</t>
  </si>
  <si>
    <t>where c.PoliceNumber = 'B9577PCU';</t>
  </si>
  <si>
    <t>RE: Service Request S0317045 RE: #Tiket  Eform 276644</t>
  </si>
  <si>
    <t>D:\OPERATION-OLS\CMDB-TICKETS\S0317696 - Update Data End Date STNK (No Budget Registrasi)</t>
  </si>
  <si>
    <t>0000574/4/10/11/2022</t>
  </si>
  <si>
    <t>select c.AgreementNumber,</t>
  </si>
  <si>
    <t>d.MainSupplierCode, d.SupplierCode,</t>
  </si>
  <si>
    <t>d.SupplierName, d.[Address],</t>
  </si>
  <si>
    <t>join OPLAgreement c</t>
  </si>
  <si>
    <t>on a.IdTb_MKT_SKD = c.IdTb_MKT_SKD</t>
  </si>
  <si>
    <t>where c.AgreementNumber in (</t>
  </si>
  <si>
    <t>'0000573/4/10/11/2022',</t>
  </si>
  <si>
    <t>'0000574/4/10/11/2022'</t>
  </si>
  <si>
    <t>order by c.AgreementNumber;</t>
  </si>
  <si>
    <t>QUERY CHECK:</t>
  </si>
  <si>
    <t>Revisi kode bulan #277136</t>
  </si>
  <si>
    <t>S0317760</t>
  </si>
  <si>
    <t>Revise Agreement Number #277136</t>
  </si>
  <si>
    <t>S0317760 - Revise Agreement Number #277136</t>
  </si>
  <si>
    <t>D:\OPERATION-OLS\CMDB-TICKETS\S0317760 - Revise Agreement Number #277136</t>
  </si>
  <si>
    <t>0000619/4/10/02/2023</t>
  </si>
  <si>
    <t>0000619/4/10/01/2023</t>
  </si>
  <si>
    <t>where a.AgreementNumber = '0000619/4/10/02/2023'</t>
  </si>
  <si>
    <t>or a.IdOPLAgreement = 4958;</t>
  </si>
  <si>
    <t>AgreementNumber = '0000619/4/10/01/2023', -- 0000619/4/10/02/2023</t>
  </si>
  <si>
    <t>RemarksSys = case when RemarksSys is null then 'S0317760' else RemarksSys + '-S0317760' end</t>
  </si>
  <si>
    <t>where IdOPLAgreement = 4958;</t>
  </si>
  <si>
    <t>RE: Service Request S0317760 RE: Revisi kode bulan #277136</t>
  </si>
  <si>
    <t>Data Maintenance BAST Date  PT DAGANGAN KARYA INDONESIA 024/4/38/01/2023</t>
  </si>
  <si>
    <t>RE: Service Request S0317696  RE: #Tiket  Eform 277312</t>
  </si>
  <si>
    <t>0000024/4/38/01/2023</t>
  </si>
  <si>
    <r>
      <t>where a.AgreementNumber = '</t>
    </r>
    <r>
      <rPr>
        <b/>
        <sz val="11"/>
        <color rgb="FFFF0000"/>
        <rFont val="Consolas"/>
        <family val="3"/>
      </rPr>
      <t>0000024/4/38/01/2023</t>
    </r>
    <r>
      <rPr>
        <sz val="11"/>
        <color theme="1"/>
        <rFont val="Consolas"/>
        <family val="3"/>
      </rPr>
      <t>';</t>
    </r>
  </si>
  <si>
    <t>S0317787</t>
  </si>
  <si>
    <t>S0317787 - Data Maintenance BAST Date  PT DAGANGAN KARYA INDONESIA 024/4/38/01/2023 #277569</t>
  </si>
  <si>
    <t>Data Maintenance BAST Date  PT DAGANGAN KARYA INDONESIA 024/4/38/01/2023 #277569</t>
  </si>
  <si>
    <t>2023-02-11</t>
  </si>
  <si>
    <t>2023-02-03</t>
  </si>
  <si>
    <r>
      <t>RemarksSys = case when RemarksSys is null then '</t>
    </r>
    <r>
      <rPr>
        <b/>
        <sz val="11"/>
        <color theme="1"/>
        <rFont val="Consolas"/>
        <family val="3"/>
      </rPr>
      <t>S0317787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-S0317787</t>
    </r>
    <r>
      <rPr>
        <sz val="11"/>
        <color theme="1"/>
        <rFont val="Consolas"/>
        <family val="3"/>
      </rPr>
      <t>' end</t>
    </r>
  </si>
  <si>
    <r>
      <t>BASTDate = '</t>
    </r>
    <r>
      <rPr>
        <b/>
        <sz val="11"/>
        <color theme="1"/>
        <rFont val="Consolas"/>
        <family val="3"/>
      </rPr>
      <t>2023-02-03</t>
    </r>
    <r>
      <rPr>
        <sz val="11"/>
        <color theme="1"/>
        <rFont val="Consolas"/>
        <family val="3"/>
      </rPr>
      <t>', -- 2023-02-11</t>
    </r>
  </si>
  <si>
    <r>
      <t>BASTActualDate = '</t>
    </r>
    <r>
      <rPr>
        <b/>
        <sz val="11"/>
        <color theme="1"/>
        <rFont val="Consolas"/>
        <family val="3"/>
      </rPr>
      <t>2023-02-03</t>
    </r>
    <r>
      <rPr>
        <sz val="11"/>
        <color theme="1"/>
        <rFont val="Consolas"/>
        <family val="3"/>
      </rPr>
      <t>', -- 2023-02-11</t>
    </r>
  </si>
  <si>
    <t>D:\OPERATION-OLS\CMDB-TICKETS\S0317787 - Data Maintenance BAST Date  PT DAGANGAN KARYA INDONESIA 024438012023 #277569</t>
  </si>
  <si>
    <r>
      <t xml:space="preserve">where IdOPLAgreement = </t>
    </r>
    <r>
      <rPr>
        <b/>
        <sz val="11"/>
        <color theme="1"/>
        <rFont val="Consolas"/>
        <family val="3"/>
      </rPr>
      <t>4858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</si>
  <si>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theme="1"/>
        <rFont val="Consolas"/>
        <family val="3"/>
      </rPr>
      <t>5737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5738</t>
    </r>
    <r>
      <rPr>
        <sz val="11"/>
        <color theme="1"/>
        <rFont val="Consolas"/>
        <family val="3"/>
      </rPr>
      <t>);</t>
    </r>
  </si>
  <si>
    <t>RE: Service Request S0317787 RE: Data Maintenance BAST Date  PT DAGANGAN KARYA INDONESIA 024/4/38/01/2023</t>
  </si>
  <si>
    <t>#Tiket  Eform 276597</t>
  </si>
  <si>
    <t>S0317788</t>
  </si>
  <si>
    <t>#Ticket DM Eform 276322</t>
  </si>
  <si>
    <t>S0317792</t>
  </si>
  <si>
    <t>#Ticket DM Eform 276603</t>
  </si>
  <si>
    <t>S0317791</t>
  </si>
  <si>
    <t>S0317788 - #Tiket  Eform 276597 - Revise Engine Number</t>
  </si>
  <si>
    <t>#Tiket  Eform 276597 - Revise Engine Number</t>
  </si>
  <si>
    <t>S0317792 - #Ticket DM Eform 276322 - Revise Supplier</t>
  </si>
  <si>
    <t>#Ticket DM Eform 276322 - Revise Supplier</t>
  </si>
  <si>
    <t>S0317791 - #Ticket DM Eform 276603 - Revise Engine Number</t>
  </si>
  <si>
    <t>#Ticket DM Eform 276603 - Revise Engine Number</t>
  </si>
  <si>
    <t>EndPeriodDate = '2026-02-03' -- 2026-02-11</t>
  </si>
  <si>
    <t>where IdOPLAgreement = 4858;</t>
  </si>
  <si>
    <t>0039249/2/02/01/2023</t>
  </si>
  <si>
    <t>4N41UAM2902</t>
  </si>
  <si>
    <t>4N1UAM2902</t>
  </si>
  <si>
    <t>0000862/4/08/02/2023</t>
  </si>
  <si>
    <t>A00409</t>
  </si>
  <si>
    <t>D:\OPERATION-OLS\CMDB-TICKETS\S0317792 - #Ticket DM Eform 276322 - Revise Supplier</t>
  </si>
  <si>
    <t>Request for LMS</t>
  </si>
  <si>
    <t>select b.IdTb_MKT_SKD_Dtl, b.IdSupplier,</t>
  </si>
  <si>
    <t>c.MainSupplierCode, c.SupplierCode,</t>
  </si>
  <si>
    <t>c.SupplierName, c.[Address],</t>
  </si>
  <si>
    <t>where a.SKDNo = '0000862/4/08/02/2023';</t>
  </si>
  <si>
    <t>310</t>
  </si>
  <si>
    <t>IdSupplier = 310, -- 799</t>
  </si>
  <si>
    <t>RemarksSys = case when RemarksSys is null then 'S0317792' else RemarksSys + '-S0317792' end</t>
  </si>
  <si>
    <t>where IdTb_MKT_SKD_Dtl in (209539, 209540);</t>
  </si>
  <si>
    <t>RE: Service Request S0317792 RE: #Ticket DM Eform 276322</t>
  </si>
  <si>
    <t>Revisi Kwitansi Kontrak PT. AMARTHA MANUNGGAL PRIMA (NON PPH)</t>
  </si>
  <si>
    <t>0000853/4/08/11/2022</t>
  </si>
  <si>
    <t>0000835/4/08/11/2022</t>
  </si>
  <si>
    <t>0000837/4/08/11/2022</t>
  </si>
  <si>
    <t>0000842/4/08/11/2022</t>
  </si>
  <si>
    <t>0000839/4/08/11/2022</t>
  </si>
  <si>
    <t>0000843/4/08/11/2022</t>
  </si>
  <si>
    <t>0000836/4/08/11/2022</t>
  </si>
  <si>
    <t>0000917/4/08/01/2023</t>
  </si>
  <si>
    <t>0000919/4/08/01/2023</t>
  </si>
  <si>
    <t>0000869/4/08/12/2022</t>
  </si>
  <si>
    <t>0000868/4/08/12/2022</t>
  </si>
  <si>
    <t>0000906/4/08/12/2022</t>
  </si>
  <si>
    <t>PT. AMARTHA MANUNGGAL PRIMA</t>
  </si>
  <si>
    <t>RE: Revisi Kwitansi Kontrak PT. AMARTHA MANUNGGAL PRIMA (NON PPH)</t>
  </si>
  <si>
    <t>Request Bu Isabela</t>
  </si>
  <si>
    <t>select b.CreatedBy [PIC], b.CreatedDate [DateTime], b.[Action]</t>
  </si>
  <si>
    <t>join Tb_MKT_SKD_History b</t>
  </si>
  <si>
    <t>on a.IdTb_MKT_SKD = b.OriginalID</t>
  </si>
  <si>
    <t>where a.SKDNo = '0000222/4/10/02/2020';</t>
  </si>
  <si>
    <t>0000222/4/10/02/2020</t>
  </si>
  <si>
    <t>0000840/4/08/11/2022</t>
  </si>
  <si>
    <t>0000867/4/08/12/2022</t>
  </si>
  <si>
    <t>0000904/4/08/12/2022</t>
  </si>
  <si>
    <t>and a.AgreementNumber in (...)</t>
  </si>
  <si>
    <t>where a.agreementnumber in (...)</t>
  </si>
  <si>
    <r>
      <t>--c.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</si>
  <si>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</si>
  <si>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</si>
  <si>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</si>
  <si>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</si>
  <si>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</si>
  <si>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r>
      <t>--b.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</si>
  <si>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</si>
  <si>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</si>
  <si>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</si>
  <si>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</si>
  <si>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</si>
  <si>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t>--a.createddate, a.isread,</t>
  </si>
  <si>
    <t>--b.isread, c.isread</t>
  </si>
  <si>
    <t>where c.CollectionAmt is not null</t>
  </si>
  <si>
    <t>S0315334 - 272749 - delete skd olss</t>
  </si>
  <si>
    <t>Produced by Aryo Budi Dwi Prasetyo on February 21, 2023, 8:43 am</t>
  </si>
  <si>
    <r>
      <rPr>
        <b/>
        <sz val="11"/>
        <color rgb="FFFF0000"/>
        <rFont val="Calibri"/>
        <family val="2"/>
        <scheme val="minor"/>
      </rPr>
      <t>20230222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</si>
  <si>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</si>
  <si>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</si>
  <si>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</si>
  <si>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</si>
  <si>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t>Revisi Data Start Date &amp; End Date Keur di OLSS</t>
  </si>
  <si>
    <t>0001235/4/01/12/2022</t>
  </si>
  <si>
    <t>0001058/4/01/06/2022</t>
  </si>
  <si>
    <t>0000470/4/10/06/2022</t>
  </si>
  <si>
    <t>0000002/4/29/07/2021</t>
  </si>
  <si>
    <t>MMBGUKR10KH021336</t>
  </si>
  <si>
    <t>MRHCV1650LP910533</t>
  </si>
  <si>
    <t xml:space="preserve">MHKV3BA3JKK053972 </t>
  </si>
  <si>
    <t>MHFJB8EM7M1084119</t>
  </si>
  <si>
    <t>4N15UGB1982</t>
  </si>
  <si>
    <t>L15BG2101504</t>
  </si>
  <si>
    <t>K3MH50707</t>
  </si>
  <si>
    <t>2GDC840529</t>
  </si>
  <si>
    <t>B1071PJS</t>
  </si>
  <si>
    <t>B1404NZR</t>
  </si>
  <si>
    <t>L1925RD</t>
  </si>
  <si>
    <t>P1720HW</t>
  </si>
  <si>
    <t>#Tiket  Eform 278061</t>
  </si>
  <si>
    <t>S0317866</t>
  </si>
  <si>
    <t>#Tiket  Eform 278061 - Remove KEUR Date</t>
  </si>
  <si>
    <t>S0317866 - #Tiket  Eform 278061 - Remove KEUR Date</t>
  </si>
  <si>
    <t>on x.ChassisNumber = y.oChassisNumber</t>
  </si>
  <si>
    <t>where y.StartKEUR is not null</t>
  </si>
  <si>
    <t>and y.EndKEUR is not null;</t>
  </si>
  <si>
    <t>--)</t>
  </si>
  <si>
    <t>--and x.EngineNumber = y.oEngineNumber</t>
  </si>
  <si>
    <t>--x.PoliceNumber = y.PoliceNumber</t>
  </si>
  <si>
    <t>--x.PoliceNumber = y.PoliceNumberAct</t>
  </si>
  <si>
    <t>D:\OPERATION-OLS\CMDB-TICKETS\S0317866 - #Tiket  Eform 278061 - Remove KEUR Date</t>
  </si>
  <si>
    <t>00057/OCN/01/01/2023</t>
  </si>
  <si>
    <r>
      <t>where a.OPLCalculationNumber = '</t>
    </r>
    <r>
      <rPr>
        <b/>
        <sz val="11"/>
        <color rgb="FFFF0000"/>
        <rFont val="Consolas"/>
        <family val="3"/>
      </rPr>
      <t>00057/OCN/01/01/2023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</si>
  <si>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9282</t>
    </r>
    <r>
      <rPr>
        <sz val="11"/>
        <color theme="1"/>
        <rFont val="Consolas"/>
        <family val="3"/>
      </rPr>
      <t>;</t>
    </r>
  </si>
  <si>
    <t>RE: Service Request S0317866 RE: #Tiket  Eform 278061</t>
  </si>
  <si>
    <t>Revisi supplier pada actual #278241</t>
  </si>
  <si>
    <t>S0317902</t>
  </si>
  <si>
    <t>0001257/4/01/01/2023</t>
  </si>
  <si>
    <t>Before : ASTRIDO PRIMA MOBILINDO, PT</t>
  </si>
  <si>
    <t>Revise Supplier #278241</t>
  </si>
  <si>
    <t>S0317902 - Revise Supplier #278241</t>
  </si>
  <si>
    <r>
      <t xml:space="preserve">After : </t>
    </r>
    <r>
      <rPr>
        <b/>
        <sz val="11"/>
        <color theme="1"/>
        <rFont val="Calibri"/>
        <family val="2"/>
        <scheme val="minor"/>
      </rPr>
      <t>ARMADA AUTO TARA, PT.</t>
    </r>
  </si>
  <si>
    <t>REVISI SUPPLIER #278273</t>
  </si>
  <si>
    <t>Before : DIPO STAR FINANCE, PT</t>
  </si>
  <si>
    <r>
      <t xml:space="preserve">After : </t>
    </r>
    <r>
      <rPr>
        <b/>
        <sz val="11"/>
        <color theme="1"/>
        <rFont val="Calibri"/>
        <family val="2"/>
        <scheme val="minor"/>
      </rPr>
      <t>ARISTA AUTO PRIMA, PT.</t>
    </r>
  </si>
  <si>
    <t>A00262</t>
  </si>
  <si>
    <t>226</t>
  </si>
  <si>
    <t>select b.IdTb_MGT_UnitPrep, b.IdSupplier,</t>
  </si>
  <si>
    <t>c.SupplierCode, c.SupplierName, c.[Address],</t>
  </si>
  <si>
    <r>
      <t>where a.AgreementNumber = '</t>
    </r>
    <r>
      <rPr>
        <b/>
        <sz val="11"/>
        <color theme="1"/>
        <rFont val="Consolas"/>
        <family val="3"/>
      </rPr>
      <t>0001257/4/01/01/2023</t>
    </r>
    <r>
      <rPr>
        <sz val="11"/>
        <color theme="1"/>
        <rFont val="Consolas"/>
        <family val="3"/>
      </rPr>
      <t>';</t>
    </r>
  </si>
  <si>
    <t>RE: Workflow Task Assigment ITD Data Maintenance from Syarif Hidayat of Jakarta Head Office</t>
  </si>
  <si>
    <t>B2841PKD</t>
  </si>
  <si>
    <t>D:\OPERATION-OLS\CMDB-TICKETS\S0317902 - Revise Supplier #278241</t>
  </si>
  <si>
    <t>--commitr tran;</t>
  </si>
  <si>
    <r>
      <t xml:space="preserve">where IdTb_MGT_UnitPrep = </t>
    </r>
    <r>
      <rPr>
        <b/>
        <sz val="11"/>
        <color theme="1"/>
        <rFont val="Consolas"/>
        <family val="3"/>
      </rPr>
      <t>5715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</si>
  <si>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S0317902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-S0317902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</si>
  <si>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-- 799</t>
    </r>
  </si>
  <si>
    <t>S0317919</t>
  </si>
  <si>
    <t>Workflow Task Assigment ITD Data Maintenance from Syarif Hidayat of Jakarta Head Office</t>
  </si>
  <si>
    <t>S0317919 - Workflow Task Assigment ITD Data Maintenance from Syarif Hidayat of Jakarta Head Office</t>
  </si>
  <si>
    <t>S0317920</t>
  </si>
  <si>
    <t>Revise Supplier #278273</t>
  </si>
  <si>
    <t>S0317920 - Revise Supplier #278273</t>
  </si>
  <si>
    <t>RE: Service Request S0317902 RE: Revisi supplier pada actual #278241</t>
  </si>
  <si>
    <r>
      <t>where a.SKDNo = '</t>
    </r>
    <r>
      <rPr>
        <b/>
        <sz val="11"/>
        <color theme="1"/>
        <rFont val="Consolas"/>
        <family val="3"/>
      </rPr>
      <t>0001246/4/01/01/2023</t>
    </r>
    <r>
      <rPr>
        <sz val="11"/>
        <color theme="1"/>
        <rFont val="Consolas"/>
        <family val="3"/>
      </rPr>
      <t>';</t>
    </r>
  </si>
  <si>
    <t>D:\OPERATION-OLS\CMDB-TICKETS\S0317920 - Revise Supplier #278273</t>
  </si>
  <si>
    <r>
      <t>RemarksSys = case when RemarksSys is null then '</t>
    </r>
    <r>
      <rPr>
        <b/>
        <sz val="11"/>
        <color theme="1"/>
        <rFont val="Consolas"/>
        <family val="3"/>
      </rPr>
      <t>S0317920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-S0317920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</si>
  <si>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209455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</si>
  <si>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226</t>
    </r>
    <r>
      <rPr>
        <sz val="11"/>
        <color theme="1"/>
        <rFont val="Consolas"/>
        <family val="3"/>
      </rPr>
      <t>, -- 5574</t>
    </r>
  </si>
  <si>
    <t>RE: Service Request S0317920 RE: REVISI SUPPLIER #278273</t>
  </si>
  <si>
    <t>D:\OPERATION-OLS\CMDB-TICKETS\S0317919 - Workflow Task Assigment ITD Data Maintenance from Syarif Hidayat of Jakarta Head Office</t>
  </si>
  <si>
    <r>
      <t>where c.PoliceNumber = '</t>
    </r>
    <r>
      <rPr>
        <b/>
        <sz val="11"/>
        <color theme="1"/>
        <rFont val="Consolas"/>
        <family val="3"/>
      </rPr>
      <t>B2841PKD</t>
    </r>
    <r>
      <rPr>
        <sz val="11"/>
        <color theme="1"/>
        <rFont val="Consolas"/>
        <family val="3"/>
      </rPr>
      <t>';</t>
    </r>
  </si>
  <si>
    <t>a.IdTb_OPL_Status, a.NumberOfPayments,</t>
  </si>
  <si>
    <t>0000274/4/10/10/2019</t>
  </si>
  <si>
    <t>0000105/4/04/10/2021</t>
  </si>
  <si>
    <t>IdTb_OPL_Branch</t>
  </si>
  <si>
    <t>11</t>
  </si>
  <si>
    <t>5</t>
  </si>
  <si>
    <t>60</t>
  </si>
  <si>
    <t>2019-10-24</t>
  </si>
  <si>
    <t>2021-10-31</t>
  </si>
  <si>
    <t>8153</t>
  </si>
  <si>
    <t>2024-10-23</t>
  </si>
  <si>
    <t>2022-10-31</t>
  </si>
  <si>
    <t>Ticket yang terkait (Related Ticket):</t>
  </si>
  <si>
    <t>RE: REVISI SUPPLIER #278273</t>
  </si>
  <si>
    <t>Revisi No Rangka #278485</t>
  </si>
  <si>
    <t>MHCNHR55EEJ061069</t>
  </si>
  <si>
    <t>Before</t>
  </si>
  <si>
    <t>After</t>
  </si>
  <si>
    <t>S0317960</t>
  </si>
  <si>
    <t>Revise Chassis Number #278485</t>
  </si>
  <si>
    <t>S0317960 - Revise Chassis Number #278485</t>
  </si>
  <si>
    <t>RE: Service Request S0317919 RE: Workflow Task Assigment ITD Data Maintenance from Syarif Hidayat of Jakarta Head Office</t>
  </si>
  <si>
    <t>Produced by Aryo Budi Dwi Prasetyo on February 22, 2023, 8:28 am</t>
  </si>
  <si>
    <t>Data Maintenance - Revise End Contract OLSS</t>
  </si>
  <si>
    <t>2023-01-24</t>
  </si>
  <si>
    <t>2023-02-28</t>
  </si>
  <si>
    <t>Revise End Contract OLSS #278586</t>
  </si>
  <si>
    <t>S0318004</t>
  </si>
  <si>
    <t>S0318004 - Revise End Contract OLSS #278586</t>
  </si>
  <si>
    <t>0000841/4/08/11/2022</t>
  </si>
  <si>
    <t>select a.AgreementNumber, a.IdTb_OPL_Status,</t>
  </si>
  <si>
    <t>D:\OPERATION-OLS\CMDB-TICKETS\S0317960 - Revise Chassis Number #278485</t>
  </si>
  <si>
    <t>a.AgreementNumber = '0001141/4/01/09/2022'</t>
  </si>
  <si>
    <t>c.ChassisNumber = 'TRUCK E-2 ELF NHR55 CC';</t>
  </si>
  <si>
    <t>ChassisNumber = 'MHCNHR55EEJ061069'</t>
  </si>
  <si>
    <t>where IdTb_OPL_Unit = 14970;</t>
  </si>
  <si>
    <t>Remarks = 'MHCNHR55EEJ061069'</t>
  </si>
  <si>
    <t>where IdUObjLease = 16883;</t>
  </si>
  <si>
    <t>RE: Service Request S0317960 RE: Revisi No Rangka #278485</t>
  </si>
  <si>
    <t>where a.AgreementNumber = '0000779/4/01/06/2021';</t>
  </si>
  <si>
    <t>D:\OPERATION-OLS\CMDB-TICKETS\S0318004 - Revise End Contract OLSS #278586</t>
  </si>
  <si>
    <t>EndPeriodDate = '2023-02-28', -- 2023-01-31</t>
  </si>
  <si>
    <t>RemarksSys = case when RemarksSys is null then 'S0318004' else RemarksSys + '-S0318004' end</t>
  </si>
  <si>
    <t>where IdOPLAgreement = 2476;</t>
  </si>
  <si>
    <t>RE: Service Request S0318004 RE: Data Maintenance - Revise End Contract OLSS</t>
  </si>
  <si>
    <t>2021-06-24</t>
  </si>
  <si>
    <t>StartPeriodDate = '2021-06-24' -- 2021-06-25</t>
  </si>
  <si>
    <t>Revisi tanggal startdate dan end date #278878</t>
  </si>
  <si>
    <t>0001253/4/01/01/2023</t>
  </si>
  <si>
    <t>S0318058</t>
  </si>
  <si>
    <t>Revise Agreement Start &amp; End #278878</t>
  </si>
  <si>
    <t>S0318058 - Revise Agreement Start &amp; End #278878</t>
  </si>
  <si>
    <t>D:\OPERATION-OLS\CMDB-TICKETS\S0318058 - Revise Agreement Start &amp; End #278878</t>
  </si>
  <si>
    <t>2023-01-14</t>
  </si>
  <si>
    <t>2026-01-27</t>
  </si>
  <si>
    <t>2026-01-14</t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</si>
  <si>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-- 2026-01-27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</si>
  <si>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S0318058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-S0318058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</si>
  <si>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-- 2023-01-28</t>
    </r>
  </si>
  <si>
    <r>
      <t>where a.AgreementNumber = '</t>
    </r>
    <r>
      <rPr>
        <b/>
        <sz val="11"/>
        <color rgb="FFFF0000"/>
        <rFont val="Consolas"/>
        <family val="3"/>
      </rPr>
      <t>0001253/4/01/01/2023</t>
    </r>
    <r>
      <rPr>
        <sz val="11"/>
        <color theme="1"/>
        <rFont val="Consolas"/>
        <family val="3"/>
      </rPr>
      <t>';</t>
    </r>
  </si>
  <si>
    <r>
      <t>BASTDate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</si>
  <si>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-- 2023-01-27</t>
    </r>
  </si>
  <si>
    <r>
      <t xml:space="preserve">where IdOPLAgreement = </t>
    </r>
    <r>
      <rPr>
        <b/>
        <sz val="11"/>
        <color rgb="FFFF0000"/>
        <rFont val="Consolas"/>
        <family val="3"/>
      </rPr>
      <t>4912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</si>
  <si>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5712</t>
    </r>
    <r>
      <rPr>
        <sz val="11"/>
        <color theme="1"/>
        <rFont val="Consolas"/>
        <family val="3"/>
      </rPr>
      <t>);</t>
    </r>
  </si>
  <si>
    <t>RE: Service Request S0318058 RE: Revisi tanggal startdate dan end date #278878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</si>
  <si>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</si>
  <si>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</si>
  <si>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d.CustomerName, d.[Address]</t>
  </si>
  <si>
    <t>join Customer d</t>
  </si>
  <si>
    <t>on a.CustomerCode = d.CustomerCode</t>
  </si>
  <si>
    <r>
      <t>where c.SKDNo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</si>
  <si>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20230223</t>
    </r>
    <r>
      <rPr>
        <b/>
        <sz val="11"/>
        <color rgb="FF0000FF"/>
        <rFont val="Calibri"/>
        <family val="2"/>
        <scheme val="minor"/>
      </rPr>
      <t>WED</t>
    </r>
  </si>
  <si>
    <t>CustomerCode = '0143674'</t>
  </si>
  <si>
    <r>
      <t xml:space="preserve">where IdOPLCalculation = </t>
    </r>
    <r>
      <rPr>
        <b/>
        <sz val="11"/>
        <color rgb="FFFF0000"/>
        <rFont val="Consolas"/>
        <family val="3"/>
      </rPr>
      <t>9315</t>
    </r>
    <r>
      <rPr>
        <sz val="11"/>
        <color theme="1"/>
        <rFont val="Consolas"/>
        <family val="3"/>
      </rPr>
      <t>;</t>
    </r>
  </si>
  <si>
    <t>Revisi Kwitansi Kontrak PT. KRAMA YUDHA TIGA BERLIAN MOTORS - 0000786/4/08/10/2022 (NON PPH)</t>
  </si>
  <si>
    <t>RE: Service Request S0315404 - S0315404 - RE: STAGING INVOICE BORWITA BILLING 1183/4/01 FEBRUARI 2023</t>
  </si>
  <si>
    <t>RE: Revisi Kwitansi Kontrak PT. KRAMA YUDHA TIGA BERLIAN MOTORS - 0000786/4/08/10/2022 (NON PPH)</t>
  </si>
  <si>
    <t>S0318107</t>
  </si>
  <si>
    <t>Revise End Contract OLSS #279027</t>
  </si>
  <si>
    <t>S0318107 - Revise End Contract OLSS #279027</t>
  </si>
  <si>
    <t>D:\OPERATION-OLS\CMDB-TICKETS\S0318107 - Revise End Contract OLSS #279027</t>
  </si>
  <si>
    <t>RE: Service Request S0318107 RE: Data Maintenance - Revise End Contract OLSS</t>
  </si>
  <si>
    <r>
      <rPr>
        <b/>
        <sz val="11"/>
        <color rgb="FFFF0000"/>
        <rFont val="Calibri"/>
        <family val="2"/>
        <scheme val="minor"/>
      </rPr>
      <t>20230224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</si>
  <si>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</si>
  <si>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2023-02-25</t>
    </r>
    <r>
      <rPr>
        <sz val="11"/>
        <color theme="1"/>
        <rFont val="Consolas"/>
        <family val="3"/>
      </rPr>
      <t>'</t>
    </r>
  </si>
  <si>
    <t>00851/OCN/01/12/2022</t>
  </si>
  <si>
    <r>
      <t>where a.OPLCalculationNumber = '</t>
    </r>
    <r>
      <rPr>
        <b/>
        <sz val="11"/>
        <color rgb="FFFF0000"/>
        <rFont val="Consolas"/>
        <family val="3"/>
      </rPr>
      <t>00851/OCN/01/12/2022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</si>
  <si>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9147</t>
    </r>
    <r>
      <rPr>
        <sz val="11"/>
        <color theme="1"/>
        <rFont val="Consolas"/>
        <family val="3"/>
      </rPr>
      <t>;</t>
    </r>
  </si>
  <si>
    <t>Produced by Aryo Budi Dwi Prasetyo on February 24, 2023, 8:14 am</t>
  </si>
  <si>
    <t>S0318225</t>
  </si>
  <si>
    <t>Revisi Allocation GSD #279417</t>
  </si>
  <si>
    <t>S0318225 - Revisi Allocation GSD #279417</t>
  </si>
  <si>
    <t>0000359/4/10/01/2021</t>
  </si>
  <si>
    <t>D:\OPERATION-OLS\CMDB-TICKETS\S0318225 - Revisi Allocation GSD #279417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</si>
  <si>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</si>
  <si>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-- QUERY DI SINI DI-GENERATE DARI FILE EXCEL USER</t>
  </si>
  <si>
    <t>...</t>
  </si>
  <si>
    <t>d.Allocation,</t>
  </si>
  <si>
    <t>e.StatusDescription,</t>
  </si>
  <si>
    <t>join Tb_OPL_Status e</t>
  </si>
  <si>
    <t>on e.StatusCode = 'S1'</t>
  </si>
  <si>
    <t>and d.Allocation = e.IdTb_OPL_Status</t>
  </si>
  <si>
    <t>and x.PoliceNumber = y.PoliceNumber</t>
  </si>
  <si>
    <t>Allocation:</t>
  </si>
  <si>
    <t>Status:</t>
  </si>
  <si>
    <t>where a.StatusCode in (</t>
  </si>
  <si>
    <t>'S1Active',</t>
  </si>
  <si>
    <t>'S1Replacement Car',</t>
  </si>
  <si>
    <t>'S1Stock Car',</t>
  </si>
  <si>
    <t>'S1Disposal'</t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</si>
  <si>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</si>
  <si>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d.IdTb_MGT_DailyRecordCar,</t>
  </si>
  <si>
    <t>RE: Service Request S0318225 RE: Revisi Allocation GSD #279417</t>
  </si>
  <si>
    <t>#Tiket DM Eform 278585</t>
  </si>
  <si>
    <t>S0318282</t>
  </si>
  <si>
    <t>#Tiket DM Eform 278585 - Revise Agreement End Period Date</t>
  </si>
  <si>
    <t>S0318282 - #Tiket DM Eform 278585 - Revise Agreement End Period Date</t>
  </si>
  <si>
    <t>D:\OPERATION-OLS\CMDB-TICKETS\S0318282 - #Tiket DM Eform 278585 - Revise Agreement End Period Date</t>
  </si>
  <si>
    <t>Already done with Ticket:</t>
  </si>
  <si>
    <t>RE: Service Request S0315561 created successfullyRE: Double SKD Number - OLSS</t>
  </si>
  <si>
    <t>REVISI DATA UNIT KENDARAAN #279741</t>
  </si>
  <si>
    <t>0001215/4/01/01/2023</t>
  </si>
  <si>
    <t>S0318311</t>
  </si>
  <si>
    <t>S0318311 - Revise Unit Quantity #279741</t>
  </si>
  <si>
    <t>Revise Unit Quantity #279741</t>
  </si>
  <si>
    <t>D:\OPERATION-OLS\CMDB-TICKETS\S0318311 - Revise Unit Quantity #279741</t>
  </si>
  <si>
    <t>Quantity</t>
  </si>
  <si>
    <t>Revisi tanggal bast #279772</t>
  </si>
  <si>
    <t>S0318319</t>
  </si>
  <si>
    <t>Revise BAST Date #279772</t>
  </si>
  <si>
    <t>S0318319 - Revise BAST Date #279772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</si>
  <si>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</si>
  <si>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</si>
  <si>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</si>
  <si>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</si>
  <si>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</si>
  <si>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</si>
  <si>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</si>
  <si>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</si>
  <si>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</si>
  <si>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</si>
  <si>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where c.AgreementNumber = '0001215/4/01/01/2023';</t>
  </si>
  <si>
    <t>RemarksSys = case when RemarksSys is null then 'S0318311' else RemarksSys + '-S0318311' end</t>
  </si>
  <si>
    <t>where IdTb_MKT_SKD_Dtl in (209314);</t>
  </si>
  <si>
    <t>where IdOPLAgreementDetails in (243438);</t>
  </si>
  <si>
    <t>where IdTb_PRO_PODtl in (5809, 5810);</t>
  </si>
  <si>
    <t>RE: Service Request S0318311 RE: REVISI DATA UNIT KENDARAAN #279741</t>
  </si>
  <si>
    <t>D:\OPERATION-OLS\CMDB-TICKETS\S0318319 - Revise BAST Date #279772</t>
  </si>
  <si>
    <t>2023-02-24</t>
  </si>
  <si>
    <r>
      <t>where a.AgreementNumber = '</t>
    </r>
    <r>
      <rPr>
        <b/>
        <sz val="11"/>
        <color rgb="FFFF0000"/>
        <rFont val="Consolas"/>
        <family val="3"/>
      </rPr>
      <t>0000030/4/34/01/2023</t>
    </r>
    <r>
      <rPr>
        <sz val="11"/>
        <color theme="1"/>
        <rFont val="Consolas"/>
        <family val="3"/>
      </rPr>
      <t>';</t>
    </r>
  </si>
  <si>
    <t>Revisi data kendaraan #279839</t>
  </si>
  <si>
    <t>RE: Service Request S0318319 RE: Revisi tanggal bast #279772</t>
  </si>
  <si>
    <t>0001231/4/01/01/2023</t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</si>
  <si>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</si>
  <si>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S0318319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-S0318319</t>
    </r>
    <r>
      <rPr>
        <sz val="11"/>
        <color theme="1"/>
        <rFont val="Consolas"/>
        <family val="3"/>
      </rPr>
      <t>' end</t>
    </r>
  </si>
  <si>
    <r>
      <t>EndPeriodDate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-- 2026-02-24</t>
    </r>
  </si>
  <si>
    <r>
      <t>BASTDate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</si>
  <si>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t>S0318350</t>
  </si>
  <si>
    <t>S0318350 - Revise Unit Quantity #279839</t>
  </si>
  <si>
    <t>Revise Unit Quantity #279839</t>
  </si>
  <si>
    <r>
      <t xml:space="preserve">where IdOPLAgreement = </t>
    </r>
    <r>
      <rPr>
        <b/>
        <sz val="11"/>
        <color rgb="FFFF0000"/>
        <rFont val="Consolas"/>
        <family val="3"/>
      </rPr>
      <t>4831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</si>
  <si>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</si>
  <si>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20230227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</si>
  <si>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20230228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</si>
  <si>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</si>
  <si>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</si>
  <si>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</si>
  <si>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</si>
  <si>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</si>
  <si>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</si>
  <si>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</si>
  <si>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</si>
  <si>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</si>
  <si>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</si>
  <si>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t>RE: [Borwita] Revise Quantity Tiket Id 278328</t>
  </si>
  <si>
    <t>S0319011</t>
  </si>
  <si>
    <t>Produced by Aryo Budi Dwi Prasetyo on February 27, 2023, 8:20 am</t>
  </si>
  <si>
    <t>Ubah Qty SKD 0001264/4/01/02/2023 menjadi 11 unit</t>
  </si>
  <si>
    <t>0001264/4/01/02/2023</t>
  </si>
  <si>
    <t>Qty</t>
  </si>
  <si>
    <t>9</t>
  </si>
  <si>
    <t>select b.IdTb_MKT_SKD_Dtl, b.Qty, b.RemarksSys</t>
  </si>
  <si>
    <t>where a.SKDNo = '0001264/4/01/02/2023';</t>
  </si>
  <si>
    <t>S0319011 - Ubah Qty SKD 0001264/4/01/02/2023 menjadi 11 unit</t>
  </si>
  <si>
    <t>D:\OPERATION-OLS\CMDB-TICKETS\S0319011 - Ubah Qty SKD 0001264401022023 menjadi 11 unit</t>
  </si>
  <si>
    <t>Qty = 11,</t>
  </si>
  <si>
    <t>RemarksSys = case when RemarksSys is null then 'S0319011' else RemarksSys + '-S0319011' end</t>
  </si>
  <si>
    <t>where IdTb_MKT_SKD_Dtl = 209537;</t>
  </si>
  <si>
    <t>RE: Service Request S0319011 created successfullyRE: [Borwita] Revise Quantity Tiket Id 278328</t>
  </si>
  <si>
    <r>
      <t>StartPeriodDate = '</t>
    </r>
    <r>
      <rPr>
        <b/>
        <sz val="11"/>
        <color theme="1"/>
        <rFont val="Consolas"/>
        <family val="3"/>
      </rPr>
      <t>2023-01-25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</si>
  <si>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2026-01-24</t>
    </r>
    <r>
      <rPr>
        <sz val="11"/>
        <color theme="1"/>
        <rFont val="Consolas"/>
        <family val="3"/>
      </rPr>
      <t>', -- 2023-01-24</t>
    </r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</si>
  <si>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</si>
  <si>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r>
      <t>where IdTb_MGT_UnitPrep in (</t>
    </r>
    <r>
      <rPr>
        <b/>
        <sz val="11"/>
        <color rgb="FFFF0000"/>
        <rFont val="Consolas"/>
        <family val="3"/>
      </rPr>
      <t>5739</t>
    </r>
    <r>
      <rPr>
        <sz val="11"/>
        <color theme="1"/>
        <rFont val="Consolas"/>
        <family val="3"/>
      </rPr>
      <t>);</t>
    </r>
  </si>
  <si>
    <t>Wokring folder:</t>
  </si>
  <si>
    <t>Revisi SKD 014/4/29/07/2022 -----Ticket No 280285</t>
  </si>
  <si>
    <t>RE: Revisi SKD 014/4/29/07/2022 -----Ticket No 280285</t>
  </si>
  <si>
    <t>RE: Revisi data kendaraan #279839</t>
  </si>
  <si>
    <t>Data Maintenance perubahan nomor Agreement</t>
  </si>
  <si>
    <t>0000793/4/08/10/2022</t>
  </si>
  <si>
    <t>AssetCode</t>
  </si>
  <si>
    <t>4120034705</t>
  </si>
  <si>
    <t>join Tb_MGT_UnitPrep c</t>
  </si>
  <si>
    <t>on a.IdOPLAgreement = c.IdOPLAgreement</t>
  </si>
  <si>
    <t>--join Tb_MGT_UnitPrepDtl d</t>
  </si>
  <si>
    <t>--on c.IdTb_MGT_UnitPrep = d.IdTb_MGT_UnitPrep</t>
  </si>
  <si>
    <r>
      <t>where a.AgreementNumber = '</t>
    </r>
    <r>
      <rPr>
        <b/>
        <sz val="11"/>
        <color rgb="FFFF0000"/>
        <rFont val="Consolas"/>
        <family val="3"/>
      </rPr>
      <t>0001231/4/01/01/2023</t>
    </r>
    <r>
      <rPr>
        <sz val="11"/>
        <color theme="1"/>
        <rFont val="Consolas"/>
        <family val="3"/>
      </rPr>
      <t>';</t>
    </r>
  </si>
  <si>
    <t>D:\OPERATION-OLS\CMDB-TICKETS\S0318350 - Revise Unit Quantity #279839</t>
  </si>
  <si>
    <t>c.IdTb_MGT_UnitPrep, c.BASTTotal, c.BASTRemaining, c.RemarksSys</t>
  </si>
  <si>
    <t>--join OPLAgreementDetails b</t>
  </si>
  <si>
    <r>
      <t xml:space="preserve">where IdTb_MGT_UnitPrep = </t>
    </r>
    <r>
      <rPr>
        <b/>
        <sz val="11"/>
        <color rgb="FFFF0000"/>
        <rFont val="Consolas"/>
        <family val="3"/>
      </rPr>
      <t>5765</t>
    </r>
    <r>
      <rPr>
        <sz val="11"/>
        <color theme="1"/>
        <rFont val="Consolas"/>
        <family val="3"/>
      </rPr>
      <t>;</t>
    </r>
  </si>
  <si>
    <r>
      <t xml:space="preserve">BASTTotal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</si>
  <si>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</si>
  <si>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S0318350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-S0318350</t>
    </r>
    <r>
      <rPr>
        <sz val="11"/>
        <color theme="1"/>
        <rFont val="Consolas"/>
        <family val="3"/>
      </rPr>
      <t>' end</t>
    </r>
  </si>
  <si>
    <t>Service Request S0318350 - RE: Revisi data kendaraan #279839</t>
  </si>
  <si>
    <t>S0319025</t>
  </si>
  <si>
    <t>Discuss with Pak Haris, Pak Revin, &amp; Pak Niketas</t>
  </si>
  <si>
    <t>d.SupplierGroupCode, d.MainSupplierCode, d.SupplierCode,</t>
  </si>
  <si>
    <t>d.SupplierName, d.[Address]</t>
  </si>
  <si>
    <t>'0000613/4/10/02/2023',</t>
  </si>
  <si>
    <t>order by c.AgreementNumber</t>
  </si>
  <si>
    <t>S0319025 - Revise Agreement Number in Asset Selling Memo</t>
  </si>
  <si>
    <t>0000014/4/29/07/2022</t>
  </si>
  <si>
    <t>S0319044</t>
  </si>
  <si>
    <t>Revise Agreement Number in Asset Selling Memo</t>
  </si>
  <si>
    <t>Revise Accessories Price &amp; VAT in SKD #280285</t>
  </si>
  <si>
    <t>S0319044 - Revise Accessories Price &amp; VAT in SKD #280285</t>
  </si>
  <si>
    <t>45429/INV/MD3/02/2023</t>
  </si>
  <si>
    <r>
      <t>where a.invoicenoinstalment = '</t>
    </r>
    <r>
      <rPr>
        <b/>
        <sz val="11"/>
        <color theme="1"/>
        <rFont val="Consolas"/>
        <family val="3"/>
      </rPr>
      <t>45429/INV/MD3/02/2023</t>
    </r>
    <r>
      <rPr>
        <sz val="11"/>
        <color theme="1"/>
        <rFont val="Consolas"/>
        <family val="3"/>
      </rPr>
      <t>';</t>
    </r>
  </si>
  <si>
    <t>2023/02/27 11:21</t>
  </si>
  <si>
    <t>Request Bu Jeffira</t>
  </si>
  <si>
    <t>00042/OCN/01/01/2023</t>
  </si>
  <si>
    <r>
      <t>where a.OPLCalculationNumber = '</t>
    </r>
    <r>
      <rPr>
        <b/>
        <sz val="11"/>
        <color rgb="FFFF0000"/>
        <rFont val="Consolas"/>
        <family val="3"/>
      </rPr>
      <t>00042/OCN/01/01/2023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</si>
  <si>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9261</t>
    </r>
    <r>
      <rPr>
        <sz val="11"/>
        <color theme="1"/>
        <rFont val="Consolas"/>
        <family val="3"/>
      </rPr>
      <t>;</t>
    </r>
  </si>
  <si>
    <t>Data Maintenance - Revise data OLSS</t>
  </si>
  <si>
    <t>280410</t>
  </si>
  <si>
    <t>Revisi quantity unit #280463</t>
  </si>
  <si>
    <t>0001209/4/01/12/2022</t>
  </si>
  <si>
    <t>AgrementNumber</t>
  </si>
  <si>
    <t xml:space="preserve">INSURANCE COST SEBELUMNYA </t>
  </si>
  <si>
    <t>250,224,816</t>
  </si>
  <si>
    <t>INSURANCE COST SEBENARNYA</t>
  </si>
  <si>
    <t>245,026,896</t>
  </si>
  <si>
    <t>LANDING RATE SEBELUMNYA</t>
  </si>
  <si>
    <t>LANDING RATE SEBENARNYA</t>
  </si>
  <si>
    <t>INSURANCE INCOME SEBELUMNYA</t>
  </si>
  <si>
    <t>INSURANCE INCOME SEBENARNYA</t>
  </si>
  <si>
    <t>62,556,204</t>
  </si>
  <si>
    <t>61,256,724</t>
  </si>
  <si>
    <t>S0319075</t>
  </si>
  <si>
    <t>S0319080</t>
  </si>
  <si>
    <t>S0319080 - Revise Data OLSS #280410</t>
  </si>
  <si>
    <t>Revise Data OLSS #280410</t>
  </si>
  <si>
    <t>Revise Unit Quanity #280463</t>
  </si>
  <si>
    <t>S0319075 - Revise Unit Quanity #280463</t>
  </si>
  <si>
    <t>a.IdOPLCalculation, a.CRVATInAccessories,</t>
  </si>
  <si>
    <t>d.IdTb_MKT_SKD_Dtl, d.[Type], d.Price,</t>
  </si>
  <si>
    <t>d.RemarksSys</t>
  </si>
  <si>
    <t>where c.SKDNo = '0000014/4/29/07/2022';</t>
  </si>
  <si>
    <t>D:\OPERATION-OLS\CMDB-TICKETS\S0319044 - Revise Accessories Price &amp; VAT in SKD #280285</t>
  </si>
  <si>
    <t>48,334,950</t>
  </si>
  <si>
    <t>4,789,950</t>
  </si>
  <si>
    <t>CRVATInAccessories = 4789950</t>
  </si>
  <si>
    <t>where IdOPLCalculation = 6663;</t>
  </si>
  <si>
    <t>Price = 48334950,</t>
  </si>
  <si>
    <t>RemarksSys = case when RemarksSys is null then 'S0319044' else RemarksSys + '-S0319044' end</t>
  </si>
  <si>
    <t>where IdTb_MKT_SKD_Dtl = 206662;</t>
  </si>
  <si>
    <t>RE: Service Request S0319044 created successfullyRE: Revisi SKD 014/4/29/07/2022 -----Ticket No 280285</t>
  </si>
  <si>
    <t>D:\OPERATION-OLS\CMDB-TICKETS\S0319075 - Revise Unit Quanity #280463</t>
  </si>
  <si>
    <t>where a.SKDNo = '0001209/4/01/12/2022';</t>
  </si>
  <si>
    <t>RemarksSys = case when RemarksSys is null then 'S0319075' else RemarksSys + '-S0319075' end</t>
  </si>
  <si>
    <t>where IdTb_MKT_SKD_Dtl = 209314;</t>
  </si>
  <si>
    <t>RE: Service Request S0319075 RE: Revisi quantity unit #280463</t>
  </si>
  <si>
    <t>5,104,727</t>
  </si>
  <si>
    <r>
      <t>OPLCalculation.</t>
    </r>
    <r>
      <rPr>
        <b/>
        <sz val="11"/>
        <color theme="1"/>
        <rFont val="Calibri"/>
        <family val="2"/>
        <scheme val="minor"/>
      </rPr>
      <t>InsuranceCommisionAmount</t>
    </r>
  </si>
  <si>
    <r>
      <t>OPLInsuranceCondition.</t>
    </r>
    <r>
      <rPr>
        <b/>
        <sz val="11"/>
        <color theme="1"/>
        <rFont val="Calibri"/>
        <family val="2"/>
        <scheme val="minor"/>
      </rPr>
      <t>TotalGrossPremium</t>
    </r>
  </si>
  <si>
    <t>20,418,908</t>
  </si>
  <si>
    <t>11.625000%</t>
  </si>
  <si>
    <t>11.666000%</t>
  </si>
  <si>
    <r>
      <t>OPLFinanceCondition.</t>
    </r>
    <r>
      <rPr>
        <b/>
        <sz val="11"/>
        <color theme="1"/>
        <rFont val="Calibri"/>
        <family val="2"/>
        <scheme val="minor"/>
      </rPr>
      <t>PrimeEffectivePercent</t>
    </r>
  </si>
  <si>
    <t>11.666</t>
  </si>
  <si>
    <t>a.IdOPLCalculation, a.InsuranceCommisionAmount,</t>
  </si>
  <si>
    <t>b.TotalGrossPremium, c.PrimeEffectivePercent,</t>
  </si>
  <si>
    <t>join OPLInsuranceCondition b</t>
  </si>
  <si>
    <t>on a.IdOPLCalculation = b.IdOPLCalculation</t>
  </si>
  <si>
    <t>join OPLFinanceCondition c</t>
  </si>
  <si>
    <t>on a.IdOPLCalculation = c.IdOPLCalculation</t>
  </si>
  <si>
    <t>join OPLQuotation d</t>
  </si>
  <si>
    <t>on a.OPLCalculationNumber = d.OPLCalculationNumber</t>
  </si>
  <si>
    <t>join Tb_MKT_SKD e</t>
  </si>
  <si>
    <t>on d.IdOPLQuotation = e.IdOPLQuotation</t>
  </si>
  <si>
    <t>where e.SKDNo = '0000021/4/34/12/2022';</t>
  </si>
  <si>
    <t>--join Tb_MKT_SKD_Dtl f</t>
  </si>
  <si>
    <t>--on e.IdTb_MKT_SKD = f.IdTb_MKT_SKD</t>
  </si>
  <si>
    <t>D:\OPERATION-OLS\CMDB-TICKETS\S0319080 - Revise Data OLSS #280410</t>
  </si>
  <si>
    <t>InsuranceCommisionAmount = 5104727 -- 5213017</t>
  </si>
  <si>
    <t>where IdOPLCalculation = 9186;</t>
  </si>
  <si>
    <t>update OPLInsuranceCondition</t>
  </si>
  <si>
    <t>TotalGrossPremium = 20418908 -- 20852068</t>
  </si>
  <si>
    <t>update OPLFinanceCondition</t>
  </si>
  <si>
    <t>PrimeEffectivePercent = 11.666 -- 11.625</t>
  </si>
  <si>
    <t>RE: Service Request S0319080 RE: Data Maintenance - Revise data OLSS</t>
  </si>
  <si>
    <t>select b.IdTb_DIS_Agreement, b.AgreementNumber</t>
  </si>
  <si>
    <r>
      <t>where a.MemoNumber = '</t>
    </r>
    <r>
      <rPr>
        <b/>
        <sz val="11"/>
        <color rgb="FFFF0000"/>
        <rFont val="Consolas"/>
        <family val="3"/>
      </rPr>
      <t>00128/COP/10/2022</t>
    </r>
    <r>
      <rPr>
        <sz val="11"/>
        <color theme="1"/>
        <rFont val="Consolas"/>
        <family val="3"/>
      </rPr>
      <t>'</t>
    </r>
  </si>
  <si>
    <r>
      <t>and b.AssetCode = '</t>
    </r>
    <r>
      <rPr>
        <b/>
        <sz val="11"/>
        <color rgb="FFFF0000"/>
        <rFont val="Consolas"/>
        <family val="3"/>
      </rPr>
      <t>4120034705</t>
    </r>
    <r>
      <rPr>
        <sz val="11"/>
        <color theme="1"/>
        <rFont val="Consolas"/>
        <family val="3"/>
      </rPr>
      <t>';</t>
    </r>
  </si>
  <si>
    <t>D:\OPERATION-OLS\CMDB-TICKETS\S0319025 - Revise Agreement Number in Asset Selling Memo</t>
  </si>
  <si>
    <t>update Tb_DIS_Agreement</t>
  </si>
  <si>
    <t>AgreementNumber = '0000793/4/08/10/2022' -- 0000278/4/08/09/2019</t>
  </si>
  <si>
    <t>where IdTb_DIS_Agreement = 8611;</t>
  </si>
  <si>
    <t>RE: Service Request S0319025 created successfullyRE: Data Maintenance perubahan nomor Agreement</t>
  </si>
  <si>
    <t xml:space="preserve">INTEREST COST SEBELUMNYA </t>
  </si>
  <si>
    <t>807,569,128</t>
  </si>
  <si>
    <t>INTEREST COST SEBENARNYA</t>
  </si>
  <si>
    <t>806,766,818</t>
  </si>
  <si>
    <t>TERM OF PAYMENT COST SEBELUMNYA</t>
  </si>
  <si>
    <t>51,504,692</t>
  </si>
  <si>
    <t>TERMS OF PAYMENT COST SEBENARNYA</t>
  </si>
  <si>
    <t>51,478,702</t>
  </si>
  <si>
    <t>TOTAL LEASE COST SEBELUMNYA</t>
  </si>
  <si>
    <t>4,981,256,148</t>
  </si>
  <si>
    <t>TOTAL LEASE COST SEBENARNYA</t>
  </si>
  <si>
    <t>4,980,427,848</t>
  </si>
  <si>
    <t>INCOME COST SEBELUMNYA</t>
  </si>
  <si>
    <t>307,577,052</t>
  </si>
  <si>
    <t>INCOME COST SEBENARNYA</t>
  </si>
  <si>
    <t>308,405,352</t>
  </si>
  <si>
    <t>PER YEAR SEBELUMNYA</t>
  </si>
  <si>
    <t>102,525,684</t>
  </si>
  <si>
    <t>PER YEAR SEBENARNYA</t>
  </si>
  <si>
    <t>102,801,784</t>
  </si>
  <si>
    <t>AVERAGE ASSETS SEBELUMNYA</t>
  </si>
  <si>
    <t>3,227,004,000</t>
  </si>
  <si>
    <t>AVERAGE ASSETS SEBENARNYA</t>
  </si>
  <si>
    <r>
      <t>(OPLCalculation.</t>
    </r>
    <r>
      <rPr>
        <b/>
        <sz val="11"/>
        <color theme="1"/>
        <rFont val="Calibri"/>
        <family val="2"/>
        <scheme val="minor"/>
      </rPr>
      <t>InterestExpense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InterestExpenseVAT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InterestExpenseTAX</t>
    </r>
    <r>
      <rPr>
        <sz val="11"/>
        <color theme="1"/>
        <rFont val="Calibri"/>
        <family val="2"/>
        <scheme val="minor"/>
      </rPr>
      <t>) * Tb_MKT_SKD_Dtl.</t>
    </r>
    <r>
      <rPr>
        <b/>
        <sz val="11"/>
        <color theme="1"/>
        <rFont val="Calibri"/>
        <family val="2"/>
        <scheme val="minor"/>
      </rPr>
      <t>Qty</t>
    </r>
  </si>
  <si>
    <t>00890/OCN/01/12/2022</t>
  </si>
  <si>
    <r>
      <t>where a.OPLCalculationNumber = '</t>
    </r>
    <r>
      <rPr>
        <b/>
        <sz val="11"/>
        <color rgb="FFFF0000"/>
        <rFont val="Consolas"/>
        <family val="3"/>
      </rPr>
      <t>00890/OCN/01/12/2022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</si>
  <si>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9186</t>
    </r>
    <r>
      <rPr>
        <sz val="11"/>
        <color theme="1"/>
        <rFont val="Consolas"/>
        <family val="3"/>
      </rPr>
      <t>;</t>
    </r>
  </si>
  <si>
    <t>Revisi data kendaraan #280730</t>
  </si>
  <si>
    <t>0001282/4/01/02/2023</t>
  </si>
  <si>
    <t>REVISI NO MESIN#280769</t>
  </si>
  <si>
    <t>B2415PZE</t>
  </si>
  <si>
    <t>MHKV3BA3JNK062883</t>
  </si>
  <si>
    <t>K3MJ30517</t>
  </si>
  <si>
    <t>Jeffira Afinnaya</t>
  </si>
  <si>
    <t>Produced by Aryo Budi Dwi Prasetyo on February 28, 2023, 8:17 am</t>
  </si>
  <si>
    <t>S0319182</t>
  </si>
  <si>
    <t>Revise Agreement Period &amp; BAST Date #280730</t>
  </si>
  <si>
    <t>S0319182 - Revise Agreement Period &amp; BAST Date #280730</t>
  </si>
  <si>
    <t>S0319183</t>
  </si>
  <si>
    <t>S0319183 - Revise Engine Number #280769</t>
  </si>
  <si>
    <t>Revise Engine Number #280769</t>
  </si>
  <si>
    <t>REVISI TOP #280826</t>
  </si>
  <si>
    <t>Workflow Task Assigment ITD Data Maintenance from Edbert of Jakarta Head Office #279273</t>
  </si>
  <si>
    <t>S0319196</t>
  </si>
  <si>
    <t>S0319196 - Mengganti nama Unit Kendaraan #279273</t>
  </si>
  <si>
    <t>Mengganti nama Unit Kendaraan #279273</t>
  </si>
  <si>
    <t>REVISI INVOICE KARYA NIAGA ABADI. PT</t>
  </si>
  <si>
    <t>No. Perjanjian</t>
  </si>
  <si>
    <t>Periode Sewa</t>
  </si>
  <si>
    <t>0000020/4/03/04/2020</t>
  </si>
  <si>
    <t>01 - 28 Februari 2023 (1 bulan)</t>
  </si>
  <si>
    <t>0000021/4/03/04/2020</t>
  </si>
  <si>
    <t>0000022/4/03/08/2020</t>
  </si>
  <si>
    <t>0000028/4/03/12/2020</t>
  </si>
  <si>
    <t>0000029/4/03/01/2021</t>
  </si>
  <si>
    <t>0000030/4/03/01/2021</t>
  </si>
  <si>
    <t>0000039/4/03/04/2021</t>
  </si>
  <si>
    <t>0000040/4/03/04/2021</t>
  </si>
  <si>
    <t>0000041/4/03/04/2021</t>
  </si>
  <si>
    <t>0000060/4/03/08/2021</t>
  </si>
  <si>
    <t>0000061/4/03/08/2021</t>
  </si>
  <si>
    <t>0000062/4/03/08/2021</t>
  </si>
  <si>
    <t>0000064/4/03/09/2021</t>
  </si>
  <si>
    <t>0000065/4/03/09/2021</t>
  </si>
  <si>
    <t>0000066/4/03/10/2021</t>
  </si>
  <si>
    <t>0000119/4/03/03/2022</t>
  </si>
  <si>
    <t>0000121/4/03/03/2022</t>
  </si>
  <si>
    <t>0000118/4/03/04/2022</t>
  </si>
  <si>
    <t>0000120/4/03/04/2022</t>
  </si>
  <si>
    <t>0000122/4/03/04/2022</t>
  </si>
  <si>
    <t>0000130/4/03/04/2022</t>
  </si>
  <si>
    <t>0000131/4/03/04/2022</t>
  </si>
  <si>
    <t>0000132/4/03/06/2022</t>
  </si>
  <si>
    <t xml:space="preserve">0000133/4/03/06/2022 </t>
  </si>
  <si>
    <t xml:space="preserve">0000134/4/03/06/2022 </t>
  </si>
  <si>
    <t>S0319206</t>
  </si>
  <si>
    <t>Revise TOP #280826</t>
  </si>
  <si>
    <t>S0319206 - Revise TOP #280826</t>
  </si>
  <si>
    <t>[Request] Monthly Report OLS - February 2023</t>
  </si>
  <si>
    <t>REVISI PERIODE INVOICE G4S, PINUS DAN INDOTRUCK</t>
  </si>
  <si>
    <t>-</t>
  </si>
  <si>
    <t>PINUS MERAH ABADI. PT</t>
  </si>
  <si>
    <t>0000108/4/04/12/2021</t>
  </si>
  <si>
    <t>0000109/4/04/12/2021</t>
  </si>
  <si>
    <t>0000110/4/04/12/2021</t>
  </si>
  <si>
    <t>0000111/4/04/12/2021</t>
  </si>
  <si>
    <t>0000112/4/04/12/2021</t>
  </si>
  <si>
    <t>0000113/4/04/12/2021</t>
  </si>
  <si>
    <t>0000114/4/04/12/2021</t>
  </si>
  <si>
    <t>0000115/4/04/12/2021</t>
  </si>
  <si>
    <t>0000116/4/04/12/2021</t>
  </si>
  <si>
    <t>0000117/4/04/12/2021</t>
  </si>
  <si>
    <t>0000118/4/04/12/2021</t>
  </si>
  <si>
    <t>0000998/4/01/03/2022</t>
  </si>
  <si>
    <t>0000999/4/01/03/2022</t>
  </si>
  <si>
    <t>0001000/4/01/03/2022</t>
  </si>
  <si>
    <t>0001001/4/01/03/2022</t>
  </si>
  <si>
    <t>0001002/4/01/03/2022</t>
  </si>
  <si>
    <t>0001003/4/01/03/2022</t>
  </si>
  <si>
    <t>0001055/4/01/06/2022</t>
  </si>
  <si>
    <t>0001056/4/01/06/2022</t>
  </si>
  <si>
    <t>0001061/4/01/06/2022</t>
  </si>
  <si>
    <t>0001062/4/01/06/2022</t>
  </si>
  <si>
    <t>0001063/4/01/06/2022</t>
  </si>
  <si>
    <t>0001064/4/01/06/2022</t>
  </si>
  <si>
    <t>0001065/4/01/06/2022</t>
  </si>
  <si>
    <t>0001066/4/01/06/2022</t>
  </si>
  <si>
    <t>0001067/4/01/06/2022</t>
  </si>
  <si>
    <t>0001068/4/01/06/2022</t>
  </si>
  <si>
    <t>0001118/4/01/09/2022</t>
  </si>
  <si>
    <t>0001119/4/01/09/2022</t>
  </si>
  <si>
    <t>0001161/4/01/10/2022</t>
  </si>
  <si>
    <t>0001163/4/01/10/2022</t>
  </si>
  <si>
    <t>PT. G4S SECURITY SERVICES</t>
  </si>
  <si>
    <t>0000844/4/01/08/2021</t>
  </si>
  <si>
    <t>0000909/4/01/12/2021</t>
  </si>
  <si>
    <t>0000910/4/01/12/2021</t>
  </si>
  <si>
    <t>0000916/4/01/12/2021</t>
  </si>
  <si>
    <t>0000960/4/01/01/2022</t>
  </si>
  <si>
    <t>0000961/4/01/01/2022</t>
  </si>
  <si>
    <t>0000962/4/01/01/2022</t>
  </si>
  <si>
    <t>0000963/4/01/01/2022</t>
  </si>
  <si>
    <t>0000964/4/01/01/2022</t>
  </si>
  <si>
    <t>0000974/4/01/02/2022</t>
  </si>
  <si>
    <t>0000975/4/01/02/2022</t>
  </si>
  <si>
    <t>0000995/4/01/03/2022</t>
  </si>
  <si>
    <t>0001015/4/01/04/2022</t>
  </si>
  <si>
    <t>0001016/4/01/04/2022</t>
  </si>
  <si>
    <t>0001017/4/01/04/2022</t>
  </si>
  <si>
    <t>0001018/4/01/04/2022</t>
  </si>
  <si>
    <t>0001057/4/01/05/2022</t>
  </si>
  <si>
    <t>0001124/4/01/07/2022</t>
  </si>
  <si>
    <t>0001125/4/01/07/2022</t>
  </si>
  <si>
    <t>0001127/4/01/08/2022</t>
  </si>
  <si>
    <t>0001128/4/01/08/2022</t>
  </si>
  <si>
    <t>0001129/4/01/08/2022</t>
  </si>
  <si>
    <t>0001236/4/01/12/2022</t>
  </si>
  <si>
    <t xml:space="preserve">0001237/4/01/12/2022 </t>
  </si>
  <si>
    <t>0001238/4/01/12/2022</t>
  </si>
  <si>
    <t>0001239/4/01/12/2022</t>
  </si>
  <si>
    <t>0001240/4/01/12/2022</t>
  </si>
  <si>
    <t>0001241/4/01/12/2022</t>
  </si>
  <si>
    <t>0001242/4/01/12/2022</t>
  </si>
  <si>
    <t>0001243/4/01/12/2022</t>
  </si>
  <si>
    <t>0000375/4/08/08/2020</t>
  </si>
  <si>
    <t>0000376/4/08/08/2020</t>
  </si>
  <si>
    <t>0000382/4/08/08/2020</t>
  </si>
  <si>
    <t>0000399/4/08/10/2020</t>
  </si>
  <si>
    <t>0000408/4/08/11/2020</t>
  </si>
  <si>
    <t>0000416/4/08/11/2020</t>
  </si>
  <si>
    <t>0000425/4/08/11/2020</t>
  </si>
  <si>
    <t>0000426/4/08/11/2020</t>
  </si>
  <si>
    <t>0000427/4/08/11/2020</t>
  </si>
  <si>
    <t>0000428/4/08/11/2020</t>
  </si>
  <si>
    <t>0000429/4/08/11/2020</t>
  </si>
  <si>
    <t>0000446/4/08/12/2020</t>
  </si>
  <si>
    <t>0000450/4/08/01/2021</t>
  </si>
  <si>
    <t>0000810/4/08/10/2022</t>
  </si>
  <si>
    <t>0000818/4/08/10/2022</t>
  </si>
  <si>
    <t>Revisi kode bulan di agreement #280843</t>
  </si>
  <si>
    <t>0001283/4/01/02/2023</t>
  </si>
  <si>
    <t>0001283/4/01/01/2023</t>
  </si>
  <si>
    <t>S0319210</t>
  </si>
  <si>
    <t>Revise Agreement Number #280843</t>
  </si>
  <si>
    <t>S0319210 - Revise Agreement Number #280843</t>
  </si>
  <si>
    <t>D:\OPERATION-OLS\CMDB-TICKETS\S0319210 - Revise Agreement Number #280843</t>
  </si>
  <si>
    <r>
      <t>where a.AgreementNumber = '</t>
    </r>
    <r>
      <rPr>
        <b/>
        <sz val="11"/>
        <color rgb="FFFF0000"/>
        <rFont val="Consolas"/>
        <family val="3"/>
      </rPr>
      <t>0001283/4/01/02/2023</t>
    </r>
    <r>
      <rPr>
        <sz val="11"/>
        <color theme="1"/>
        <rFont val="Consolas"/>
        <family val="3"/>
      </rPr>
      <t>'</t>
    </r>
  </si>
  <si>
    <r>
      <t xml:space="preserve">or a.IdOPLAgreement = </t>
    </r>
    <r>
      <rPr>
        <b/>
        <sz val="11"/>
        <color rgb="FFFF0000"/>
        <rFont val="Consolas"/>
        <family val="3"/>
      </rPr>
      <t>4998</t>
    </r>
    <r>
      <rPr>
        <sz val="11"/>
        <color theme="1"/>
        <rFont val="Consolas"/>
        <family val="3"/>
      </rPr>
      <t>;</t>
    </r>
  </si>
  <si>
    <t>AgreementNumber = '0001283/4/01/01/2023', -- 0001283/4/01/02/2023</t>
  </si>
  <si>
    <t>RemarksSys = case when RemarksSys is null then 'S0319210' else RemarksSys + '-S0319210' end</t>
  </si>
  <si>
    <t>where IdOPLAgreement = 4998;</t>
  </si>
  <si>
    <t>RE: Service Request S0319210  RE: Revisi kode bulan di agreement #280843</t>
  </si>
  <si>
    <t>RE: REVISI INVOICE KARYA NIAGA ABADI. PT</t>
  </si>
  <si>
    <t>RE: REVISI PERIODE INVOICE G4S, PINUS DAN INDOTRUCK</t>
  </si>
  <si>
    <r>
      <t>where a.AgreementNumber = '</t>
    </r>
    <r>
      <rPr>
        <b/>
        <sz val="11"/>
        <color rgb="FFFF0000"/>
        <rFont val="Consolas"/>
        <family val="3"/>
      </rPr>
      <t>0001282/4/01/02/2023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</si>
  <si>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4997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</si>
  <si>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</si>
  <si>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S0319182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-S0319182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</si>
  <si>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</si>
  <si>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2027-02-14</t>
    </r>
    <r>
      <rPr>
        <sz val="11"/>
        <color theme="1"/>
        <rFont val="Consolas"/>
        <family val="3"/>
      </rPr>
      <t>', -- 2027-02-24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</si>
  <si>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-- 2023-02-24</t>
    </r>
  </si>
  <si>
    <r>
      <t>BASTActualDate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-- 2023-02-24</t>
    </r>
  </si>
  <si>
    <r>
      <t>AgreementDate = '</t>
    </r>
    <r>
      <rPr>
        <b/>
        <sz val="11"/>
        <color theme="1"/>
        <rFont val="Consolas"/>
        <family val="3"/>
      </rPr>
      <t>2023-02-01</t>
    </r>
    <r>
      <rPr>
        <sz val="11"/>
        <color theme="1"/>
        <rFont val="Consolas"/>
        <family val="3"/>
      </rPr>
      <t>', -- 2023-02-22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</si>
  <si>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</si>
  <si>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c.IdTb_PRO_PO,</t>
  </si>
  <si>
    <t>c.PONumber,</t>
  </si>
  <si>
    <t>c.PODate,</t>
  </si>
  <si>
    <t>a.BASTDate, a.RemarksSys,</t>
  </si>
  <si>
    <t>c.RemarksSys,</t>
  </si>
  <si>
    <t>--c.IdTb_PRO_PO,</t>
  </si>
  <si>
    <t>--c.PONumber,</t>
  </si>
  <si>
    <t>--c.PODate,</t>
  </si>
  <si>
    <t>--c.RemarksSys,</t>
  </si>
  <si>
    <r>
      <t xml:space="preserve">--join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</si>
  <si>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--on a.IdOPLAgreement = c.IdOPLAgreement</t>
  </si>
  <si>
    <t>RE: Service Request S0319182 RE: Revisi data kendaraan #280730</t>
  </si>
  <si>
    <t xml:space="preserve">Staging invoice gabungan LION EXPRESS. PT </t>
  </si>
  <si>
    <t xml:space="preserve">RE: Staging invoice gabungan LION EXPRESS. PT </t>
  </si>
  <si>
    <t>D:\OPERATION-OLS\CMDB-TICKETS\S0319183 - Revise Engine Number #280769</t>
  </si>
  <si>
    <t>d.InvoiceNoInstalment,</t>
  </si>
  <si>
    <t>--c.PaymentSchedule,</t>
  </si>
  <si>
    <t>--c.BillingAmt, c.ExpectationCollectionAmount, c.CollectionAmt,</t>
  </si>
  <si>
    <t>--c.VATAmt, c.PPHAmt,</t>
  </si>
  <si>
    <t>--e.InvoiceReceiptDate, --&gt; REVISI UTK END PERIOD --&gt; BISA DIREVISI SENDIRI OLEH USER</t>
  </si>
  <si>
    <t>--c.IdTb_BIL_PayScheduleDtl,</t>
  </si>
  <si>
    <t>--d.IdTb_BIL_InvoiceReceipt,</t>
  </si>
  <si>
    <t>--c.CreatedDate,</t>
  </si>
  <si>
    <t>left join Tb_BIL_PayScheduleDtlRevision e</t>
  </si>
  <si>
    <t>on c.IdTb_BIL_PayScheduleDtl = e.IdTb_BIL_PayScheduleDtl</t>
  </si>
  <si>
    <t>'0000020/4/03/04/2020',</t>
  </si>
  <si>
    <t>'0000021/4/03/04/2020',</t>
  </si>
  <si>
    <t>'0000022/4/03/08/2020',</t>
  </si>
  <si>
    <t>'0000028/4/03/12/2020',</t>
  </si>
  <si>
    <t>'0000029/4/03/01/2021',</t>
  </si>
  <si>
    <t>'0000030/4/03/01/2021',</t>
  </si>
  <si>
    <t>'0000039/4/03/04/2021',</t>
  </si>
  <si>
    <t>'0000040/4/03/04/2021',</t>
  </si>
  <si>
    <t>'0000041/4/03/04/2021',</t>
  </si>
  <si>
    <t>'0000060/4/03/08/2021',</t>
  </si>
  <si>
    <t>'0000061/4/03/08/2021',</t>
  </si>
  <si>
    <t>'0000062/4/03/08/2021',</t>
  </si>
  <si>
    <t>'0000063/4/03/09/2021',</t>
  </si>
  <si>
    <t>'0000064/4/03/09/2021',</t>
  </si>
  <si>
    <t>'0000065/4/03/09/2021',</t>
  </si>
  <si>
    <t>'0000066/4/03/10/2021',</t>
  </si>
  <si>
    <t>'0000119/4/03/03/2022',</t>
  </si>
  <si>
    <t>'0000121/4/03/03/2022',</t>
  </si>
  <si>
    <t>'0000118/4/03/04/2022',</t>
  </si>
  <si>
    <t>'0000120/4/03/04/2022',</t>
  </si>
  <si>
    <t>'0000122/4/03/04/2022',</t>
  </si>
  <si>
    <t>'0000130/4/03/04/2022',</t>
  </si>
  <si>
    <t>'0000131/4/03/04/2022',</t>
  </si>
  <si>
    <t>'0000132/4/03/06/2022',</t>
  </si>
  <si>
    <t>'0000133/4/03/06/2022',</t>
  </si>
  <si>
    <t>'0000134/4/03/06/2022'</t>
  </si>
  <si>
    <t>and c.StartPeriod = '2023-02-01'</t>
  </si>
  <si>
    <t>and c.EndPeriod = '2023-02-28'</t>
  </si>
  <si>
    <t>order by a.AgreementNumber, c.EndPeriod;</t>
  </si>
  <si>
    <t>00052/DSF/INV/4/02/2023</t>
  </si>
  <si>
    <t>from [olss_mfappl]..[OLSS_MFAPPL].[TB_INVOICENUMBER] a</t>
  </si>
  <si>
    <t>where a.InvoiceNoInstalment = '00052/DSF/INV/4/02/2023'</t>
  </si>
  <si>
    <t>a.IdUObjLease, a.Remarks, a.RemarksSys,</t>
  </si>
  <si>
    <t>b.IdTb_OPL_Unit, b.EngineNumber, b.RemarksSys</t>
  </si>
  <si>
    <t>from OPLUObjectLease a</t>
  </si>
  <si>
    <t>join Tb_OPL_Unit b</t>
  </si>
  <si>
    <t>on a.IdTb_OPL_Unit = b.IdTb_OPL_Unit</t>
  </si>
  <si>
    <t>where a.IdentityPoliceNumber = 'B2415PZE'</t>
  </si>
  <si>
    <t>and b.PoliceNumber = 'B2415PZE'</t>
  </si>
  <si>
    <t>and b.PoliceNumberAct = 'B2415PZE';</t>
  </si>
  <si>
    <t>Remarks = 'K3MJ30517', -- MHKV3BA3JNK062883</t>
  </si>
  <si>
    <t>RemarksSys = case when RemarksSys is null then 'S0319183' else RemarksSys + '-S0319183' end</t>
  </si>
  <si>
    <t>where IdUObjLease = 20282;</t>
  </si>
  <si>
    <t>EngineNumber = 'K3MJ30517', -- MHKV3BA3JNK062883</t>
  </si>
  <si>
    <t>where IdTb_OPL_Unit = 19598;</t>
  </si>
  <si>
    <t>RE: Service Request S0319183 RE: REVISI NO MESIN#280769</t>
  </si>
  <si>
    <t>REVISI PERIODE INVOICE KOPPSI, INBISCO, MAHIZA, NUSANTARA.</t>
  </si>
  <si>
    <t>JASA PEGAWAI PT SWADHARMA SARANA I. KOPERASI</t>
  </si>
  <si>
    <t>0000495/4/10/07/2022</t>
  </si>
  <si>
    <t>0000496/4/10/07/2022</t>
  </si>
  <si>
    <t>0000497/4/10/07/2022</t>
  </si>
  <si>
    <t>0000499/4/10/07/2022</t>
  </si>
  <si>
    <t>0000500/4/10/07/2022</t>
  </si>
  <si>
    <t>0000501/4/10/07/2022</t>
  </si>
  <si>
    <t>0000502/4/10/07/2022</t>
  </si>
  <si>
    <t>INBISCO NIAGATAMA SEMESTA. PT</t>
  </si>
  <si>
    <t>0000405/4/08/11/2020</t>
  </si>
  <si>
    <t>0000406/4/08/11/2020</t>
  </si>
  <si>
    <t>0000407/4/08/11/2020</t>
  </si>
  <si>
    <t>MAHIZA KARYA MANDIRI. PT</t>
  </si>
  <si>
    <t>0000298/4/08/02/2020</t>
  </si>
  <si>
    <t>0000451/4/08/01/2021</t>
  </si>
  <si>
    <t>0000452/4/08/01/2021</t>
  </si>
  <si>
    <t>NUSANTARA EKSPRES KILAT. PT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</si>
  <si>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</si>
  <si>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</si>
  <si>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</si>
  <si>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</si>
  <si>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</si>
  <si>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</si>
  <si>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</si>
  <si>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</si>
  <si>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</si>
  <si>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</si>
  <si>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</si>
  <si>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</si>
  <si>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</si>
  <si>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</si>
  <si>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</si>
  <si>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</si>
  <si>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</si>
  <si>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</si>
  <si>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RE: REVISI PERIODE INVOICE KOPPSI, INBISCO, MAHIZA, NUSANTARA.</t>
  </si>
  <si>
    <t>--a.IdOPLAgreement, a.AgreementNumber,</t>
  </si>
  <si>
    <t>--a.StartPeriodDate, a.EndPeriodDate,</t>
  </si>
  <si>
    <t>--a.BASTDate, a.RemarksSys,</t>
  </si>
  <si>
    <r>
      <t xml:space="preserve">--join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</si>
  <si>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D:\OPERATION-OLS\CMDB-TICKETS\S0319182 - Revise Agreement Period &amp; BAST Date #280730</t>
  </si>
  <si>
    <t>PODate = '2023-02-01', -- 2023-02-22</t>
  </si>
  <si>
    <t>RemarksSys = case when RemarksSys is null then 'S0319182' else RemarksSys + '-S0319182' end</t>
  </si>
  <si>
    <t>where IdTb_PRO_PO = 4724;</t>
  </si>
  <si>
    <t>Revisi TOP DAY #281096</t>
  </si>
  <si>
    <t>Revisi  invoice gabungan SANY PERKASA. PT</t>
  </si>
  <si>
    <t>RE: Revisi  invoice gabungan SANY PERKASA. PT</t>
  </si>
  <si>
    <t>S0319268</t>
  </si>
  <si>
    <t>Revise TOP DAY #281096</t>
  </si>
  <si>
    <t>S0319268 - Revise TOP DAY #281096</t>
  </si>
  <si>
    <t>00053/DSF/INV/4/02/2023</t>
  </si>
  <si>
    <t>where d.InvoiceNoInstalment = '00053/DSF/INV/4/02/2023';</t>
  </si>
  <si>
    <t>select f.CustomerName,</t>
  </si>
  <si>
    <t>join Customer f</t>
  </si>
  <si>
    <t>on a.CustomerCode = f.CustomerCode</t>
  </si>
  <si>
    <t>'0000496/4/10/07/2022',</t>
  </si>
  <si>
    <t>'0000497/4/10/07/2022',</t>
  </si>
  <si>
    <t>'0000501/4/10/07/2022',</t>
  </si>
  <si>
    <t>'0000405/4/08/11/2020',</t>
  </si>
  <si>
    <t>'0000406/4/08/11/2020',</t>
  </si>
  <si>
    <t>'0000407/4/08/11/2020',</t>
  </si>
  <si>
    <t>'0000298/4/08/02/2020',</t>
  </si>
  <si>
    <t>'0000451/4/08/01/2021',</t>
  </si>
  <si>
    <t>'0000452/4/08/01/2021',</t>
  </si>
  <si>
    <t>'0000010/4/34/07/2022',</t>
  </si>
  <si>
    <t>'0000011/4/34/07/2022',</t>
  </si>
  <si>
    <t>'0000013/4/34/07/2022',</t>
  </si>
  <si>
    <t>'0000014/4/34/07/2022',</t>
  </si>
  <si>
    <t>'0000015/4/34/07/2022',</t>
  </si>
  <si>
    <t>'0000016/4/34/08/2022',</t>
  </si>
  <si>
    <t>'0000018/4/34/08/2022',</t>
  </si>
  <si>
    <t>'0000019/4/34/08/2022',</t>
  </si>
  <si>
    <t>'0000020/4/34/07/2022',</t>
  </si>
  <si>
    <t>'0000021/4/34/07/2022',</t>
  </si>
  <si>
    <t>'0000022/4/34/08/2022',</t>
  </si>
  <si>
    <t>'0000023/4/34/08/2022',</t>
  </si>
  <si>
    <t>'0000024/4/34/07/2022',</t>
  </si>
  <si>
    <t>'0000025/4/34/08/2022',</t>
  </si>
  <si>
    <t>'0000479/4/10/06/2022',</t>
  </si>
  <si>
    <t>'0000482/4/10/06/2022',</t>
  </si>
  <si>
    <t>'0000511/4/10/06/2022',</t>
  </si>
  <si>
    <t>'0000523/4/10/06/2022'</t>
  </si>
  <si>
    <t>order by f.CustomerName, a.AgreementNumber, c.EndPeriod;</t>
  </si>
  <si>
    <t>FW: 279515 – A2154 - Deactivation Request : Emmanuela Epifania Manao - DSF JHO</t>
  </si>
  <si>
    <t>S0319290</t>
  </si>
  <si>
    <t>S0319290 - 279515 - A2154 - Deactivation Request : Emmanuela Epifania Manao - DSF JHO</t>
  </si>
  <si>
    <t>279515 - A2154 - Deactivation Request : Emmanuela Epifania Manao - DSF JHO</t>
  </si>
  <si>
    <t>a.EmployeeNo, a.EmployeeName,</t>
  </si>
  <si>
    <t>b.IdUser, b.IsActive, b.IsDeleted,</t>
  </si>
  <si>
    <t>on a.IdUser = b.IdUser</t>
  </si>
  <si>
    <r>
      <t>where a.EmployeeName like '%</t>
    </r>
    <r>
      <rPr>
        <b/>
        <sz val="11"/>
        <color rgb="FFFF0000"/>
        <rFont val="Consolas"/>
        <family val="3"/>
      </rPr>
      <t>EMMANUELA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EPIFANIA</t>
    </r>
    <r>
      <rPr>
        <sz val="11"/>
        <color theme="1"/>
        <rFont val="Consolas"/>
        <family val="3"/>
      </rPr>
      <t>%';</t>
    </r>
  </si>
  <si>
    <t>D:\OPERATION-OLS\CMDB-TICKETS\S0319290 - 279515 - A2154 - Deactivation Request  Emmanuela Epifania Manao - DSF JHO</t>
  </si>
  <si>
    <r>
      <rPr>
        <b/>
        <sz val="11"/>
        <color rgb="FFFF0000"/>
        <rFont val="Calibri"/>
        <family val="2"/>
        <scheme val="minor"/>
      </rPr>
      <t>20230302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</si>
  <si>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</si>
  <si>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</si>
  <si>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</si>
  <si>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t>IsActive = 0</t>
  </si>
  <si>
    <t>IsActive = 0,</t>
  </si>
  <si>
    <t>IsDeleted = 1</t>
  </si>
  <si>
    <r>
      <t xml:space="preserve">where IdTb_OPL_Employee = </t>
    </r>
    <r>
      <rPr>
        <b/>
        <sz val="11"/>
        <color rgb="FFFF0000"/>
        <rFont val="Consolas"/>
        <family val="3"/>
      </rPr>
      <t>2046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</si>
  <si>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rgb="FFFF0000"/>
        <rFont val="Consolas"/>
        <family val="3"/>
      </rPr>
      <t>240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</si>
  <si>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Tb_OPL_Employee</t>
    </r>
  </si>
  <si>
    <r>
      <t>update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</t>
    </r>
  </si>
  <si>
    <r>
      <t xml:space="preserve">from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a</t>
    </r>
  </si>
  <si>
    <r>
      <t>join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b</t>
    </r>
  </si>
  <si>
    <t>--c.invoicenoinstalment,</t>
  </si>
  <si>
    <t>--b.billingamt, b.expectationcollectionamount, b.collectionamt,</t>
  </si>
  <si>
    <t>--b.vatamt, b.pphamt,</t>
  </si>
  <si>
    <t>c.invoicenoinstalment,</t>
  </si>
  <si>
    <t>join [olss_mfappl]..[OLSS_MFAPPL].[TB_BIL_PAYSCHEDULEDTL] b</t>
  </si>
  <si>
    <t>left join [olss_mfappl]..[OLSS_MFAPPL].[TB_INVOICENUMBER] c</t>
  </si>
  <si>
    <t>where c.InvoiceNoInstalment = '00053/DSF/INV/4/02/2023'</t>
  </si>
  <si>
    <t>order by c.endperiod;</t>
  </si>
  <si>
    <t>where d.InvoiceNoInstalment = '00053/DSF/INV/4/02/2023'</t>
  </si>
  <si>
    <t>select a.IdProduct, a.ModelName,</t>
  </si>
  <si>
    <t>b.IdProductModel, b.ProductModelName</t>
  </si>
  <si>
    <t>join ProductModel b</t>
  </si>
  <si>
    <t>on a.IdProductModel = b.IdProductModel</t>
  </si>
  <si>
    <t>where a.IdProduct = 1825;</t>
  </si>
  <si>
    <t>CANTER FE 74L N (4X2) M/T</t>
  </si>
  <si>
    <t>ProductModelName</t>
  </si>
  <si>
    <t>MITSUBISHI COLT DIESEL FE74 HD (2023)</t>
  </si>
  <si>
    <r>
      <t>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</si>
  <si>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 = </t>
    </r>
    <r>
      <rPr>
        <b/>
        <sz val="11"/>
        <color rgb="FFFF0000"/>
        <rFont val="Consolas"/>
        <family val="3"/>
      </rPr>
      <t>1825</t>
    </r>
    <r>
      <rPr>
        <sz val="11"/>
        <color theme="1"/>
        <rFont val="Consolas"/>
        <family val="3"/>
      </rPr>
      <t>;</t>
    </r>
  </si>
  <si>
    <r>
      <t>ProductModelName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</si>
  <si>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IdProductModel = </t>
    </r>
    <r>
      <rPr>
        <b/>
        <sz val="11"/>
        <color rgb="FFFF0000"/>
        <rFont val="Consolas"/>
        <family val="3"/>
      </rPr>
      <t>5907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</si>
  <si>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Product</t>
    </r>
  </si>
  <si>
    <r>
      <t xml:space="preserve">update </t>
    </r>
    <r>
      <rPr>
        <b/>
        <sz val="11"/>
        <color rgb="FFFF0000"/>
        <rFont val="Consolas"/>
        <family val="3"/>
      </rPr>
      <t>ProductModel</t>
    </r>
  </si>
  <si>
    <t>D:\OPERATION-OLS\CMDB-TICKETS\S0319196 - Mengganti nama Unit Kendaraan #279273</t>
  </si>
  <si>
    <t>RE: Service Request S0319196 RE: Workflow Task Assigment ITD Data Maintenance from Edbert of Jakarta Head Office #279273</t>
  </si>
  <si>
    <t>0000363/4/10/05/2022</t>
  </si>
  <si>
    <t>0000389/4/10/06/2022</t>
  </si>
  <si>
    <t>0000401/4/10/07/2022</t>
  </si>
  <si>
    <t>30</t>
  </si>
  <si>
    <t>45</t>
  </si>
  <si>
    <t>RE: Service Request S0319290 RE: 279515 – A2154 - Deactivation Request : Emmanuela Epifania Manao - DSF JHO</t>
  </si>
  <si>
    <t>on a.IdOPLCalculation = d.IdOPLCalculation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</si>
  <si>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</si>
  <si>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</si>
  <si>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</si>
  <si>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</si>
  <si>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</si>
  <si>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</si>
  <si>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</si>
  <si>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</si>
  <si>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'0000363/4/10/05/2022',</t>
  </si>
  <si>
    <t>'0000389/4/10/06/2022',</t>
  </si>
  <si>
    <t>'0000401/4/10/07/2022'</t>
  </si>
  <si>
    <t>c.IdOPLCalculation, c.TermPaymentDays,</t>
  </si>
  <si>
    <t>f.SKDNo,</t>
  </si>
  <si>
    <t>g.IdOPLAgreement, g.TermOfPayment, g.RemarksSys</t>
  </si>
  <si>
    <t>Edbert Edbert</t>
  </si>
  <si>
    <t>Produced by Aryo Budi Dwi Prasetyo on March 1, 2023, 9:04 am</t>
  </si>
  <si>
    <t>D:\OPERATION-OLS\CMDB-TICKETS\S0319206 - Revise TOP #280826</t>
  </si>
  <si>
    <t>TermPaymentDays = 45 -- 30</t>
  </si>
  <si>
    <t>where IdOPLCalculation in (6509, 6640, 7719);</t>
  </si>
  <si>
    <t>TermOfPayment = 45, -- 30</t>
  </si>
  <si>
    <t>RemarksSys = case when RemarksSys is null then 'S0319206' else RemarksSys + '-S0319206' end</t>
  </si>
  <si>
    <t>where IdOPLAgreement in (3166, 3238, 3321);</t>
  </si>
  <si>
    <t>RE: Service Request S0319206 RE: REVISI TOP #280826</t>
  </si>
  <si>
    <r>
      <t xml:space="preserve">update </t>
    </r>
    <r>
      <rPr>
        <b/>
        <sz val="11"/>
        <color rgb="FFFF0000"/>
        <rFont val="Consolas"/>
        <family val="3"/>
      </rPr>
      <t>OPLFinanceCondition</t>
    </r>
  </si>
  <si>
    <t>D:\OPERATION-OLS\CMDB-TICKETS\S0319268 - Revise TOP DAY #281096</t>
  </si>
  <si>
    <r>
      <t>'</t>
    </r>
    <r>
      <rPr>
        <b/>
        <sz val="11"/>
        <color rgb="FFFF0000"/>
        <rFont val="Consolas"/>
        <family val="3"/>
      </rPr>
      <t>0001176/4/01/11/2022</t>
    </r>
    <r>
      <rPr>
        <sz val="11"/>
        <color theme="1"/>
        <rFont val="Consolas"/>
        <family val="3"/>
      </rPr>
      <t>'</t>
    </r>
  </si>
  <si>
    <r>
      <t>where IdOPLAgreement in (</t>
    </r>
    <r>
      <rPr>
        <b/>
        <sz val="11"/>
        <color rgb="FFFF0000"/>
        <rFont val="Consolas"/>
        <family val="3"/>
      </rPr>
      <t>4692</t>
    </r>
    <r>
      <rPr>
        <sz val="11"/>
        <color theme="1"/>
        <rFont val="Consolas"/>
        <family val="3"/>
      </rPr>
      <t>);</t>
    </r>
  </si>
  <si>
    <r>
      <t>where IdOPLCalculation in (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</si>
  <si>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S0319268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-S0319268</t>
    </r>
    <r>
      <rPr>
        <sz val="11"/>
        <color theme="1"/>
        <rFont val="Consolas"/>
        <family val="3"/>
      </rPr>
      <t>' end</t>
    </r>
  </si>
  <si>
    <r>
      <t xml:space="preserve">TermPaymentDays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 xml:space="preserve"> -- 60</t>
    </r>
  </si>
  <si>
    <r>
      <t xml:space="preserve">TermOfPayment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>, -- 60</t>
    </r>
  </si>
  <si>
    <t>RE: Service Request S0319268  RE: Revisi TOP DAY #281096</t>
  </si>
  <si>
    <t>D:\olss\log</t>
  </si>
  <si>
    <t>Monthly Report 2023/03</t>
  </si>
  <si>
    <t>D:\OPERATION-OLS\CMDB-TICKETS\Monthly Report 202302</t>
  </si>
  <si>
    <t xml:space="preserve">RE: Service Request S0317140 - RE: Info Case Agreement </t>
  </si>
  <si>
    <t>Revisi tipe unit kendaraan #281712</t>
  </si>
  <si>
    <t>S0319503</t>
  </si>
  <si>
    <t>RE: Revisi tipe unit kendaraan #281712</t>
  </si>
  <si>
    <t>Revise Vehicle Model #281712</t>
  </si>
  <si>
    <t>S0319503 - Revise Vehicle Model #281712</t>
  </si>
  <si>
    <t>D:\OPERATION-OLS\CMDB-TICKETS\S0319503 - Revise Vehicle Model #281712</t>
  </si>
  <si>
    <t>0001117/4/01/08/2022</t>
  </si>
  <si>
    <t>F1FLHD</t>
  </si>
  <si>
    <t>FUSO TRUCK  FN 527 ML</t>
  </si>
  <si>
    <t>FUSO TRUCK FIGHTER FN61FL HD (6X2) M/T </t>
  </si>
  <si>
    <r>
      <t xml:space="preserve">--ModelCode = </t>
    </r>
    <r>
      <rPr>
        <b/>
        <sz val="11"/>
        <color theme="1"/>
        <rFont val="Calibri"/>
        <family val="2"/>
        <scheme val="minor"/>
      </rPr>
      <t>F1FLHD</t>
    </r>
  </si>
  <si>
    <r>
      <t xml:space="preserve">--ModelName = </t>
    </r>
    <r>
      <rPr>
        <b/>
        <sz val="11"/>
        <color theme="1"/>
        <rFont val="Calibri"/>
        <family val="2"/>
        <scheme val="minor"/>
      </rPr>
      <t>FUSO TRUCK FIGHTER FN61FL HD (6X2) M/T</t>
    </r>
  </si>
  <si>
    <r>
      <t xml:space="preserve">--ModelYear = </t>
    </r>
    <r>
      <rPr>
        <b/>
        <sz val="11"/>
        <color theme="1"/>
        <rFont val="Calibri"/>
        <family val="2"/>
        <scheme val="minor"/>
      </rPr>
      <t>2022-01-01</t>
    </r>
  </si>
  <si>
    <t>select a.IdProduct,</t>
  </si>
  <si>
    <t>a.ModelCode, a.ModelName,</t>
  </si>
  <si>
    <t>where a.IdProduct = 1522;</t>
  </si>
  <si>
    <t>ModelCode = 'F1FLHD',</t>
  </si>
  <si>
    <t>ModelName = 'FUSO TRUCK FIGHTER FN61FL HD (6X2) M/T',</t>
  </si>
  <si>
    <t>ModelYear = '2022-01-01'</t>
  </si>
  <si>
    <t>where IdProduct = 1522;</t>
  </si>
  <si>
    <t>RE: Service Request S0319503 - RE: Revisi tipe unit kendaraan #281712</t>
  </si>
  <si>
    <r>
      <rPr>
        <b/>
        <sz val="11"/>
        <color rgb="FFFF0000"/>
        <rFont val="Calibri"/>
        <family val="2"/>
        <scheme val="minor"/>
      </rPr>
      <t>20230303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</si>
  <si>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</si>
  <si>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</si>
  <si>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</si>
  <si>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</si>
  <si>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</si>
  <si>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</si>
  <si>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</si>
  <si>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t>Produced by Aryo Budi Dwi Prasetyo on March 2, 2023, 9:20 am</t>
  </si>
  <si>
    <t>Revisi data kendaraan #282126</t>
  </si>
  <si>
    <t>S0319576</t>
  </si>
  <si>
    <t>Revise Unit Quantity in Monitoring Preparation #282126</t>
  </si>
  <si>
    <t>S0319576 - Revise Unit Quantity in Monitoring Preparation #282126</t>
  </si>
  <si>
    <t>g.IdTb_PRO_PODtl, g.Qty, g.RemarksSys,</t>
  </si>
  <si>
    <t>on c.IdOPLAgreement = f.IdOPLAgreement</t>
  </si>
  <si>
    <t>on f.IdTb_PRO_PO = g.IdTb_PRO_PO</t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</si>
  <si>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</si>
  <si>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</si>
  <si>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</si>
  <si>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</si>
  <si>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</si>
  <si>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</si>
  <si>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g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</si>
  <si>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</si>
  <si>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OPLAgreementDetails</t>
    </r>
  </si>
  <si>
    <r>
      <t xml:space="preserve">update </t>
    </r>
    <r>
      <rPr>
        <b/>
        <sz val="11"/>
        <color rgb="FFFF0000"/>
        <rFont val="Consolas"/>
        <family val="3"/>
      </rPr>
      <t>Tb_PRO_PODtl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</si>
  <si>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S0318311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-S0318311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</si>
  <si>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</si>
  <si>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D:\OPERATION-OLS\CMDB-TICKETS\S0319576 - Revise Unit Quantity in Monitoring Preparation #282126</t>
  </si>
  <si>
    <r>
      <t xml:space="preserve">where </t>
    </r>
    <r>
      <rPr>
        <b/>
        <sz val="11"/>
        <color rgb="FF0000FF"/>
        <rFont val="Consolas"/>
        <family val="3"/>
      </rPr>
      <t>IdTb_MGT_UnitPrep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5766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</si>
  <si>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IdTb_PRO_PODtl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5809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</si>
  <si>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IdOPLAgreementDetails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243438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</si>
  <si>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IdTb_MKT_SKD_Dtl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209314</t>
    </r>
    <r>
      <rPr>
        <sz val="11"/>
        <color theme="1"/>
        <rFont val="Consolas"/>
        <family val="3"/>
      </rPr>
      <t>);</t>
    </r>
  </si>
  <si>
    <t>RE: Service Request S0319576  RE: Revisi data kendaraan #282126</t>
  </si>
  <si>
    <r>
      <t xml:space="preserve">BASTTotal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</si>
  <si>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e.IdTb_MGT_UnitPrep, e.Qty, e.BASTTotal, e.BASTRemaining, e.RemarksSys,</t>
  </si>
  <si>
    <r>
      <t>where c.AgreementNumber = '</t>
    </r>
    <r>
      <rPr>
        <b/>
        <sz val="11"/>
        <color theme="5" tint="-0.249977111117893"/>
        <rFont val="Consolas"/>
        <family val="3"/>
      </rPr>
      <t>0001215/4/01/01/2023</t>
    </r>
    <r>
      <rPr>
        <sz val="11"/>
        <color theme="1"/>
        <rFont val="Consolas"/>
        <family val="3"/>
      </rPr>
      <t>';</t>
    </r>
  </si>
  <si>
    <r>
      <t xml:space="preserve">BASTRemaining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</si>
  <si>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t>Revisi Start Date dan End Date #282301</t>
  </si>
  <si>
    <t>0000593/4/10/01/2023</t>
  </si>
  <si>
    <t>RE: Revisi Start Date dan End Date #282301</t>
  </si>
  <si>
    <r>
      <t>2023-02-</t>
    </r>
    <r>
      <rPr>
        <b/>
        <sz val="11"/>
        <color rgb="FFFF0000"/>
        <rFont val="Calibri"/>
        <family val="2"/>
        <scheme val="minor"/>
      </rPr>
      <t>29</t>
    </r>
  </si>
  <si>
    <t>2026-02-28</t>
  </si>
  <si>
    <r>
      <t>where a.AgreementNumber = '</t>
    </r>
    <r>
      <rPr>
        <b/>
        <sz val="11"/>
        <color rgb="FFFF0000"/>
        <rFont val="Consolas"/>
        <family val="3"/>
      </rPr>
      <t>0000593/4/10/01/2023</t>
    </r>
    <r>
      <rPr>
        <sz val="11"/>
        <color theme="1"/>
        <rFont val="Consolas"/>
        <family val="3"/>
      </rPr>
      <t>';</t>
    </r>
  </si>
  <si>
    <t>2023-03-01</t>
  </si>
  <si>
    <t>BASTActualDate</t>
  </si>
  <si>
    <r>
      <t>StartPeriodDate = '</t>
    </r>
    <r>
      <rPr>
        <b/>
        <sz val="11"/>
        <color theme="1"/>
        <rFont val="Consolas"/>
        <family val="3"/>
      </rPr>
      <t>2023-03-01</t>
    </r>
    <r>
      <rPr>
        <sz val="11"/>
        <color theme="1"/>
        <rFont val="Consolas"/>
        <family val="3"/>
      </rPr>
      <t>', -- null</t>
    </r>
  </si>
  <si>
    <r>
      <t>EndPeriodDate = '</t>
    </r>
    <r>
      <rPr>
        <b/>
        <sz val="11"/>
        <color theme="1"/>
        <rFont val="Consolas"/>
        <family val="3"/>
      </rPr>
      <t>2026-02-28</t>
    </r>
    <r>
      <rPr>
        <sz val="11"/>
        <color theme="1"/>
        <rFont val="Consolas"/>
        <family val="3"/>
      </rPr>
      <t>', -- null</t>
    </r>
  </si>
  <si>
    <r>
      <t>BASTDate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null</t>
    </r>
  </si>
  <si>
    <t>a.BASTDate, a.RemarksSys RemarksSys,</t>
  </si>
  <si>
    <t>b.RemarksSys RemarksSys,</t>
  </si>
  <si>
    <t>S0319619</t>
  </si>
  <si>
    <t>Revise Agreement Period and BAST Date #282301</t>
  </si>
  <si>
    <t>S0319619 - Revise Agreement Period and BAST Date #282301</t>
  </si>
  <si>
    <t>D:\OPERATION-OLS\CMDB-TICKETS\S0319619 - Revise Agreement Period and BAST Date #282301</t>
  </si>
  <si>
    <r>
      <t>BASTActualDate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-- 2023-02-28</t>
    </r>
  </si>
  <si>
    <r>
      <t>RemarksSys = case when RemarksSys is null then '</t>
    </r>
    <r>
      <rPr>
        <b/>
        <sz val="11"/>
        <color theme="1"/>
        <rFont val="Consolas"/>
        <family val="3"/>
      </rPr>
      <t>S0319619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-S0319619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</si>
  <si>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rgb="FFFF0000"/>
        <rFont val="Consolas"/>
        <family val="3"/>
      </rPr>
      <t>5583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5585</t>
    </r>
    <r>
      <rPr>
        <sz val="11"/>
        <color theme="1"/>
        <rFont val="Consolas"/>
        <family val="3"/>
      </rPr>
      <t>);</t>
    </r>
  </si>
  <si>
    <r>
      <t xml:space="preserve">where IdOPLAgreement = </t>
    </r>
    <r>
      <rPr>
        <b/>
        <sz val="11"/>
        <color rgb="FFFF0000"/>
        <rFont val="Consolas"/>
        <family val="3"/>
      </rPr>
      <t>4804</t>
    </r>
    <r>
      <rPr>
        <sz val="11"/>
        <color theme="1"/>
        <rFont val="Consolas"/>
        <family val="3"/>
      </rPr>
      <t>;</t>
    </r>
  </si>
  <si>
    <t>RE: Service Request S0319619 RE: Revisi Start Date dan End Date #282301</t>
  </si>
  <si>
    <t>revisi tanggal #282386</t>
  </si>
  <si>
    <t>2023-02-14</t>
  </si>
  <si>
    <t>2023-02-13</t>
  </si>
  <si>
    <t>S0319633</t>
  </si>
  <si>
    <t>Revise Agreement Period &amp; BAST Date #282386</t>
  </si>
  <si>
    <t>S0319633 - Revise Agreement Period &amp; BAST Date #282386</t>
  </si>
  <si>
    <t>D:\OPERATION-OLS\CMDB-TICKETS\S0319633 - Revise Agreement Period &amp; BAST Date #282386</t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</si>
  <si>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end</t>
    </r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</si>
  <si>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-S0319633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</si>
  <si>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-- 2023-01-14</t>
    </r>
  </si>
  <si>
    <t>RE: Service Request S0319633  RE: revisi tanggal #282386</t>
  </si>
  <si>
    <r>
      <t>BASTDate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</si>
  <si>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</si>
  <si>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t>Request by Bu Jeffira</t>
  </si>
  <si>
    <t>00881/OCN/01/12/2022</t>
  </si>
  <si>
    <r>
      <t>where a.OPLCalculationNumber = '</t>
    </r>
    <r>
      <rPr>
        <b/>
        <sz val="11"/>
        <color rgb="FFFF0000"/>
        <rFont val="Consolas"/>
        <family val="3"/>
      </rPr>
      <t>00881/OCN/01/12/2022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</si>
  <si>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9177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</si>
  <si>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2026-02-13</t>
    </r>
    <r>
      <rPr>
        <sz val="11"/>
        <color theme="1"/>
        <rFont val="Consolas"/>
        <family val="3"/>
      </rPr>
      <t>', -- 2026-01-14</t>
    </r>
  </si>
  <si>
    <t>Revisi end contract #282453</t>
  </si>
  <si>
    <t>PENGHAPUSAN PO #282490</t>
  </si>
  <si>
    <t>0000598/4/10/01/2023</t>
  </si>
  <si>
    <t>PONumber</t>
  </si>
  <si>
    <t>00064/PO/UNM/JKS/03/2023</t>
  </si>
  <si>
    <t>where a.AgreementNumber = '0000598/4/10/01/2023'</t>
  </si>
  <si>
    <t>and b.PONumber = '00064/PO/UNM/JKS/03/2023';</t>
  </si>
  <si>
    <t>Revisi Noka Nosin #282496</t>
  </si>
  <si>
    <t>RE: PENGHAPUSAN PO #282490</t>
  </si>
  <si>
    <t>S0319644 - Revise Agreement End Period Date #282453</t>
  </si>
  <si>
    <t>S0319654 - Revise Chassis &amp; Engine Number #282496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</si>
</sst>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rgb="FF0000FF"/>
      <name val="Consolas"/>
      <family val="3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  <xf numFmtId="0" fontId="99" fillId="0" borderId="0"/>
    <xf numFmtId="0" fontId="103" fillId="0" borderId="0"/>
    <xf numFmtId="0" fontId="107" fillId="0" borderId="0"/>
  </cellStyleXfs>
  <cellXfs count="47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22" borderId="1" xfId="82" applyFill="1" applyBorder="1" applyAlignment="1">
      <alignment vertical="top" wrapText="1"/>
    </xf>
    <xf numFmtId="14" fontId="95" fillId="22" borderId="1" xfId="82" applyNumberFormat="1" applyFill="1" applyBorder="1" applyAlignment="1">
      <alignment vertical="top" wrapText="1"/>
    </xf>
    <xf numFmtId="14" fontId="95" fillId="18" borderId="1" xfId="82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21" borderId="1" xfId="82" applyFont="1" applyFill="1" applyBorder="1" applyAlignment="1">
      <alignment vertical="top" wrapText="1"/>
    </xf>
    <xf numFmtId="14" fontId="95" fillId="21" borderId="1" xfId="82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0" fillId="14" borderId="1" xfId="83" applyFont="1" applyFill="1" applyBorder="1" applyAlignment="1">
      <alignment horizontal="center" vertical="center" wrapText="1"/>
    </xf>
    <xf numFmtId="0" fontId="99" fillId="17" borderId="1" xfId="83" applyFill="1" applyBorder="1" applyAlignment="1">
      <alignment vertical="top" wrapText="1"/>
    </xf>
    <xf numFmtId="14" fontId="99" fillId="17" borderId="1" xfId="83" applyNumberFormat="1" applyFill="1" applyBorder="1" applyAlignment="1">
      <alignment vertical="top" wrapText="1"/>
    </xf>
    <xf numFmtId="0" fontId="99" fillId="8" borderId="1" xfId="83" applyFill="1" applyBorder="1" applyAlignment="1">
      <alignment vertical="top" wrapText="1"/>
    </xf>
    <xf numFmtId="14" fontId="99" fillId="8" borderId="1" xfId="83" applyNumberFormat="1" applyFill="1" applyBorder="1" applyAlignment="1">
      <alignment vertical="top" wrapText="1"/>
    </xf>
    <xf numFmtId="0" fontId="99" fillId="15" borderId="1" xfId="83" applyFill="1" applyBorder="1" applyAlignment="1">
      <alignment vertical="top" wrapText="1"/>
    </xf>
    <xf numFmtId="14" fontId="99" fillId="15" borderId="1" xfId="83" applyNumberFormat="1" applyFill="1" applyBorder="1" applyAlignment="1">
      <alignment vertical="top" wrapText="1"/>
    </xf>
    <xf numFmtId="0" fontId="99" fillId="5" borderId="1" xfId="83" applyFill="1" applyBorder="1" applyAlignment="1">
      <alignment vertical="top" wrapText="1"/>
    </xf>
    <xf numFmtId="14" fontId="99" fillId="5" borderId="1" xfId="83" applyNumberFormat="1" applyFill="1" applyBorder="1" applyAlignment="1">
      <alignment vertical="top" wrapText="1"/>
    </xf>
    <xf numFmtId="0" fontId="99" fillId="19" borderId="1" xfId="83" applyFill="1" applyBorder="1" applyAlignment="1">
      <alignment vertical="top" wrapText="1"/>
    </xf>
    <xf numFmtId="0" fontId="99" fillId="11" borderId="1" xfId="83" applyFill="1" applyBorder="1" applyAlignment="1">
      <alignment vertical="top" wrapText="1"/>
    </xf>
    <xf numFmtId="0" fontId="99" fillId="0" borderId="1" xfId="83" applyFill="1" applyBorder="1" applyAlignment="1">
      <alignment vertical="top" wrapText="1"/>
    </xf>
    <xf numFmtId="14" fontId="99" fillId="0" borderId="1" xfId="83" applyNumberFormat="1" applyFill="1" applyBorder="1" applyAlignment="1">
      <alignment vertical="top" wrapText="1"/>
    </xf>
    <xf numFmtId="0" fontId="46" fillId="0" borderId="1" xfId="83" applyFont="1" applyFill="1" applyBorder="1" applyAlignment="1">
      <alignment vertical="top" wrapText="1"/>
    </xf>
    <xf numFmtId="0" fontId="99" fillId="9" borderId="1" xfId="83" applyFill="1" applyBorder="1" applyAlignment="1">
      <alignment vertical="top" wrapText="1"/>
    </xf>
    <xf numFmtId="0" fontId="99" fillId="21" borderId="1" xfId="83" applyFill="1" applyBorder="1" applyAlignment="1">
      <alignment vertical="top" wrapText="1"/>
    </xf>
    <xf numFmtId="14" fontId="99" fillId="21" borderId="1" xfId="83" applyNumberFormat="1" applyFill="1" applyBorder="1" applyAlignment="1">
      <alignment vertical="top" wrapText="1"/>
    </xf>
    <xf numFmtId="14" fontId="99" fillId="11" borderId="1" xfId="83" applyNumberFormat="1" applyFill="1" applyBorder="1" applyAlignment="1">
      <alignment vertical="top" wrapText="1"/>
    </xf>
    <xf numFmtId="0" fontId="99" fillId="7" borderId="1" xfId="83" applyFill="1" applyBorder="1" applyAlignment="1">
      <alignment vertical="top" wrapText="1"/>
    </xf>
    <xf numFmtId="14" fontId="99" fillId="7" borderId="1" xfId="83" applyNumberFormat="1" applyFill="1" applyBorder="1" applyAlignment="1">
      <alignment vertical="top" wrapText="1"/>
    </xf>
    <xf numFmtId="0" fontId="46" fillId="7" borderId="1" xfId="83" applyFont="1" applyFill="1" applyBorder="1" applyAlignment="1">
      <alignment vertical="top" wrapText="1"/>
    </xf>
    <xf numFmtId="0" fontId="99" fillId="18" borderId="1" xfId="83" applyFill="1" applyBorder="1" applyAlignment="1">
      <alignment vertical="top" wrapText="1"/>
    </xf>
    <xf numFmtId="0" fontId="46" fillId="18" borderId="1" xfId="83" applyFon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2" fillId="0" borderId="0" xfId="0" applyFont="1"/>
    <xf numFmtId="0" fontId="58" fillId="0" borderId="0" xfId="0" applyFont="1" applyAlignment="1">
      <alignment vertical="center"/>
    </xf>
    <xf numFmtId="0" fontId="99" fillId="22" borderId="1" xfId="83" applyFill="1" applyBorder="1" applyAlignment="1">
      <alignment vertical="top" wrapText="1"/>
    </xf>
    <xf numFmtId="14" fontId="99" fillId="22" borderId="1" xfId="83" applyNumberFormat="1" applyFill="1" applyBorder="1" applyAlignment="1">
      <alignment vertical="top" wrapText="1"/>
    </xf>
    <xf numFmtId="14" fontId="99" fillId="18" borderId="1" xfId="83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46" fillId="11" borderId="1" xfId="83" applyFont="1" applyFill="1" applyBorder="1" applyAlignment="1">
      <alignment vertical="top" wrapText="1"/>
    </xf>
    <xf numFmtId="0" fontId="99" fillId="16" borderId="1" xfId="83" applyFill="1" applyBorder="1" applyAlignment="1">
      <alignment vertical="top" wrapText="1"/>
    </xf>
    <xf numFmtId="14" fontId="99" fillId="16" borderId="1" xfId="83" applyNumberFormat="1" applyFill="1" applyBorder="1" applyAlignment="1">
      <alignment vertical="top" wrapText="1"/>
    </xf>
    <xf numFmtId="0" fontId="46" fillId="5" borderId="1" xfId="83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3" fillId="0" borderId="0" xfId="84" applyAlignment="1">
      <alignment vertical="top" wrapText="1"/>
    </xf>
    <xf numFmtId="0" fontId="103" fillId="0" borderId="0" xfId="84" applyAlignment="1">
      <alignment vertical="top" wrapText="1"/>
    </xf>
    <xf numFmtId="0" fontId="104" fillId="14" borderId="1" xfId="84" applyFont="1" applyFill="1" applyBorder="1" applyAlignment="1">
      <alignment horizontal="center" vertical="center" wrapText="1"/>
    </xf>
    <xf numFmtId="0" fontId="103" fillId="17" borderId="1" xfId="84" applyFill="1" applyBorder="1" applyAlignment="1">
      <alignment vertical="top" wrapText="1"/>
    </xf>
    <xf numFmtId="14" fontId="103" fillId="17" borderId="1" xfId="84" applyNumberFormat="1" applyFill="1" applyBorder="1" applyAlignment="1">
      <alignment vertical="top" wrapText="1"/>
    </xf>
    <xf numFmtId="0" fontId="103" fillId="8" borderId="1" xfId="84" applyFill="1" applyBorder="1" applyAlignment="1">
      <alignment vertical="top" wrapText="1"/>
    </xf>
    <xf numFmtId="14" fontId="103" fillId="8" borderId="1" xfId="84" applyNumberFormat="1" applyFill="1" applyBorder="1" applyAlignment="1">
      <alignment vertical="top" wrapText="1"/>
    </xf>
    <xf numFmtId="0" fontId="103" fillId="15" borderId="1" xfId="84" applyFill="1" applyBorder="1" applyAlignment="1">
      <alignment vertical="top" wrapText="1"/>
    </xf>
    <xf numFmtId="14" fontId="103" fillId="15" borderId="1" xfId="84" applyNumberFormat="1" applyFill="1" applyBorder="1" applyAlignment="1">
      <alignment vertical="top" wrapText="1"/>
    </xf>
    <xf numFmtId="0" fontId="103" fillId="5" borderId="1" xfId="84" applyFill="1" applyBorder="1" applyAlignment="1">
      <alignment vertical="top" wrapText="1"/>
    </xf>
    <xf numFmtId="14" fontId="103" fillId="5" borderId="1" xfId="84" applyNumberFormat="1" applyFill="1" applyBorder="1" applyAlignment="1">
      <alignment vertical="top" wrapText="1"/>
    </xf>
    <xf numFmtId="0" fontId="103" fillId="9" borderId="1" xfId="84" applyFill="1" applyBorder="1" applyAlignment="1">
      <alignment vertical="top" wrapText="1"/>
    </xf>
    <xf numFmtId="0" fontId="103" fillId="19" borderId="1" xfId="84" applyFill="1" applyBorder="1" applyAlignment="1">
      <alignment vertical="top" wrapText="1"/>
    </xf>
    <xf numFmtId="0" fontId="103" fillId="21" borderId="1" xfId="84" applyFill="1" applyBorder="1" applyAlignment="1">
      <alignment vertical="top" wrapText="1"/>
    </xf>
    <xf numFmtId="14" fontId="103" fillId="21" borderId="1" xfId="84" applyNumberFormat="1" applyFill="1" applyBorder="1" applyAlignment="1">
      <alignment vertical="top" wrapText="1"/>
    </xf>
    <xf numFmtId="0" fontId="103" fillId="0" borderId="1" xfId="84" applyFill="1" applyBorder="1" applyAlignment="1">
      <alignment vertical="top" wrapText="1"/>
    </xf>
    <xf numFmtId="14" fontId="103" fillId="0" borderId="1" xfId="84" applyNumberFormat="1" applyFill="1" applyBorder="1" applyAlignment="1">
      <alignment vertical="top" wrapText="1"/>
    </xf>
    <xf numFmtId="0" fontId="46" fillId="0" borderId="1" xfId="84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103" fillId="16" borderId="1" xfId="84" applyFill="1" applyBorder="1" applyAlignment="1">
      <alignment vertical="top" wrapText="1"/>
    </xf>
    <xf numFmtId="14" fontId="103" fillId="16" borderId="1" xfId="84" applyNumberFormat="1" applyFill="1" applyBorder="1" applyAlignment="1">
      <alignment vertical="top" wrapText="1"/>
    </xf>
    <xf numFmtId="0" fontId="103" fillId="7" borderId="1" xfId="84" applyFill="1" applyBorder="1" applyAlignment="1">
      <alignment vertical="top" wrapText="1"/>
    </xf>
    <xf numFmtId="14" fontId="103" fillId="7" borderId="1" xfId="84" applyNumberFormat="1" applyFill="1" applyBorder="1" applyAlignment="1">
      <alignment vertical="top" wrapText="1"/>
    </xf>
    <xf numFmtId="0" fontId="46" fillId="7" borderId="1" xfId="84" applyFont="1" applyFill="1" applyBorder="1" applyAlignment="1">
      <alignment vertical="top" wrapText="1"/>
    </xf>
    <xf numFmtId="0" fontId="103" fillId="11" borderId="1" xfId="84" applyFill="1" applyBorder="1" applyAlignment="1">
      <alignment vertical="top" wrapText="1"/>
    </xf>
    <xf numFmtId="14" fontId="103" fillId="11" borderId="1" xfId="84" applyNumberFormat="1" applyFill="1" applyBorder="1" applyAlignment="1">
      <alignment vertical="top" wrapText="1"/>
    </xf>
    <xf numFmtId="0" fontId="46" fillId="11" borderId="1" xfId="84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2" fillId="5" borderId="0" xfId="0" applyFont="1" applyFill="1" applyAlignment="1">
      <alignment vertical="top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37" fillId="23" borderId="0" xfId="0" quotePrefix="1" applyFont="1" applyFill="1"/>
    <xf numFmtId="0" fontId="37" fillId="5" borderId="0" xfId="0" quotePrefix="1" applyFont="1" applyFill="1"/>
    <xf numFmtId="47" fontId="2" fillId="0" borderId="0" xfId="0" quotePrefix="1" applyNumberFormat="1" applyFon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103" fillId="0" borderId="0" xfId="84" applyAlignment="1">
      <alignment vertical="top" wrapText="1"/>
    </xf>
    <xf numFmtId="0" fontId="103" fillId="0" borderId="0" xfId="84" applyAlignment="1">
      <alignment vertical="top" wrapText="1"/>
    </xf>
    <xf numFmtId="0" fontId="46" fillId="0" borderId="0" xfId="47" applyAlignment="1">
      <alignment vertical="top" wrapText="1"/>
    </xf>
    <xf numFmtId="0" fontId="46" fillId="5" borderId="1" xfId="84" applyFont="1" applyFill="1" applyBorder="1" applyAlignment="1">
      <alignment vertical="top" wrapText="1"/>
    </xf>
    <xf numFmtId="0" fontId="103" fillId="18" borderId="1" xfId="84" applyFill="1" applyBorder="1" applyAlignment="1">
      <alignment vertical="top" wrapText="1"/>
    </xf>
    <xf numFmtId="14" fontId="103" fillId="18" borderId="1" xfId="84" applyNumberFormat="1" applyFill="1" applyBorder="1" applyAlignment="1">
      <alignment vertical="top" wrapText="1"/>
    </xf>
    <xf numFmtId="0" fontId="46" fillId="18" borderId="1" xfId="84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3" fontId="2" fillId="0" borderId="0" xfId="0" quotePrefix="1" applyNumberFormat="1" applyFont="1" applyAlignment="1">
      <alignment vertical="top"/>
    </xf>
    <xf numFmtId="0" fontId="107" fillId="0" borderId="0" xfId="85" applyAlignment="1">
      <alignment vertical="top" wrapText="1"/>
    </xf>
    <xf numFmtId="0" fontId="108" fillId="14" borderId="1" xfId="85" applyFont="1" applyFill="1" applyBorder="1" applyAlignment="1">
      <alignment horizontal="center" vertical="center" wrapText="1"/>
    </xf>
    <xf numFmtId="0" fontId="107" fillId="17" borderId="1" xfId="85" applyFill="1" applyBorder="1" applyAlignment="1">
      <alignment vertical="top" wrapText="1"/>
    </xf>
    <xf numFmtId="14" fontId="107" fillId="17" borderId="1" xfId="85" applyNumberFormat="1" applyFill="1" applyBorder="1" applyAlignment="1">
      <alignment vertical="top" wrapText="1"/>
    </xf>
    <xf numFmtId="0" fontId="107" fillId="8" borderId="1" xfId="85" applyFill="1" applyBorder="1" applyAlignment="1">
      <alignment vertical="top" wrapText="1"/>
    </xf>
    <xf numFmtId="14" fontId="107" fillId="8" borderId="1" xfId="85" applyNumberFormat="1" applyFill="1" applyBorder="1" applyAlignment="1">
      <alignment vertical="top" wrapText="1"/>
    </xf>
    <xf numFmtId="0" fontId="107" fillId="15" borderId="1" xfId="85" applyFill="1" applyBorder="1" applyAlignment="1">
      <alignment vertical="top" wrapText="1"/>
    </xf>
    <xf numFmtId="14" fontId="107" fillId="15" borderId="1" xfId="85" applyNumberFormat="1" applyFill="1" applyBorder="1" applyAlignment="1">
      <alignment vertical="top" wrapText="1"/>
    </xf>
    <xf numFmtId="0" fontId="107" fillId="0" borderId="1" xfId="85" applyFill="1" applyBorder="1" applyAlignment="1">
      <alignment vertical="top" wrapText="1"/>
    </xf>
    <xf numFmtId="14" fontId="107" fillId="0" borderId="1" xfId="85" applyNumberFormat="1" applyFill="1" applyBorder="1" applyAlignment="1">
      <alignment vertical="top" wrapText="1"/>
    </xf>
    <xf numFmtId="0" fontId="46" fillId="0" borderId="1" xfId="85" applyFont="1" applyFill="1" applyBorder="1" applyAlignment="1">
      <alignment vertical="top" wrapText="1"/>
    </xf>
    <xf numFmtId="0" fontId="107" fillId="7" borderId="1" xfId="85" applyFill="1" applyBorder="1" applyAlignment="1">
      <alignment vertical="top" wrapText="1"/>
    </xf>
    <xf numFmtId="14" fontId="107" fillId="7" borderId="1" xfId="85" applyNumberFormat="1" applyFill="1" applyBorder="1" applyAlignment="1">
      <alignment vertical="top" wrapText="1"/>
    </xf>
    <xf numFmtId="0" fontId="46" fillId="7" borderId="1" xfId="85" applyFont="1" applyFill="1" applyBorder="1" applyAlignment="1">
      <alignment vertical="top" wrapText="1"/>
    </xf>
    <xf numFmtId="0" fontId="107" fillId="11" borderId="1" xfId="85" applyFill="1" applyBorder="1" applyAlignment="1">
      <alignment vertical="top" wrapText="1"/>
    </xf>
    <xf numFmtId="14" fontId="107" fillId="11" borderId="1" xfId="85" applyNumberFormat="1" applyFill="1" applyBorder="1" applyAlignment="1">
      <alignment vertical="top" wrapText="1"/>
    </xf>
    <xf numFmtId="0" fontId="46" fillId="11" borderId="1" xfId="85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  <xf numFmtId="0" fontId="101" fillId="0" borderId="0" xfId="83" applyFont="1" applyAlignment="1">
      <alignment horizontal="left" vertical="top"/>
    </xf>
    <xf numFmtId="0" fontId="99" fillId="0" borderId="0" xfId="83" applyAlignment="1">
      <alignment vertical="top" wrapText="1"/>
    </xf>
    <xf numFmtId="0" fontId="105" fillId="0" borderId="0" xfId="84" applyFont="1" applyAlignment="1">
      <alignment horizontal="left" vertical="top"/>
    </xf>
    <xf numFmtId="0" fontId="103" fillId="0" borderId="0" xfId="84" applyAlignment="1">
      <alignment vertical="top" wrapText="1"/>
    </xf>
    <xf numFmtId="0" fontId="109" fillId="0" borderId="0" xfId="85" applyFont="1" applyAlignment="1">
      <alignment horizontal="left" vertical="top"/>
    </xf>
    <xf numFmtId="0" fontId="107" fillId="0" borderId="0" xfId="85" applyAlignment="1">
      <alignment vertical="top" wrapText="1"/>
    </xf>
  </cellXfs>
  <cellStyles count="8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99FF66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NUL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NUL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NULL"/><Relationship Id="rId4" Type="http://schemas.openxmlformats.org/officeDocument/2006/relationships/image" Target="../media/image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NUL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NUL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NULL"/><Relationship Id="rId4" Type="http://schemas.openxmlformats.org/officeDocument/2006/relationships/image" Target="../media/image12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5.png"/><Relationship Id="rId21" Type="http://schemas.openxmlformats.org/officeDocument/2006/relationships/image" Target="../media/image32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4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5.png"/><Relationship Id="rId5" Type="http://schemas.openxmlformats.org/officeDocument/2006/relationships/image" Target="../media/image17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10" Type="http://schemas.openxmlformats.org/officeDocument/2006/relationships/image" Target="../media/image22.png"/><Relationship Id="rId19" Type="http://schemas.openxmlformats.org/officeDocument/2006/relationships/image" Target="../media/image30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NULL"/><Relationship Id="rId22" Type="http://schemas.openxmlformats.org/officeDocument/2006/relationships/image" Target="../media/image33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4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9" Type="http://schemas.openxmlformats.org/officeDocument/2006/relationships/image" Target="../media/image90.png"/><Relationship Id="rId21" Type="http://schemas.openxmlformats.org/officeDocument/2006/relationships/image" Target="../media/image72.png"/><Relationship Id="rId34" Type="http://schemas.openxmlformats.org/officeDocument/2006/relationships/image" Target="../media/image85.png"/><Relationship Id="rId42" Type="http://schemas.openxmlformats.org/officeDocument/2006/relationships/image" Target="../media/image93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32" Type="http://schemas.openxmlformats.org/officeDocument/2006/relationships/image" Target="../media/image83.png"/><Relationship Id="rId37" Type="http://schemas.openxmlformats.org/officeDocument/2006/relationships/image" Target="../media/image88.png"/><Relationship Id="rId40" Type="http://schemas.openxmlformats.org/officeDocument/2006/relationships/image" Target="../media/image91.png"/><Relationship Id="rId45" Type="http://schemas.openxmlformats.org/officeDocument/2006/relationships/image" Target="../media/image96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36" Type="http://schemas.openxmlformats.org/officeDocument/2006/relationships/image" Target="../media/image87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31" Type="http://schemas.openxmlformats.org/officeDocument/2006/relationships/image" Target="../media/image82.png"/><Relationship Id="rId44" Type="http://schemas.openxmlformats.org/officeDocument/2006/relationships/image" Target="../media/image95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Relationship Id="rId35" Type="http://schemas.openxmlformats.org/officeDocument/2006/relationships/image" Target="../media/image86.png"/><Relationship Id="rId43" Type="http://schemas.openxmlformats.org/officeDocument/2006/relationships/image" Target="../media/image94.png"/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33" Type="http://schemas.openxmlformats.org/officeDocument/2006/relationships/image" Target="../media/image84.png"/><Relationship Id="rId38" Type="http://schemas.openxmlformats.org/officeDocument/2006/relationships/image" Target="../media/image89.png"/><Relationship Id="rId46" Type="http://schemas.openxmlformats.org/officeDocument/2006/relationships/image" Target="../media/image97.png"/><Relationship Id="rId20" Type="http://schemas.openxmlformats.org/officeDocument/2006/relationships/image" Target="../media/image71.png"/><Relationship Id="rId41" Type="http://schemas.openxmlformats.org/officeDocument/2006/relationships/image" Target="../media/image92.png"/></Relationships>
</file>

<file path=xl/drawings/_rels/drawing4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26" Type="http://schemas.openxmlformats.org/officeDocument/2006/relationships/image" Target="../media/image123.png"/><Relationship Id="rId39" Type="http://schemas.openxmlformats.org/officeDocument/2006/relationships/image" Target="../media/image136.png"/><Relationship Id="rId21" Type="http://schemas.openxmlformats.org/officeDocument/2006/relationships/image" Target="../media/image118.png"/><Relationship Id="rId34" Type="http://schemas.openxmlformats.org/officeDocument/2006/relationships/image" Target="../media/image131.png"/><Relationship Id="rId42" Type="http://schemas.openxmlformats.org/officeDocument/2006/relationships/image" Target="../media/image139.png"/><Relationship Id="rId47" Type="http://schemas.openxmlformats.org/officeDocument/2006/relationships/image" Target="../media/image144.png"/><Relationship Id="rId50" Type="http://schemas.openxmlformats.org/officeDocument/2006/relationships/image" Target="../media/image147.png"/><Relationship Id="rId7" Type="http://schemas.openxmlformats.org/officeDocument/2006/relationships/image" Target="../media/image104.png"/><Relationship Id="rId2" Type="http://schemas.openxmlformats.org/officeDocument/2006/relationships/image" Target="../media/image99.png"/><Relationship Id="rId16" Type="http://schemas.openxmlformats.org/officeDocument/2006/relationships/image" Target="../media/image113.png"/><Relationship Id="rId29" Type="http://schemas.openxmlformats.org/officeDocument/2006/relationships/image" Target="../media/image126.png"/><Relationship Id="rId11" Type="http://schemas.openxmlformats.org/officeDocument/2006/relationships/image" Target="../media/image108.png"/><Relationship Id="rId24" Type="http://schemas.openxmlformats.org/officeDocument/2006/relationships/image" Target="../media/image121.png"/><Relationship Id="rId32" Type="http://schemas.openxmlformats.org/officeDocument/2006/relationships/image" Target="../media/image129.png"/><Relationship Id="rId37" Type="http://schemas.openxmlformats.org/officeDocument/2006/relationships/image" Target="../media/image134.png"/><Relationship Id="rId40" Type="http://schemas.openxmlformats.org/officeDocument/2006/relationships/image" Target="../media/image137.png"/><Relationship Id="rId45" Type="http://schemas.openxmlformats.org/officeDocument/2006/relationships/image" Target="../media/image142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23" Type="http://schemas.openxmlformats.org/officeDocument/2006/relationships/image" Target="../media/image120.png"/><Relationship Id="rId28" Type="http://schemas.openxmlformats.org/officeDocument/2006/relationships/image" Target="../media/image125.png"/><Relationship Id="rId36" Type="http://schemas.openxmlformats.org/officeDocument/2006/relationships/image" Target="../media/image133.png"/><Relationship Id="rId49" Type="http://schemas.openxmlformats.org/officeDocument/2006/relationships/image" Target="../media/image146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31" Type="http://schemas.openxmlformats.org/officeDocument/2006/relationships/image" Target="../media/image128.png"/><Relationship Id="rId44" Type="http://schemas.openxmlformats.org/officeDocument/2006/relationships/image" Target="../media/image141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Relationship Id="rId22" Type="http://schemas.openxmlformats.org/officeDocument/2006/relationships/image" Target="../media/image119.png"/><Relationship Id="rId27" Type="http://schemas.openxmlformats.org/officeDocument/2006/relationships/image" Target="../media/image124.png"/><Relationship Id="rId30" Type="http://schemas.openxmlformats.org/officeDocument/2006/relationships/image" Target="../media/image127.png"/><Relationship Id="rId35" Type="http://schemas.openxmlformats.org/officeDocument/2006/relationships/image" Target="../media/image132.png"/><Relationship Id="rId43" Type="http://schemas.openxmlformats.org/officeDocument/2006/relationships/image" Target="../media/image140.png"/><Relationship Id="rId48" Type="http://schemas.openxmlformats.org/officeDocument/2006/relationships/image" Target="../media/image145.png"/><Relationship Id="rId8" Type="http://schemas.openxmlformats.org/officeDocument/2006/relationships/image" Target="../media/image105.png"/><Relationship Id="rId51" Type="http://schemas.openxmlformats.org/officeDocument/2006/relationships/image" Target="../media/image148.png"/><Relationship Id="rId3" Type="http://schemas.openxmlformats.org/officeDocument/2006/relationships/image" Target="../media/image100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5" Type="http://schemas.openxmlformats.org/officeDocument/2006/relationships/image" Target="../media/image122.png"/><Relationship Id="rId33" Type="http://schemas.openxmlformats.org/officeDocument/2006/relationships/image" Target="../media/image130.png"/><Relationship Id="rId38" Type="http://schemas.openxmlformats.org/officeDocument/2006/relationships/image" Target="../media/image135.png"/><Relationship Id="rId46" Type="http://schemas.openxmlformats.org/officeDocument/2006/relationships/image" Target="../media/image143.png"/><Relationship Id="rId20" Type="http://schemas.openxmlformats.org/officeDocument/2006/relationships/image" Target="../media/image117.png"/><Relationship Id="rId41" Type="http://schemas.openxmlformats.org/officeDocument/2006/relationships/image" Target="../media/image138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5.png"/><Relationship Id="rId13" Type="http://schemas.openxmlformats.org/officeDocument/2006/relationships/image" Target="../media/image160.png"/><Relationship Id="rId3" Type="http://schemas.openxmlformats.org/officeDocument/2006/relationships/image" Target="../media/image151.png"/><Relationship Id="rId7" Type="http://schemas.openxmlformats.org/officeDocument/2006/relationships/image" Target="NULL"/><Relationship Id="rId12" Type="http://schemas.openxmlformats.org/officeDocument/2006/relationships/image" Target="../media/image159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4.png"/><Relationship Id="rId11" Type="http://schemas.openxmlformats.org/officeDocument/2006/relationships/image" Target="../media/image158.png"/><Relationship Id="rId5" Type="http://schemas.openxmlformats.org/officeDocument/2006/relationships/image" Target="../media/image153.png"/><Relationship Id="rId10" Type="http://schemas.openxmlformats.org/officeDocument/2006/relationships/image" Target="../media/image157.png"/><Relationship Id="rId4" Type="http://schemas.openxmlformats.org/officeDocument/2006/relationships/image" Target="../media/image152.png"/><Relationship Id="rId9" Type="http://schemas.openxmlformats.org/officeDocument/2006/relationships/image" Target="../media/image156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13" Type="http://schemas.openxmlformats.org/officeDocument/2006/relationships/image" Target="../media/image173.png"/><Relationship Id="rId18" Type="http://schemas.openxmlformats.org/officeDocument/2006/relationships/image" Target="../media/image17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12" Type="http://schemas.openxmlformats.org/officeDocument/2006/relationships/image" Target="../media/image172.png"/><Relationship Id="rId17" Type="http://schemas.openxmlformats.org/officeDocument/2006/relationships/image" Target="../media/image177.png"/><Relationship Id="rId2" Type="http://schemas.openxmlformats.org/officeDocument/2006/relationships/image" Target="../media/image162.png"/><Relationship Id="rId16" Type="http://schemas.openxmlformats.org/officeDocument/2006/relationships/image" Target="../media/image176.png"/><Relationship Id="rId20" Type="http://schemas.openxmlformats.org/officeDocument/2006/relationships/image" Target="../media/image180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11" Type="http://schemas.openxmlformats.org/officeDocument/2006/relationships/image" Target="../media/image171.png"/><Relationship Id="rId5" Type="http://schemas.openxmlformats.org/officeDocument/2006/relationships/image" Target="../media/image165.png"/><Relationship Id="rId15" Type="http://schemas.openxmlformats.org/officeDocument/2006/relationships/image" Target="../media/image175.png"/><Relationship Id="rId10" Type="http://schemas.openxmlformats.org/officeDocument/2006/relationships/image" Target="../media/image170.png"/><Relationship Id="rId19" Type="http://schemas.openxmlformats.org/officeDocument/2006/relationships/image" Target="../media/image179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Relationship Id="rId14" Type="http://schemas.openxmlformats.org/officeDocument/2006/relationships/image" Target="../media/image174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image" Target="../media/image18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523</xdr:row>
      <xdr:rowOff>0</xdr:rowOff>
    </xdr:from>
    <xdr:to>
      <xdr:col>36</xdr:col>
      <xdr:colOff>161143</xdr:colOff>
      <xdr:row>542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8738</xdr:colOff>
      <xdr:row>584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189714</xdr:colOff>
      <xdr:row>661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644</xdr:row>
      <xdr:rowOff>9525</xdr:rowOff>
    </xdr:from>
    <xdr:to>
      <xdr:col>53</xdr:col>
      <xdr:colOff>27419</xdr:colOff>
      <xdr:row>681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38</xdr:col>
      <xdr:colOff>84905</xdr:colOff>
      <xdr:row>368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161143</xdr:colOff>
      <xdr:row>402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487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180190</xdr:colOff>
      <xdr:row>715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759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771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817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861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912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930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1004</xdr:row>
      <xdr:rowOff>0</xdr:rowOff>
    </xdr:from>
    <xdr:to>
      <xdr:col>36</xdr:col>
      <xdr:colOff>170667</xdr:colOff>
      <xdr:row>1029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170667</xdr:colOff>
      <xdr:row>1047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161143</xdr:colOff>
      <xdr:row>1080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1060</xdr:row>
      <xdr:rowOff>57150</xdr:rowOff>
    </xdr:from>
    <xdr:to>
      <xdr:col>49</xdr:col>
      <xdr:colOff>8461</xdr:colOff>
      <xdr:row>1092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189714</xdr:colOff>
      <xdr:row>1111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1106</xdr:row>
      <xdr:rowOff>180975</xdr:rowOff>
    </xdr:from>
    <xdr:to>
      <xdr:col>53</xdr:col>
      <xdr:colOff>151227</xdr:colOff>
      <xdr:row>1109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36</xdr:col>
      <xdr:colOff>189714</xdr:colOff>
      <xdr:row>1143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419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8738</xdr:colOff>
      <xdr:row>504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170667</xdr:colOff>
      <xdr:row>599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151619</xdr:colOff>
      <xdr:row>731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52</xdr:col>
      <xdr:colOff>151238</xdr:colOff>
      <xdr:row>268</xdr:row>
      <xdr:rowOff>132500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31CF82-C39A-45AC-9BE4-EAC77B986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386500"/>
          <a:ext cx="9295238" cy="6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53</xdr:col>
      <xdr:colOff>55976</xdr:colOff>
      <xdr:row>295</xdr:row>
      <xdr:rowOff>85095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A404FCA-771F-4AD0-ABF0-156C7DC7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9390476" cy="5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1207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1237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1226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1250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1307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1324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1341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1414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1434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1450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1516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1553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1567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1581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1597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1616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1634</xdr:row>
      <xdr:rowOff>0</xdr:rowOff>
    </xdr:from>
    <xdr:to>
      <xdr:col>36</xdr:col>
      <xdr:colOff>161143</xdr:colOff>
      <xdr:row>1652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151619</xdr:colOff>
      <xdr:row>1671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36</xdr:col>
      <xdr:colOff>161143</xdr:colOff>
      <xdr:row>1689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151619</xdr:colOff>
      <xdr:row>1702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1753</xdr:row>
      <xdr:rowOff>0</xdr:rowOff>
    </xdr:from>
    <xdr:to>
      <xdr:col>39</xdr:col>
      <xdr:colOff>75357</xdr:colOff>
      <xdr:row>1756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36</xdr:col>
      <xdr:colOff>170667</xdr:colOff>
      <xdr:row>1715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161143</xdr:colOff>
      <xdr:row>1737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170667</xdr:colOff>
      <xdr:row>1159</xdr:row>
      <xdr:rowOff>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5ED997-B492-4999-90B4-3FCAACFF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884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36</xdr:col>
      <xdr:colOff>170667</xdr:colOff>
      <xdr:row>1335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132571</xdr:colOff>
      <xdr:row>1345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36</xdr:col>
      <xdr:colOff>170667</xdr:colOff>
      <xdr:row>1367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1386</xdr:row>
      <xdr:rowOff>0</xdr:rowOff>
    </xdr:from>
    <xdr:to>
      <xdr:col>20</xdr:col>
      <xdr:colOff>28190</xdr:colOff>
      <xdr:row>1394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161143</xdr:colOff>
      <xdr:row>1479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161143</xdr:colOff>
      <xdr:row>1516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37</xdr:col>
      <xdr:colOff>8738</xdr:colOff>
      <xdr:row>1535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36</xdr:col>
      <xdr:colOff>161143</xdr:colOff>
      <xdr:row>1549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36</xdr:col>
      <xdr:colOff>170667</xdr:colOff>
      <xdr:row>1570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161143</xdr:colOff>
      <xdr:row>1280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89733E-9C9F-4CCC-B2C0-588B32AC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667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905</xdr:row>
      <xdr:rowOff>0</xdr:rowOff>
    </xdr:from>
    <xdr:to>
      <xdr:col>36</xdr:col>
      <xdr:colOff>151619</xdr:colOff>
      <xdr:row>918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151619</xdr:colOff>
      <xdr:row>756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36</xdr:col>
      <xdr:colOff>151619</xdr:colOff>
      <xdr:row>769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36</xdr:col>
      <xdr:colOff>161143</xdr:colOff>
      <xdr:row>793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132571</xdr:colOff>
      <xdr:row>931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161143</xdr:colOff>
      <xdr:row>992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36</xdr:col>
      <xdr:colOff>161143</xdr:colOff>
      <xdr:row>1032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170667</xdr:colOff>
      <xdr:row>1199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36</xdr:col>
      <xdr:colOff>170667</xdr:colOff>
      <xdr:row>1235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151619</xdr:colOff>
      <xdr:row>1257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161143</xdr:colOff>
      <xdr:row>579</xdr:row>
      <xdr:rowOff>123548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3A0CD67-0615-4A05-A4F9-1965597C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204000"/>
          <a:ext cx="6257143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318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417</xdr:row>
      <xdr:rowOff>0</xdr:rowOff>
    </xdr:from>
    <xdr:to>
      <xdr:col>36</xdr:col>
      <xdr:colOff>151619</xdr:colOff>
      <xdr:row>429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161143</xdr:colOff>
      <xdr:row>525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490</xdr:row>
      <xdr:rowOff>0</xdr:rowOff>
    </xdr:from>
    <xdr:to>
      <xdr:col>55</xdr:col>
      <xdr:colOff>36898</xdr:colOff>
      <xdr:row>528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550</xdr:row>
      <xdr:rowOff>9525</xdr:rowOff>
    </xdr:from>
    <xdr:to>
      <xdr:col>36</xdr:col>
      <xdr:colOff>170668</xdr:colOff>
      <xdr:row>563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36</xdr:col>
      <xdr:colOff>151619</xdr:colOff>
      <xdr:row>284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C54015-D2B1-44BE-BBC3-F2FE2DF0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197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445</xdr:row>
      <xdr:rowOff>9262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23D633-1EBE-4E3F-81AA-D1BFDB2B1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579</xdr:row>
      <xdr:rowOff>171167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B1384C-2D48-40ED-AC67-8D78EEAB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204000"/>
          <a:ext cx="6266667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444</xdr:row>
      <xdr:rowOff>0</xdr:rowOff>
    </xdr:from>
    <xdr:to>
      <xdr:col>36</xdr:col>
      <xdr:colOff>189714</xdr:colOff>
      <xdr:row>489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512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606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170667</xdr:colOff>
      <xdr:row>673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645</xdr:row>
      <xdr:rowOff>171451</xdr:rowOff>
    </xdr:from>
    <xdr:to>
      <xdr:col>68</xdr:col>
      <xdr:colOff>116117</xdr:colOff>
      <xdr:row>670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698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715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708</xdr:row>
      <xdr:rowOff>123825</xdr:rowOff>
    </xdr:from>
    <xdr:to>
      <xdr:col>55</xdr:col>
      <xdr:colOff>17855</xdr:colOff>
      <xdr:row>711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36</xdr:col>
      <xdr:colOff>151619</xdr:colOff>
      <xdr:row>818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1000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967</xdr:row>
      <xdr:rowOff>19050</xdr:rowOff>
    </xdr:from>
    <xdr:to>
      <xdr:col>49</xdr:col>
      <xdr:colOff>103713</xdr:colOff>
      <xdr:row>1003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151619</xdr:colOff>
      <xdr:row>1036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151619</xdr:colOff>
      <xdr:row>1051</xdr:row>
      <xdr:rowOff>190238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FC99F9-F697-4E19-9112-9068E7E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310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36</xdr:col>
      <xdr:colOff>161143</xdr:colOff>
      <xdr:row>241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36</xdr:col>
      <xdr:colOff>180190</xdr:colOff>
      <xdr:row>263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397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388</xdr:row>
      <xdr:rowOff>104775</xdr:rowOff>
    </xdr:from>
    <xdr:to>
      <xdr:col>64</xdr:col>
      <xdr:colOff>144025</xdr:colOff>
      <xdr:row>394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161143</xdr:colOff>
      <xdr:row>441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412</xdr:row>
      <xdr:rowOff>19050</xdr:rowOff>
    </xdr:from>
    <xdr:to>
      <xdr:col>49</xdr:col>
      <xdr:colOff>94189</xdr:colOff>
      <xdr:row>440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113524</xdr:colOff>
      <xdr:row>283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271</xdr:row>
      <xdr:rowOff>180975</xdr:rowOff>
    </xdr:from>
    <xdr:to>
      <xdr:col>48</xdr:col>
      <xdr:colOff>46593</xdr:colOff>
      <xdr:row>281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142095</xdr:colOff>
      <xdr:row>354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41</xdr:col>
      <xdr:colOff>84833</xdr:colOff>
      <xdr:row>465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40</xdr:col>
      <xdr:colOff>65809</xdr:colOff>
      <xdr:row>494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51</xdr:col>
      <xdr:colOff>141738</xdr:colOff>
      <xdr:row>540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57</xdr:col>
      <xdr:colOff>84452</xdr:colOff>
      <xdr:row>577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709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151619</xdr:colOff>
      <xdr:row>835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151619</xdr:colOff>
      <xdr:row>592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47</xdr:col>
      <xdr:colOff>151357</xdr:colOff>
      <xdr:row>983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77</xdr:col>
      <xdr:colOff>173500</xdr:colOff>
      <xdr:row>1026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77</xdr:col>
      <xdr:colOff>173500</xdr:colOff>
      <xdr:row>1068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752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36</xdr:col>
      <xdr:colOff>180190</xdr:colOff>
      <xdr:row>764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170667</xdr:colOff>
      <xdr:row>890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27786</xdr:colOff>
      <xdr:row>1132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161143</xdr:colOff>
      <xdr:row>903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1147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151619</xdr:colOff>
      <xdr:row>1167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151619</xdr:colOff>
      <xdr:row>1223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151619</xdr:colOff>
      <xdr:row>778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170667</xdr:colOff>
      <xdr:row>1402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36</xdr:col>
      <xdr:colOff>170667</xdr:colOff>
      <xdr:row>1419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1414</xdr:row>
      <xdr:rowOff>95250</xdr:rowOff>
    </xdr:from>
    <xdr:to>
      <xdr:col>54</xdr:col>
      <xdr:colOff>27396</xdr:colOff>
      <xdr:row>1417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161143</xdr:colOff>
      <xdr:row>1451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36</xdr:col>
      <xdr:colOff>151619</xdr:colOff>
      <xdr:row>1473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161</xdr:row>
      <xdr:rowOff>28333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3EB63A-34E2-4DAD-8C38-4E528090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36</xdr:col>
      <xdr:colOff>180190</xdr:colOff>
      <xdr:row>607</xdr:row>
      <xdr:rowOff>37857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A1A315-FB87-4EE8-9584-5D9CC8F0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276190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918</xdr:row>
      <xdr:rowOff>171190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B3C84DF-2A0B-4C93-9FFC-4CE0A61C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974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170667</xdr:colOff>
      <xdr:row>260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360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519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284</xdr:row>
      <xdr:rowOff>0</xdr:rowOff>
    </xdr:from>
    <xdr:to>
      <xdr:col>36</xdr:col>
      <xdr:colOff>161143</xdr:colOff>
      <xdr:row>296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309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180190</xdr:colOff>
      <xdr:row>432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36</xdr:col>
      <xdr:colOff>142095</xdr:colOff>
      <xdr:row>1283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43</xdr:col>
      <xdr:colOff>132809</xdr:colOff>
      <xdr:row>535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189714</xdr:colOff>
      <xdr:row>576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36</xdr:col>
      <xdr:colOff>151619</xdr:colOff>
      <xdr:row>1308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8738</xdr:colOff>
      <xdr:row>1341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1377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161143</xdr:colOff>
      <xdr:row>1391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36</xdr:col>
      <xdr:colOff>170667</xdr:colOff>
      <xdr:row>1437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36</xdr:col>
      <xdr:colOff>170667</xdr:colOff>
      <xdr:row>706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1473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170667</xdr:colOff>
      <xdr:row>1487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32</xdr:col>
      <xdr:colOff>46952</xdr:colOff>
      <xdr:row>1505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1506</xdr:row>
      <xdr:rowOff>0</xdr:rowOff>
    </xdr:from>
    <xdr:to>
      <xdr:col>52</xdr:col>
      <xdr:colOff>27952</xdr:colOff>
      <xdr:row>1511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198</xdr:row>
      <xdr:rowOff>161643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99B2F6-8BE6-41B3-94BE-C5F15F99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23500"/>
          <a:ext cx="6276190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448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F204AE-8AF5-47A9-AD70-1B1D9C9E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142095</xdr:colOff>
      <xdr:row>592</xdr:row>
      <xdr:rowOff>37857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C8C9B8-2559-4537-8331-60A5169B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238095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132571</xdr:colOff>
      <xdr:row>325</xdr:row>
      <xdr:rowOff>180690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24E68E-8474-4689-8629-7BAFA826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28571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151619</xdr:colOff>
      <xdr:row>721</xdr:row>
      <xdr:rowOff>171190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DCE7ED-A5E1-4C8C-915C-7C9EAF10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468</xdr:row>
      <xdr:rowOff>56714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0ECBCF-53F7-44AD-856B-8A2DE102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7250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541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589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598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678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688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719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770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837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864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911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968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960</xdr:row>
      <xdr:rowOff>0</xdr:rowOff>
    </xdr:from>
    <xdr:to>
      <xdr:col>53</xdr:col>
      <xdr:colOff>160751</xdr:colOff>
      <xdr:row>967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994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1032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1131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1149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1166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1218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1231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1245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1259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1280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1287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1419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1399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1461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1496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1605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1806</xdr:row>
      <xdr:rowOff>0</xdr:rowOff>
    </xdr:from>
    <xdr:to>
      <xdr:col>36</xdr:col>
      <xdr:colOff>180190</xdr:colOff>
      <xdr:row>1824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36</xdr:col>
      <xdr:colOff>151619</xdr:colOff>
      <xdr:row>1860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75405</xdr:colOff>
      <xdr:row>524</xdr:row>
      <xdr:rowOff>152071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2B17003-4470-4347-B1F1-D171B4F5D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345500"/>
          <a:ext cx="6361905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1865</xdr:row>
      <xdr:rowOff>0</xdr:rowOff>
    </xdr:from>
    <xdr:to>
      <xdr:col>37</xdr:col>
      <xdr:colOff>84929</xdr:colOff>
      <xdr:row>1875</xdr:row>
      <xdr:rowOff>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E74F23-47D8-439D-B93B-796FA62B3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5282500"/>
          <a:ext cx="6371429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291</xdr:row>
      <xdr:rowOff>0</xdr:rowOff>
    </xdr:from>
    <xdr:to>
      <xdr:col>36</xdr:col>
      <xdr:colOff>180190</xdr:colOff>
      <xdr:row>336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36</xdr:col>
      <xdr:colOff>151619</xdr:colOff>
      <xdr:row>354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161143</xdr:colOff>
      <xdr:row>373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367</xdr:row>
      <xdr:rowOff>9525</xdr:rowOff>
    </xdr:from>
    <xdr:to>
      <xdr:col>53</xdr:col>
      <xdr:colOff>122653</xdr:colOff>
      <xdr:row>371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36</xdr:col>
      <xdr:colOff>151619</xdr:colOff>
      <xdr:row>399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25</xdr:col>
      <xdr:colOff>113786</xdr:colOff>
      <xdr:row>537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161143</xdr:colOff>
      <xdr:row>602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36</xdr:col>
      <xdr:colOff>161143</xdr:colOff>
      <xdr:row>655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189714</xdr:colOff>
      <xdr:row>688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699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818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785</xdr:row>
      <xdr:rowOff>57150</xdr:rowOff>
    </xdr:from>
    <xdr:to>
      <xdr:col>55</xdr:col>
      <xdr:colOff>74987</xdr:colOff>
      <xdr:row>824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36</xdr:col>
      <xdr:colOff>180190</xdr:colOff>
      <xdr:row>907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872</xdr:row>
      <xdr:rowOff>95250</xdr:rowOff>
    </xdr:from>
    <xdr:to>
      <xdr:col>55</xdr:col>
      <xdr:colOff>160711</xdr:colOff>
      <xdr:row>911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161143</xdr:colOff>
      <xdr:row>1213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36</xdr:col>
      <xdr:colOff>170667</xdr:colOff>
      <xdr:row>1232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1223</xdr:row>
      <xdr:rowOff>133350</xdr:rowOff>
    </xdr:from>
    <xdr:to>
      <xdr:col>54</xdr:col>
      <xdr:colOff>84540</xdr:colOff>
      <xdr:row>1232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36</xdr:col>
      <xdr:colOff>170667</xdr:colOff>
      <xdr:row>1270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84929</xdr:colOff>
      <xdr:row>748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6B5E38-E883-4F0A-9100-22CB3F463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37142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836</xdr:row>
      <xdr:rowOff>0</xdr:rowOff>
    </xdr:from>
    <xdr:to>
      <xdr:col>36</xdr:col>
      <xdr:colOff>170667</xdr:colOff>
      <xdr:row>881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849</xdr:row>
      <xdr:rowOff>95250</xdr:rowOff>
    </xdr:from>
    <xdr:to>
      <xdr:col>52</xdr:col>
      <xdr:colOff>75063</xdr:colOff>
      <xdr:row>879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36</xdr:col>
      <xdr:colOff>170667</xdr:colOff>
      <xdr:row>953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189714</xdr:colOff>
      <xdr:row>976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969</xdr:row>
      <xdr:rowOff>66675</xdr:rowOff>
    </xdr:from>
    <xdr:to>
      <xdr:col>54</xdr:col>
      <xdr:colOff>170255</xdr:colOff>
      <xdr:row>974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46</xdr:col>
      <xdr:colOff>84714</xdr:colOff>
      <xdr:row>999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1024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1124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189714</xdr:colOff>
      <xdr:row>1054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180190</xdr:colOff>
      <xdr:row>1185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36</xdr:col>
      <xdr:colOff>161143</xdr:colOff>
      <xdr:row>1198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1199</xdr:row>
      <xdr:rowOff>0</xdr:rowOff>
    </xdr:from>
    <xdr:to>
      <xdr:col>36</xdr:col>
      <xdr:colOff>151619</xdr:colOff>
      <xdr:row>1211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1233</xdr:row>
      <xdr:rowOff>0</xdr:rowOff>
    </xdr:from>
    <xdr:to>
      <xdr:col>36</xdr:col>
      <xdr:colOff>180190</xdr:colOff>
      <xdr:row>1263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626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639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161143</xdr:colOff>
      <xdr:row>699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761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1429</xdr:row>
      <xdr:rowOff>0</xdr:rowOff>
    </xdr:from>
    <xdr:to>
      <xdr:col>36</xdr:col>
      <xdr:colOff>151619</xdr:colOff>
      <xdr:row>1449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37</xdr:col>
      <xdr:colOff>65881</xdr:colOff>
      <xdr:row>600</xdr:row>
      <xdr:rowOff>180714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81E2BB-870B-4EB3-8066-4107EABE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65881</xdr:colOff>
      <xdr:row>714</xdr:row>
      <xdr:rowOff>180714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27C4A08-C599-4E20-AC09-91CF308ED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1120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C29781AE-1BFE-4DC1-A9B8-724D8904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</xdr:row>
      <xdr:rowOff>57150</xdr:rowOff>
    </xdr:from>
    <xdr:ext cx="9647619" cy="7552381"/>
    <xdr:pic>
      <xdr:nvPicPr>
        <xdr:cNvPr id="8" name="Picture 7">
          <a:extLst>
            <a:ext uri="{FF2B5EF4-FFF2-40B4-BE49-F238E27FC236}">
              <a16:creationId xmlns:a16="http://schemas.microsoft.com/office/drawing/2014/main" id="{CD7CE9E4-A391-4E23-93A8-180CC57C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1992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8EBBC477-AE3E-4899-905C-9A318DFB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603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157</xdr:row>
      <xdr:rowOff>0</xdr:rowOff>
    </xdr:from>
    <xdr:to>
      <xdr:col>36</xdr:col>
      <xdr:colOff>170667</xdr:colOff>
      <xdr:row>170</xdr:row>
      <xdr:rowOff>75881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4AB67A-16BF-44A5-A15F-225F2142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908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36</xdr:col>
      <xdr:colOff>161143</xdr:colOff>
      <xdr:row>188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43AC25-1178-4C1D-A8BF-07A7A4A2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57143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142095</xdr:colOff>
      <xdr:row>279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C336B7-C963-44F6-AC87-BA81808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863500"/>
          <a:ext cx="62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66429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218704-844D-4AB4-9D23-567774983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173</xdr:row>
      <xdr:rowOff>0</xdr:rowOff>
    </xdr:from>
    <xdr:ext cx="6266667" cy="8257143"/>
    <xdr:pic>
      <xdr:nvPicPr>
        <xdr:cNvPr id="9" name="Picture 8">
          <a:extLst>
            <a:ext uri="{FF2B5EF4-FFF2-40B4-BE49-F238E27FC236}">
              <a16:creationId xmlns:a16="http://schemas.microsoft.com/office/drawing/2014/main" id="{6370E695-D061-4ACA-BACF-50E7721F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293000"/>
          <a:ext cx="626666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183</xdr:row>
      <xdr:rowOff>161925</xdr:rowOff>
    </xdr:from>
    <xdr:ext cx="9085714" cy="6323809"/>
    <xdr:pic>
      <xdr:nvPicPr>
        <xdr:cNvPr id="10" name="Picture 9">
          <a:extLst>
            <a:ext uri="{FF2B5EF4-FFF2-40B4-BE49-F238E27FC236}">
              <a16:creationId xmlns:a16="http://schemas.microsoft.com/office/drawing/2014/main" id="{DFB00B2F-0940-4DD6-A527-5A61DFEB0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60359925"/>
          <a:ext cx="90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57143" cy="2609524"/>
    <xdr:pic>
      <xdr:nvPicPr>
        <xdr:cNvPr id="11" name="Picture 10">
          <a:extLst>
            <a:ext uri="{FF2B5EF4-FFF2-40B4-BE49-F238E27FC236}">
              <a16:creationId xmlns:a16="http://schemas.microsoft.com/office/drawing/2014/main" id="{D28786C4-050A-4393-B5C1-E1E041EC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628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66667" cy="1847619"/>
    <xdr:pic>
      <xdr:nvPicPr>
        <xdr:cNvPr id="12" name="Picture 11">
          <a:extLst>
            <a:ext uri="{FF2B5EF4-FFF2-40B4-BE49-F238E27FC236}">
              <a16:creationId xmlns:a16="http://schemas.microsoft.com/office/drawing/2014/main" id="{C7DD0E34-8885-4832-B361-66EB038A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2950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285</xdr:row>
      <xdr:rowOff>113952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62C9AF-A8FF-42A7-9D22-639A404E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76190" cy="2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170667</xdr:colOff>
      <xdr:row>325</xdr:row>
      <xdr:rowOff>56809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EE8FB0-585A-413A-80B1-46347D73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245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38</xdr:col>
      <xdr:colOff>27762</xdr:colOff>
      <xdr:row>338</xdr:row>
      <xdr:rowOff>152095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83FD53-E0B3-4A6C-85B8-1152375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5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366</xdr:row>
      <xdr:rowOff>0</xdr:rowOff>
    </xdr:from>
    <xdr:ext cx="6247619" cy="8238095"/>
    <xdr:pic>
      <xdr:nvPicPr>
        <xdr:cNvPr id="17" name="Picture 16">
          <a:extLst>
            <a:ext uri="{FF2B5EF4-FFF2-40B4-BE49-F238E27FC236}">
              <a16:creationId xmlns:a16="http://schemas.microsoft.com/office/drawing/2014/main" id="{325399AF-E55D-4EFF-BA9C-F028E6CB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509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523809"/>
    <xdr:pic>
      <xdr:nvPicPr>
        <xdr:cNvPr id="18" name="Picture 17">
          <a:extLst>
            <a:ext uri="{FF2B5EF4-FFF2-40B4-BE49-F238E27FC236}">
              <a16:creationId xmlns:a16="http://schemas.microsoft.com/office/drawing/2014/main" id="{A5A70E02-4D05-499E-8448-EF7338BD3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035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66667" cy="2057143"/>
    <xdr:pic>
      <xdr:nvPicPr>
        <xdr:cNvPr id="19" name="Picture 18">
          <a:extLst>
            <a:ext uri="{FF2B5EF4-FFF2-40B4-BE49-F238E27FC236}">
              <a16:creationId xmlns:a16="http://schemas.microsoft.com/office/drawing/2014/main" id="{148BB0A6-1CAA-4D57-BC9C-F90E872E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37</xdr:col>
      <xdr:colOff>75405</xdr:colOff>
      <xdr:row>517</xdr:row>
      <xdr:rowOff>189857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CB72F1-BA74-4A06-BB64-79E7B0BA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361905" cy="5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37</xdr:col>
      <xdr:colOff>65881</xdr:colOff>
      <xdr:row>535</xdr:row>
      <xdr:rowOff>66333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618764-12FE-4FCA-9E8E-3AC99E17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35238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554</xdr:row>
      <xdr:rowOff>0</xdr:rowOff>
    </xdr:from>
    <xdr:ext cx="6285714" cy="5476190"/>
    <xdr:pic>
      <xdr:nvPicPr>
        <xdr:cNvPr id="22" name="Picture 21">
          <a:extLst>
            <a:ext uri="{FF2B5EF4-FFF2-40B4-BE49-F238E27FC236}">
              <a16:creationId xmlns:a16="http://schemas.microsoft.com/office/drawing/2014/main" id="{0A55A191-ADF4-46FF-B9F2-0B751CC2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285714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37</xdr:col>
      <xdr:colOff>56357</xdr:colOff>
      <xdr:row>624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19F1AB-404E-4AFB-AD0E-CCBCD57A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586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84929</xdr:colOff>
      <xdr:row>688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9722E7-77A9-4859-B02D-D7E63F21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110500"/>
          <a:ext cx="637142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84929</xdr:colOff>
      <xdr:row>700</xdr:row>
      <xdr:rowOff>171167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AD3FA3-F350-4B91-AD35-E67EEE6F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730000"/>
          <a:ext cx="6371429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37</xdr:col>
      <xdr:colOff>56357</xdr:colOff>
      <xdr:row>722</xdr:row>
      <xdr:rowOff>94762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71DF44-8995-471F-982F-E762A10F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206500"/>
          <a:ext cx="6342857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84929</xdr:colOff>
      <xdr:row>760</xdr:row>
      <xdr:rowOff>18738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5EB5B0-BD11-4E5D-8A63-00DE287A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800</xdr:row>
      <xdr:rowOff>0</xdr:rowOff>
    </xdr:from>
    <xdr:ext cx="6257143" cy="5800000"/>
    <xdr:pic>
      <xdr:nvPicPr>
        <xdr:cNvPr id="28" name="Picture 27">
          <a:extLst>
            <a:ext uri="{FF2B5EF4-FFF2-40B4-BE49-F238E27FC236}">
              <a16:creationId xmlns:a16="http://schemas.microsoft.com/office/drawing/2014/main" id="{AA2A8E0B-C541-4A82-B56D-96B34EB9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581500"/>
          <a:ext cx="625714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870</xdr:row>
      <xdr:rowOff>0</xdr:rowOff>
    </xdr:from>
    <xdr:ext cx="3200000" cy="4295238"/>
    <xdr:pic>
      <xdr:nvPicPr>
        <xdr:cNvPr id="29" name="Picture 28">
          <a:extLst>
            <a:ext uri="{FF2B5EF4-FFF2-40B4-BE49-F238E27FC236}">
              <a16:creationId xmlns:a16="http://schemas.microsoft.com/office/drawing/2014/main" id="{7ACB97D0-36FD-4E0E-9007-9A4D7C69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916500"/>
          <a:ext cx="320000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897</xdr:row>
      <xdr:rowOff>0</xdr:rowOff>
    </xdr:from>
    <xdr:to>
      <xdr:col>37</xdr:col>
      <xdr:colOff>103976</xdr:colOff>
      <xdr:row>909</xdr:row>
      <xdr:rowOff>142571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494237-BACA-46B0-93C7-80D67741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258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84929</xdr:colOff>
      <xdr:row>970</xdr:row>
      <xdr:rowOff>189976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5738FB-8DCF-40DB-A068-796F6821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497500"/>
          <a:ext cx="637142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37</xdr:col>
      <xdr:colOff>75405</xdr:colOff>
      <xdr:row>1002</xdr:row>
      <xdr:rowOff>123524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F0BA73-9DA7-41D5-812B-1331EAA4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37</xdr:col>
      <xdr:colOff>103976</xdr:colOff>
      <xdr:row>922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E7040B-50CC-4C4A-B6CD-8397D0D7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925500"/>
          <a:ext cx="6390476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56357</xdr:colOff>
      <xdr:row>776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69AE57-ADB8-4597-9038-9F7D63206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732500"/>
          <a:ext cx="634285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46833</xdr:colOff>
      <xdr:row>640</xdr:row>
      <xdr:rowOff>9262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43536-D3FA-4063-A48B-944E9372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33333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37</xdr:col>
      <xdr:colOff>65881</xdr:colOff>
      <xdr:row>1017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309C37-5174-4622-9530-0F2E0334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83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71429" cy="8542857"/>
    <xdr:pic>
      <xdr:nvPicPr>
        <xdr:cNvPr id="2" name="Picture 1">
          <a:extLst>
            <a:ext uri="{FF2B5EF4-FFF2-40B4-BE49-F238E27FC236}">
              <a16:creationId xmlns:a16="http://schemas.microsoft.com/office/drawing/2014/main" id="{4807D608-56ED-4EED-A20D-A4F591973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109</xdr:row>
      <xdr:rowOff>0</xdr:rowOff>
    </xdr:from>
    <xdr:to>
      <xdr:col>37</xdr:col>
      <xdr:colOff>46833</xdr:colOff>
      <xdr:row>128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7F46B9-EDC7-4E0D-9A45-531BB3C9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64500"/>
          <a:ext cx="6333333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</xdr:row>
      <xdr:rowOff>19050</xdr:rowOff>
    </xdr:from>
    <xdr:to>
      <xdr:col>48</xdr:col>
      <xdr:colOff>75156</xdr:colOff>
      <xdr:row>126</xdr:row>
      <xdr:rowOff>171217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4E38D8-B033-41F3-B138-000B4946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2307550"/>
          <a:ext cx="83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46</xdr:col>
      <xdr:colOff>141857</xdr:colOff>
      <xdr:row>158</xdr:row>
      <xdr:rowOff>18714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9E2B9A-8E45-4F23-B94A-C732A07D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32000"/>
          <a:ext cx="814285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75405</xdr:colOff>
      <xdr:row>189</xdr:row>
      <xdr:rowOff>8857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D5E259-5E31-4E47-A382-8FE65901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636190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75405</xdr:colOff>
      <xdr:row>786</xdr:row>
      <xdr:rowOff>179952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C219669-6216-4C67-9E58-AFCBB0CDA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204500"/>
          <a:ext cx="6361905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236</xdr:row>
      <xdr:rowOff>160857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A25295-9F37-4C91-92D0-D381D4BC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576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84929</xdr:colOff>
      <xdr:row>285</xdr:row>
      <xdr:rowOff>189690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45927D-C562-4F03-87B9-DAAB5078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006000"/>
          <a:ext cx="6371429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432</xdr:row>
      <xdr:rowOff>0</xdr:rowOff>
    </xdr:from>
    <xdr:ext cx="6371429" cy="3790476"/>
    <xdr:pic>
      <xdr:nvPicPr>
        <xdr:cNvPr id="6" name="Picture 5">
          <a:extLst>
            <a:ext uri="{FF2B5EF4-FFF2-40B4-BE49-F238E27FC236}">
              <a16:creationId xmlns:a16="http://schemas.microsoft.com/office/drawing/2014/main" id="{70B4954C-760A-4EE8-B1BA-B3E1D298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561</xdr:row>
      <xdr:rowOff>180429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B8956A-CD25-4B41-8E05-532C8A288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915500"/>
          <a:ext cx="637142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75405</xdr:colOff>
      <xdr:row>607</xdr:row>
      <xdr:rowOff>152071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EB94F-1A77-496E-B49A-8B545ECD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393000"/>
          <a:ext cx="6361905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65881</xdr:colOff>
      <xdr:row>630</xdr:row>
      <xdr:rowOff>18548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1591BB-4B07-480B-9396-150C721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352381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84929</xdr:colOff>
      <xdr:row>675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F28E31-E6E0-48DF-913B-211B79B8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966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495</xdr:row>
      <xdr:rowOff>0</xdr:rowOff>
    </xdr:from>
    <xdr:to>
      <xdr:col>37</xdr:col>
      <xdr:colOff>46832</xdr:colOff>
      <xdr:row>507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C943A6-D8B2-45E4-BAFB-9B86B13C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0962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75405</xdr:colOff>
      <xdr:row>953</xdr:row>
      <xdr:rowOff>141786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7B07B-C206-4E10-A174-AAA3F47C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353000"/>
          <a:ext cx="6361905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955</xdr:row>
      <xdr:rowOff>0</xdr:rowOff>
    </xdr:from>
    <xdr:to>
      <xdr:col>42</xdr:col>
      <xdr:colOff>142381</xdr:colOff>
      <xdr:row>956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4FE65B-9FC1-4E3F-A735-71E326DB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663065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37</xdr:col>
      <xdr:colOff>75405</xdr:colOff>
      <xdr:row>1015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0A30402-ACC3-4A5B-A4B3-C28B9F08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307000"/>
          <a:ext cx="6361905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56357</xdr:colOff>
      <xdr:row>1090</xdr:row>
      <xdr:rowOff>46667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69A705-BC6B-48A5-8D27-D2B48141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21180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65881</xdr:colOff>
      <xdr:row>1111</xdr:row>
      <xdr:rowOff>104405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ED934D-BF48-41C7-AD76-72B12426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881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1016</xdr:row>
      <xdr:rowOff>0</xdr:rowOff>
    </xdr:from>
    <xdr:to>
      <xdr:col>37</xdr:col>
      <xdr:colOff>103976</xdr:colOff>
      <xdr:row>1031</xdr:row>
      <xdr:rowOff>113929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CA49F-E786-4415-88AB-8BE45CA3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927000"/>
          <a:ext cx="6390476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37309</xdr:colOff>
      <xdr:row>1215</xdr:row>
      <xdr:rowOff>75262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CF6B54-B0DD-417D-A7B3-4976466E8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1168000"/>
          <a:ext cx="6323809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1189</xdr:row>
      <xdr:rowOff>19050</xdr:rowOff>
    </xdr:from>
    <xdr:to>
      <xdr:col>53</xdr:col>
      <xdr:colOff>75038</xdr:colOff>
      <xdr:row>1221</xdr:row>
      <xdr:rowOff>123050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CC0EC2-519C-48B4-8C63-FFFB6420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3663550"/>
          <a:ext cx="9295238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37</xdr:col>
      <xdr:colOff>94452</xdr:colOff>
      <xdr:row>1369</xdr:row>
      <xdr:rowOff>132428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710EADA-A590-48D2-B535-39C1F301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551000"/>
          <a:ext cx="6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1343</xdr:row>
      <xdr:rowOff>66675</xdr:rowOff>
    </xdr:from>
    <xdr:to>
      <xdr:col>53</xdr:col>
      <xdr:colOff>8370</xdr:colOff>
      <xdr:row>1375</xdr:row>
      <xdr:rowOff>161151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0CC700-88C2-4650-9F9B-7C79FF1F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19903675"/>
          <a:ext cx="9238095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94452</xdr:colOff>
      <xdr:row>1129</xdr:row>
      <xdr:rowOff>104357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CF1B94-4FC7-430F-80BE-66FB32671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0"/>
          <a:ext cx="638095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1120</xdr:row>
      <xdr:rowOff>95250</xdr:rowOff>
    </xdr:from>
    <xdr:to>
      <xdr:col>48</xdr:col>
      <xdr:colOff>37068</xdr:colOff>
      <xdr:row>1128</xdr:row>
      <xdr:rowOff>18869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BF0B31-33EC-4102-BFB2-ABCA7347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97834250"/>
          <a:ext cx="825714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37</xdr:col>
      <xdr:colOff>56357</xdr:colOff>
      <xdr:row>1152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67D69E4-F71F-49F9-9CAB-6D58F114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9644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46833</xdr:colOff>
      <xdr:row>521</xdr:row>
      <xdr:rowOff>9214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C8E301F-2BF3-4BB6-8C6C-434BECD3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333333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1259</xdr:row>
      <xdr:rowOff>0</xdr:rowOff>
    </xdr:from>
    <xdr:to>
      <xdr:col>37</xdr:col>
      <xdr:colOff>94452</xdr:colOff>
      <xdr:row>1271</xdr:row>
      <xdr:rowOff>142571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26869C2-79F2-472B-97F5-CC0C5F16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172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1273</xdr:row>
      <xdr:rowOff>0</xdr:rowOff>
    </xdr:from>
    <xdr:to>
      <xdr:col>37</xdr:col>
      <xdr:colOff>75405</xdr:colOff>
      <xdr:row>1299</xdr:row>
      <xdr:rowOff>56524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952B20-BCCE-40FA-AC32-86F5DEC4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220500"/>
          <a:ext cx="6361905" cy="5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65881</xdr:colOff>
      <xdr:row>690</xdr:row>
      <xdr:rowOff>161667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116FEE-0466-4A64-A837-1EC6E731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9540000"/>
          <a:ext cx="6352381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352</xdr:row>
      <xdr:rowOff>0</xdr:rowOff>
    </xdr:from>
    <xdr:ext cx="6361905" cy="6628571"/>
    <xdr:pic>
      <xdr:nvPicPr>
        <xdr:cNvPr id="3" name="Picture 2">
          <a:extLst>
            <a:ext uri="{FF2B5EF4-FFF2-40B4-BE49-F238E27FC236}">
              <a16:creationId xmlns:a16="http://schemas.microsoft.com/office/drawing/2014/main" id="{B8D9ECA9-997F-4D2E-A64D-C7E35FD5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61905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371429" cy="8419048"/>
    <xdr:pic>
      <xdr:nvPicPr>
        <xdr:cNvPr id="4" name="Picture 3">
          <a:extLst>
            <a:ext uri="{FF2B5EF4-FFF2-40B4-BE49-F238E27FC236}">
              <a16:creationId xmlns:a16="http://schemas.microsoft.com/office/drawing/2014/main" id="{DB23D8E9-A07D-4547-9B31-086767EB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814000"/>
          <a:ext cx="6371429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569</xdr:row>
      <xdr:rowOff>0</xdr:rowOff>
    </xdr:from>
    <xdr:ext cx="6361905" cy="6809524"/>
    <xdr:pic>
      <xdr:nvPicPr>
        <xdr:cNvPr id="5" name="Picture 4">
          <a:extLst>
            <a:ext uri="{FF2B5EF4-FFF2-40B4-BE49-F238E27FC236}">
              <a16:creationId xmlns:a16="http://schemas.microsoft.com/office/drawing/2014/main" id="{6B0D9932-356D-4105-974E-C5636520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361905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342857" cy="3933333"/>
    <xdr:pic>
      <xdr:nvPicPr>
        <xdr:cNvPr id="13" name="Picture 12">
          <a:extLst>
            <a:ext uri="{FF2B5EF4-FFF2-40B4-BE49-F238E27FC236}">
              <a16:creationId xmlns:a16="http://schemas.microsoft.com/office/drawing/2014/main" id="{E76F387D-CBB4-404D-AE14-E32968CB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844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84929</xdr:colOff>
      <xdr:row>520</xdr:row>
      <xdr:rowOff>161595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95A86C-FDA9-4C4C-8A3A-7EE17BE9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583500"/>
          <a:ext cx="637142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37</xdr:col>
      <xdr:colOff>75405</xdr:colOff>
      <xdr:row>646</xdr:row>
      <xdr:rowOff>180667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16215D-70CF-4F56-8D29-14DF07DE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538500"/>
          <a:ext cx="6361905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65881</xdr:colOff>
      <xdr:row>973</xdr:row>
      <xdr:rowOff>75286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8C908E-491C-474A-A718-3CB4B70D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115500"/>
          <a:ext cx="6352381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947</xdr:row>
      <xdr:rowOff>142875</xdr:rowOff>
    </xdr:from>
    <xdr:to>
      <xdr:col>53</xdr:col>
      <xdr:colOff>94093</xdr:colOff>
      <xdr:row>979</xdr:row>
      <xdr:rowOff>180208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DC8ED6-8F98-480A-9B1F-4239068A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64544375"/>
          <a:ext cx="9257143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999</xdr:row>
      <xdr:rowOff>0</xdr:rowOff>
    </xdr:from>
    <xdr:to>
      <xdr:col>37</xdr:col>
      <xdr:colOff>75405</xdr:colOff>
      <xdr:row>1037</xdr:row>
      <xdr:rowOff>103857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D833EF-53CE-4001-ABA9-F10C0FF28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498500"/>
          <a:ext cx="6361905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1011</xdr:row>
      <xdr:rowOff>76200</xdr:rowOff>
    </xdr:from>
    <xdr:to>
      <xdr:col>53</xdr:col>
      <xdr:colOff>179809</xdr:colOff>
      <xdr:row>1043</xdr:row>
      <xdr:rowOff>151629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9CA140-A4D6-4D57-930F-D8716F4E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80860700"/>
          <a:ext cx="9323809" cy="6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1112</xdr:row>
      <xdr:rowOff>0</xdr:rowOff>
    </xdr:from>
    <xdr:ext cx="6266667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CA961506-095F-4F89-B909-70B37AC8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1260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1124</xdr:row>
      <xdr:rowOff>171450</xdr:rowOff>
    </xdr:from>
    <xdr:ext cx="9466667" cy="8285714"/>
    <xdr:pic>
      <xdr:nvPicPr>
        <xdr:cNvPr id="21" name="Picture 20">
          <a:extLst>
            <a:ext uri="{FF2B5EF4-FFF2-40B4-BE49-F238E27FC236}">
              <a16:creationId xmlns:a16="http://schemas.microsoft.com/office/drawing/2014/main" id="{7715A305-ADC1-4F5E-B700-C95E1092E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2485834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361905" cy="6800000"/>
    <xdr:pic>
      <xdr:nvPicPr>
        <xdr:cNvPr id="22" name="Picture 21">
          <a:extLst>
            <a:ext uri="{FF2B5EF4-FFF2-40B4-BE49-F238E27FC236}">
              <a16:creationId xmlns:a16="http://schemas.microsoft.com/office/drawing/2014/main" id="{4771D304-D989-4C43-96AE-86CBE8D9F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4035500"/>
          <a:ext cx="6361905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1339</xdr:row>
      <xdr:rowOff>0</xdr:rowOff>
    </xdr:from>
    <xdr:to>
      <xdr:col>37</xdr:col>
      <xdr:colOff>75405</xdr:colOff>
      <xdr:row>1384</xdr:row>
      <xdr:rowOff>122738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8E7525-1130-485F-AFE0-730FCFDA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45055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852</xdr:row>
      <xdr:rowOff>0</xdr:rowOff>
    </xdr:from>
    <xdr:to>
      <xdr:col>43</xdr:col>
      <xdr:colOff>132809</xdr:colOff>
      <xdr:row>856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69FFF-BBB4-4BD1-B2C1-8A43E98B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37</xdr:col>
      <xdr:colOff>84929</xdr:colOff>
      <xdr:row>894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9E0F651-5340-4CDA-AEBE-04E20E2B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734500"/>
          <a:ext cx="6371429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1174</xdr:row>
      <xdr:rowOff>0</xdr:rowOff>
    </xdr:from>
    <xdr:to>
      <xdr:col>37</xdr:col>
      <xdr:colOff>75405</xdr:colOff>
      <xdr:row>1185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CEC23C-EB1A-4646-86E0-62A82575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788500"/>
          <a:ext cx="636190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37</xdr:col>
      <xdr:colOff>56357</xdr:colOff>
      <xdr:row>1081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034FA7-EA85-4FBF-99C4-48EAFDCE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7385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1286</xdr:row>
      <xdr:rowOff>0</xdr:rowOff>
    </xdr:from>
    <xdr:to>
      <xdr:col>37</xdr:col>
      <xdr:colOff>46833</xdr:colOff>
      <xdr:row>1299</xdr:row>
      <xdr:rowOff>66357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6F56F1-0463-4720-9C39-55C8318D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4580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65881</xdr:colOff>
      <xdr:row>908</xdr:row>
      <xdr:rowOff>123500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1FEA6EF-0348-4DA0-919D-663D7E31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401500"/>
          <a:ext cx="6352381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46833</xdr:colOff>
      <xdr:row>1092</xdr:row>
      <xdr:rowOff>37857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0C64ECC-DCE1-4A3D-B2EE-342643D2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0"/>
          <a:ext cx="6333333" cy="1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37</xdr:col>
      <xdr:colOff>84929</xdr:colOff>
      <xdr:row>1422</xdr:row>
      <xdr:rowOff>132500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22BBE1-F78E-4338-9AED-CF3DE1EE3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222500"/>
          <a:ext cx="6371429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1423</xdr:row>
      <xdr:rowOff>0</xdr:rowOff>
    </xdr:from>
    <xdr:to>
      <xdr:col>37</xdr:col>
      <xdr:colOff>65881</xdr:colOff>
      <xdr:row>1458</xdr:row>
      <xdr:rowOff>142024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4B7108-B201-433C-8D08-A1CD2726E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352381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1471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830DD2-A487-41DF-BC2A-725F5F29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9938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1472</xdr:row>
      <xdr:rowOff>0</xdr:rowOff>
    </xdr:from>
    <xdr:to>
      <xdr:col>37</xdr:col>
      <xdr:colOff>56357</xdr:colOff>
      <xdr:row>1485</xdr:row>
      <xdr:rowOff>190167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B558CF-DE6E-42C8-8EE4-8CB40B32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65881</xdr:colOff>
      <xdr:row>1508</xdr:row>
      <xdr:rowOff>142357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79560C2-645B-42FD-B72E-358914FBC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272500"/>
          <a:ext cx="6352381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65881</xdr:colOff>
      <xdr:row>1537</xdr:row>
      <xdr:rowOff>132667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4799601-DCBF-4A6C-943A-2557240F5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9463500"/>
          <a:ext cx="6352381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1541</xdr:row>
      <xdr:rowOff>0</xdr:rowOff>
    </xdr:from>
    <xdr:to>
      <xdr:col>67</xdr:col>
      <xdr:colOff>27595</xdr:colOff>
      <xdr:row>1542</xdr:row>
      <xdr:rowOff>180929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F9A422B-6C67-4353-B971-D93DC648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85559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1568</xdr:row>
      <xdr:rowOff>85214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757957C-3822-4DD6-82A5-7BABEBD7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6702500"/>
          <a:ext cx="63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65881</xdr:colOff>
      <xdr:row>537</xdr:row>
      <xdr:rowOff>104500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FEB32F-6378-45CB-9AA0-C6A351A0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203000"/>
          <a:ext cx="6352381" cy="220000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94452</xdr:colOff>
      <xdr:row>662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54C273-A477-4B3F-B77D-A73649DE9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380952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65881</xdr:colOff>
      <xdr:row>1313</xdr:row>
      <xdr:rowOff>190262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C0617F-BD88-401C-AD7C-67A74750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8412000"/>
          <a:ext cx="6352381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551</xdr:row>
      <xdr:rowOff>0</xdr:rowOff>
    </xdr:from>
    <xdr:ext cx="6352381" cy="4009524"/>
    <xdr:pic>
      <xdr:nvPicPr>
        <xdr:cNvPr id="7" name="Picture 6">
          <a:extLst>
            <a:ext uri="{FF2B5EF4-FFF2-40B4-BE49-F238E27FC236}">
              <a16:creationId xmlns:a16="http://schemas.microsoft.com/office/drawing/2014/main" id="{2136DB92-F6C2-4DF9-9562-55CEE9BE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5468000"/>
          <a:ext cx="6352381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342857" cy="4419048"/>
    <xdr:pic>
      <xdr:nvPicPr>
        <xdr:cNvPr id="8" name="Picture 7">
          <a:extLst>
            <a:ext uri="{FF2B5EF4-FFF2-40B4-BE49-F238E27FC236}">
              <a16:creationId xmlns:a16="http://schemas.microsoft.com/office/drawing/2014/main" id="{686BEF4A-25A5-4EEB-89B8-EB4BB6834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5465500"/>
          <a:ext cx="634285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430</xdr:row>
      <xdr:rowOff>0</xdr:rowOff>
    </xdr:from>
    <xdr:ext cx="5647619" cy="1952381"/>
    <xdr:pic>
      <xdr:nvPicPr>
        <xdr:cNvPr id="9" name="Picture 8">
          <a:extLst>
            <a:ext uri="{FF2B5EF4-FFF2-40B4-BE49-F238E27FC236}">
              <a16:creationId xmlns:a16="http://schemas.microsoft.com/office/drawing/2014/main" id="{365C05CD-045A-416E-A6A3-4AD4CB336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300037500"/>
          <a:ext cx="5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478</xdr:row>
      <xdr:rowOff>0</xdr:rowOff>
    </xdr:from>
    <xdr:to>
      <xdr:col>37</xdr:col>
      <xdr:colOff>37309</xdr:colOff>
      <xdr:row>490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56E3C9-6E22-422F-A18E-002C3579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37</xdr:col>
      <xdr:colOff>56357</xdr:colOff>
      <xdr:row>628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CFB364-14E5-4CCA-ADF9-BA72D29F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722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75405</xdr:colOff>
      <xdr:row>504</xdr:row>
      <xdr:rowOff>152119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E0E6A2-DA98-4343-8EDD-1FB8FF62D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911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645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51B3D3-2368-489E-AD5C-FAE7D85D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913500"/>
          <a:ext cx="6361905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659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46A682-6B0D-4FBC-B3F2-BE8FC48F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1520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75405</xdr:colOff>
      <xdr:row>718</xdr:row>
      <xdr:rowOff>28048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313C2-3900-4883-A487-DA5DCDB7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361905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75405</xdr:colOff>
      <xdr:row>517</xdr:row>
      <xdr:rowOff>180690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2F84A6-EEC8-41E8-98C0-4007AAEF4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36190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27</xdr:col>
      <xdr:colOff>142309</xdr:colOff>
      <xdr:row>61</xdr:row>
      <xdr:rowOff>85595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8EE7AD2-EF1D-433C-A038-0A834A36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45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84929</xdr:colOff>
      <xdr:row>772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74C6A3-57A4-45A5-9C23-83C1D94B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65881</xdr:colOff>
      <xdr:row>784</xdr:row>
      <xdr:rowOff>180690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B32DBCC-4800-490D-8F02-A1E528077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9636500"/>
          <a:ext cx="6352381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281</xdr:row>
      <xdr:rowOff>0</xdr:rowOff>
    </xdr:from>
    <xdr:ext cx="6352381" cy="8533333"/>
    <xdr:pic>
      <xdr:nvPicPr>
        <xdr:cNvPr id="19" name="Picture 18">
          <a:extLst>
            <a:ext uri="{FF2B5EF4-FFF2-40B4-BE49-F238E27FC236}">
              <a16:creationId xmlns:a16="http://schemas.microsoft.com/office/drawing/2014/main" id="{741AD675-129A-4651-969D-D4AA6935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358000"/>
          <a:ext cx="6352381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336</xdr:row>
      <xdr:rowOff>0</xdr:rowOff>
    </xdr:from>
    <xdr:ext cx="6352381" cy="3285714"/>
    <xdr:pic>
      <xdr:nvPicPr>
        <xdr:cNvPr id="20" name="Picture 19">
          <a:extLst>
            <a:ext uri="{FF2B5EF4-FFF2-40B4-BE49-F238E27FC236}">
              <a16:creationId xmlns:a16="http://schemas.microsoft.com/office/drawing/2014/main" id="{50149F43-9468-4DA4-A91E-17310F03B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835500"/>
          <a:ext cx="6352381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345</xdr:row>
      <xdr:rowOff>9525</xdr:rowOff>
    </xdr:from>
    <xdr:ext cx="9438095" cy="1295238"/>
    <xdr:pic>
      <xdr:nvPicPr>
        <xdr:cNvPr id="21" name="Picture 20">
          <a:extLst>
            <a:ext uri="{FF2B5EF4-FFF2-40B4-BE49-F238E27FC236}">
              <a16:creationId xmlns:a16="http://schemas.microsoft.com/office/drawing/2014/main" id="{9FB356E7-6FAA-4102-9B6B-4C63CD5F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09559525"/>
          <a:ext cx="943809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354</xdr:row>
      <xdr:rowOff>0</xdr:rowOff>
    </xdr:from>
    <xdr:ext cx="6333333" cy="4742857"/>
    <xdr:pic>
      <xdr:nvPicPr>
        <xdr:cNvPr id="22" name="Picture 21">
          <a:extLst>
            <a:ext uri="{FF2B5EF4-FFF2-40B4-BE49-F238E27FC236}">
              <a16:creationId xmlns:a16="http://schemas.microsoft.com/office/drawing/2014/main" id="{667FE30D-0895-4285-AE79-1247037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264500"/>
          <a:ext cx="6333333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664</xdr:row>
      <xdr:rowOff>0</xdr:rowOff>
    </xdr:from>
    <xdr:to>
      <xdr:col>37</xdr:col>
      <xdr:colOff>75405</xdr:colOff>
      <xdr:row>674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1854F3-E30D-410F-993C-5EBF64DC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6492000"/>
          <a:ext cx="636190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527</xdr:row>
      <xdr:rowOff>0</xdr:rowOff>
    </xdr:from>
    <xdr:to>
      <xdr:col>37</xdr:col>
      <xdr:colOff>75405</xdr:colOff>
      <xdr:row>544</xdr:row>
      <xdr:rowOff>66262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A4CED2-49C4-492C-84B1-ACC3A7A1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326</xdr:row>
      <xdr:rowOff>0</xdr:rowOff>
    </xdr:from>
    <xdr:ext cx="6361905" cy="3666667"/>
    <xdr:pic>
      <xdr:nvPicPr>
        <xdr:cNvPr id="3" name="Picture 2">
          <a:extLst>
            <a:ext uri="{FF2B5EF4-FFF2-40B4-BE49-F238E27FC236}">
              <a16:creationId xmlns:a16="http://schemas.microsoft.com/office/drawing/2014/main" id="{CE8BEF16-5272-49EA-B8F4-42BDE33F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304000"/>
          <a:ext cx="6361905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6352381" cy="3857143"/>
    <xdr:pic>
      <xdr:nvPicPr>
        <xdr:cNvPr id="4" name="Picture 3">
          <a:extLst>
            <a:ext uri="{FF2B5EF4-FFF2-40B4-BE49-F238E27FC236}">
              <a16:creationId xmlns:a16="http://schemas.microsoft.com/office/drawing/2014/main" id="{30AAD4FF-FE65-4E87-B79E-49308193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0"/>
          <a:ext cx="6352381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621</xdr:row>
      <xdr:rowOff>0</xdr:rowOff>
    </xdr:from>
    <xdr:to>
      <xdr:col>37</xdr:col>
      <xdr:colOff>75405</xdr:colOff>
      <xdr:row>641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DEB171-05D7-42F0-903B-48B450613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65881</xdr:colOff>
      <xdr:row>486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01F10D-C562-4406-B68C-4A5B9C1D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005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84929</xdr:colOff>
      <xdr:row>786</xdr:row>
      <xdr:rowOff>28071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74B36C-29AD-4DFD-837B-4A309EED7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579500"/>
          <a:ext cx="637142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47</xdr:col>
      <xdr:colOff>75167</xdr:colOff>
      <xdr:row>963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248ED6-E843-4EA3-A007-1AD4E36D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010000"/>
          <a:ext cx="8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969</xdr:row>
      <xdr:rowOff>0</xdr:rowOff>
    </xdr:from>
    <xdr:to>
      <xdr:col>35</xdr:col>
      <xdr:colOff>47262</xdr:colOff>
      <xdr:row>972</xdr:row>
      <xdr:rowOff>161833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ABC98B-3144-41FB-93E5-134EAE55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83058000"/>
          <a:ext cx="290476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37</xdr:col>
      <xdr:colOff>56357</xdr:colOff>
      <xdr:row>663</xdr:row>
      <xdr:rowOff>132905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AB3DCD-2A3C-4782-B799-3DB8D736D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202500"/>
          <a:ext cx="634285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1062</xdr:row>
      <xdr:rowOff>0</xdr:rowOff>
    </xdr:from>
    <xdr:to>
      <xdr:col>37</xdr:col>
      <xdr:colOff>75402</xdr:colOff>
      <xdr:row>1082</xdr:row>
      <xdr:rowOff>47143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3CEDA7-6EAE-4F9A-9BDA-9BD01E19B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49733000"/>
          <a:ext cx="6380952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94452</xdr:colOff>
      <xdr:row>581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9C0DD4-4DBF-49CC-B33D-ADEFA8C9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3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56357</xdr:colOff>
      <xdr:row>700</xdr:row>
      <xdr:rowOff>152095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AF420-0F58-4C0B-992C-1783448B2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491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37</xdr:col>
      <xdr:colOff>65881</xdr:colOff>
      <xdr:row>829</xdr:row>
      <xdr:rowOff>142571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7841AE6-1CA1-4926-AD79-E1178B772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37</xdr:col>
      <xdr:colOff>65881</xdr:colOff>
      <xdr:row>717</xdr:row>
      <xdr:rowOff>132976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3DEF9F6-C7F2-4681-9D31-29BA9ADF5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158000"/>
          <a:ext cx="6352381" cy="2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56357</xdr:colOff>
      <xdr:row>732</xdr:row>
      <xdr:rowOff>133024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6E3B65-72E9-44AC-81CF-63298E0F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3965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37</xdr:col>
      <xdr:colOff>84929</xdr:colOff>
      <xdr:row>1252</xdr:row>
      <xdr:rowOff>47143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D3AD7D-DFF6-4E0A-9183-4D3750A2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408000"/>
          <a:ext cx="6371429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75405</xdr:colOff>
      <xdr:row>744</xdr:row>
      <xdr:rowOff>171167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2C6A48-2311-4D47-864D-814CD55DD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063500"/>
          <a:ext cx="6361905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65881</xdr:colOff>
      <xdr:row>500</xdr:row>
      <xdr:rowOff>180738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DEECB6-90BD-4132-8C9F-9417C2C5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352381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84929</xdr:colOff>
      <xdr:row>596</xdr:row>
      <xdr:rowOff>28333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EA099D-762E-41DA-AB64-F00FEF96F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633000"/>
          <a:ext cx="637142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37</xdr:col>
      <xdr:colOff>75405</xdr:colOff>
      <xdr:row>845</xdr:row>
      <xdr:rowOff>47357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FB15BC-656F-414F-B8AE-B1CC26143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877000"/>
          <a:ext cx="6361905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640</xdr:row>
      <xdr:rowOff>0</xdr:rowOff>
    </xdr:from>
    <xdr:to>
      <xdr:col>37</xdr:col>
      <xdr:colOff>27786</xdr:colOff>
      <xdr:row>661</xdr:row>
      <xdr:rowOff>113786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FCBDEE-08BA-4D9E-8EF4-CEED1480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481500"/>
          <a:ext cx="631428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</xdr:row>
      <xdr:rowOff>0</xdr:rowOff>
    </xdr:from>
    <xdr:ext cx="6380952" cy="4200000"/>
    <xdr:pic>
      <xdr:nvPicPr>
        <xdr:cNvPr id="7" name="Picture 6">
          <a:extLst>
            <a:ext uri="{FF2B5EF4-FFF2-40B4-BE49-F238E27FC236}">
              <a16:creationId xmlns:a16="http://schemas.microsoft.com/office/drawing/2014/main" id="{CD4FC9B2-465D-48ED-AD99-17D37B64E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162500"/>
          <a:ext cx="6380952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6352381" cy="8476190"/>
    <xdr:pic>
      <xdr:nvPicPr>
        <xdr:cNvPr id="8" name="Picture 7">
          <a:extLst>
            <a:ext uri="{FF2B5EF4-FFF2-40B4-BE49-F238E27FC236}">
              <a16:creationId xmlns:a16="http://schemas.microsoft.com/office/drawing/2014/main" id="{55BDA0A5-6848-406B-A89B-B8417C0CC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165500"/>
          <a:ext cx="6352381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47625</xdr:colOff>
      <xdr:row>355</xdr:row>
      <xdr:rowOff>66675</xdr:rowOff>
    </xdr:from>
    <xdr:ext cx="9085714" cy="5971429"/>
    <xdr:pic>
      <xdr:nvPicPr>
        <xdr:cNvPr id="9" name="Picture 8">
          <a:extLst>
            <a:ext uri="{FF2B5EF4-FFF2-40B4-BE49-F238E27FC236}">
              <a16:creationId xmlns:a16="http://schemas.microsoft.com/office/drawing/2014/main" id="{AA49A2F4-9128-46AF-9E5E-6B7D50A6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83518175"/>
          <a:ext cx="9085714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61905" cy="4114286"/>
    <xdr:pic>
      <xdr:nvPicPr>
        <xdr:cNvPr id="12" name="Picture 11">
          <a:extLst>
            <a:ext uri="{FF2B5EF4-FFF2-40B4-BE49-F238E27FC236}">
              <a16:creationId xmlns:a16="http://schemas.microsoft.com/office/drawing/2014/main" id="{83763E57-3F25-49FB-A462-39A0BEF65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694000"/>
          <a:ext cx="6361905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609</xdr:row>
      <xdr:rowOff>133048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3FA964-FE82-40AE-9451-319AE0B9D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75405</xdr:colOff>
      <xdr:row>622</xdr:row>
      <xdr:rowOff>190214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5DCAF0-7D71-4D99-9747-E53BE8DFA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774500"/>
          <a:ext cx="6361905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37</xdr:col>
      <xdr:colOff>75405</xdr:colOff>
      <xdr:row>794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88CCF6-5DCE-4452-B6D0-C56105FB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873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46833</xdr:colOff>
      <xdr:row>699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333EAB-601A-44F7-9BED-7D1904866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333333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713</xdr:row>
      <xdr:rowOff>9238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9E7E1D-1C46-41CC-A701-D87246C6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919500"/>
          <a:ext cx="6352381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798</xdr:row>
      <xdr:rowOff>0</xdr:rowOff>
    </xdr:from>
    <xdr:to>
      <xdr:col>41</xdr:col>
      <xdr:colOff>190071</xdr:colOff>
      <xdr:row>799</xdr:row>
      <xdr:rowOff>180929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3F28BE-C65D-45E7-B510-C688118E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36207500"/>
          <a:ext cx="34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858</xdr:row>
      <xdr:rowOff>94286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09FB0E-5EB4-4848-B5D5-4CC893F8C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017500"/>
          <a:ext cx="6361905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03C7D7-0670-4201-807F-F4350C43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7828000"/>
          <a:ext cx="6342857" cy="2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37</xdr:col>
      <xdr:colOff>27786</xdr:colOff>
      <xdr:row>1178</xdr:row>
      <xdr:rowOff>85595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4143C6C-4752-4A09-A31D-5168DC96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3355000"/>
          <a:ext cx="63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37</xdr:col>
      <xdr:colOff>56357</xdr:colOff>
      <xdr:row>312</xdr:row>
      <xdr:rowOff>152095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E4B571E-8ED3-41C2-8FD7-A9EACF7E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37</xdr:col>
      <xdr:colOff>75405</xdr:colOff>
      <xdr:row>438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2CA3F3-7E81-4FE7-B898-72242AD8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153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65881</xdr:colOff>
      <xdr:row>327</xdr:row>
      <xdr:rowOff>56905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407BFD-48D8-42F5-8172-4098CE1E9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388500"/>
          <a:ext cx="6352381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56357</xdr:colOff>
      <xdr:row>453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AB2493-72D5-48D9-BD06-0FD0ECDE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391500"/>
          <a:ext cx="6342857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223</xdr:row>
      <xdr:rowOff>0</xdr:rowOff>
    </xdr:from>
    <xdr:ext cx="6352381" cy="8647619"/>
    <xdr:pic>
      <xdr:nvPicPr>
        <xdr:cNvPr id="6" name="Picture 5">
          <a:extLst>
            <a:ext uri="{FF2B5EF4-FFF2-40B4-BE49-F238E27FC236}">
              <a16:creationId xmlns:a16="http://schemas.microsoft.com/office/drawing/2014/main" id="{236B5348-B4BB-45AF-911D-CE8ED79C5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582500"/>
          <a:ext cx="6352381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236</xdr:row>
      <xdr:rowOff>104775</xdr:rowOff>
    </xdr:from>
    <xdr:ext cx="9095238" cy="5838095"/>
    <xdr:pic>
      <xdr:nvPicPr>
        <xdr:cNvPr id="7" name="Picture 6">
          <a:extLst>
            <a:ext uri="{FF2B5EF4-FFF2-40B4-BE49-F238E27FC236}">
              <a16:creationId xmlns:a16="http://schemas.microsoft.com/office/drawing/2014/main" id="{55577839-B2B2-4E4F-9FEC-AB487D66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91163775"/>
          <a:ext cx="9095238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352381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5C213688-B9E4-41BE-AFE3-13475FCC4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8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680</xdr:row>
      <xdr:rowOff>0</xdr:rowOff>
    </xdr:from>
    <xdr:ext cx="6361905" cy="3466667"/>
    <xdr:pic>
      <xdr:nvPicPr>
        <xdr:cNvPr id="21" name="Picture 20">
          <a:extLst>
            <a:ext uri="{FF2B5EF4-FFF2-40B4-BE49-F238E27FC236}">
              <a16:creationId xmlns:a16="http://schemas.microsoft.com/office/drawing/2014/main" id="{4B108F11-0AC6-403E-85CE-DDAACFA53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361905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687</xdr:row>
      <xdr:rowOff>142875</xdr:rowOff>
    </xdr:from>
    <xdr:ext cx="9523809" cy="1685714"/>
    <xdr:pic>
      <xdr:nvPicPr>
        <xdr:cNvPr id="22" name="Picture 21">
          <a:extLst>
            <a:ext uri="{FF2B5EF4-FFF2-40B4-BE49-F238E27FC236}">
              <a16:creationId xmlns:a16="http://schemas.microsoft.com/office/drawing/2014/main" id="{B7709633-A77F-47F2-994E-DAF52EF0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1506375"/>
          <a:ext cx="952380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714</xdr:row>
      <xdr:rowOff>0</xdr:rowOff>
    </xdr:from>
    <xdr:ext cx="8047619" cy="2561905"/>
    <xdr:pic>
      <xdr:nvPicPr>
        <xdr:cNvPr id="23" name="Picture 22">
          <a:extLst>
            <a:ext uri="{FF2B5EF4-FFF2-40B4-BE49-F238E27FC236}">
              <a16:creationId xmlns:a16="http://schemas.microsoft.com/office/drawing/2014/main" id="{9A564730-CEE4-4C96-8B65-72D2C06C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507000"/>
          <a:ext cx="80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730</xdr:row>
      <xdr:rowOff>0</xdr:rowOff>
    </xdr:from>
    <xdr:ext cx="6380952" cy="5276190"/>
    <xdr:pic>
      <xdr:nvPicPr>
        <xdr:cNvPr id="24" name="Picture 23">
          <a:extLst>
            <a:ext uri="{FF2B5EF4-FFF2-40B4-BE49-F238E27FC236}">
              <a16:creationId xmlns:a16="http://schemas.microsoft.com/office/drawing/2014/main" id="{71EE8142-8BC6-4EC8-9F58-562FBC6F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0"/>
          <a:ext cx="6380952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5400000" cy="6971428"/>
    <xdr:pic>
      <xdr:nvPicPr>
        <xdr:cNvPr id="25" name="Picture 24">
          <a:extLst>
            <a:ext uri="{FF2B5EF4-FFF2-40B4-BE49-F238E27FC236}">
              <a16:creationId xmlns:a16="http://schemas.microsoft.com/office/drawing/2014/main" id="{485C4EFD-E47A-47E2-BC68-42A4888E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5270000"/>
          <a:ext cx="5400000" cy="69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380952" cy="5466667"/>
    <xdr:pic>
      <xdr:nvPicPr>
        <xdr:cNvPr id="26" name="Picture 25">
          <a:extLst>
            <a:ext uri="{FF2B5EF4-FFF2-40B4-BE49-F238E27FC236}">
              <a16:creationId xmlns:a16="http://schemas.microsoft.com/office/drawing/2014/main" id="{35C92C7F-AFA7-4E7C-88E0-A1067973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3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906</xdr:row>
      <xdr:rowOff>0</xdr:rowOff>
    </xdr:from>
    <xdr:to>
      <xdr:col>37</xdr:col>
      <xdr:colOff>75405</xdr:colOff>
      <xdr:row>945</xdr:row>
      <xdr:rowOff>18119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C98030-5C14-4D72-9B71-00A22413D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019000"/>
          <a:ext cx="6361905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56357</xdr:colOff>
      <xdr:row>991</xdr:row>
      <xdr:rowOff>160881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FA9246-F3D8-4867-9087-0E76C660B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020000"/>
          <a:ext cx="6342857" cy="8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959</xdr:row>
      <xdr:rowOff>180975</xdr:rowOff>
    </xdr:from>
    <xdr:to>
      <xdr:col>52</xdr:col>
      <xdr:colOff>122684</xdr:colOff>
      <xdr:row>990</xdr:row>
      <xdr:rowOff>132618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9105E87-8F83-4107-BFD6-835DD364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62296475"/>
          <a:ext cx="9123809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832</xdr:row>
      <xdr:rowOff>0</xdr:rowOff>
    </xdr:from>
    <xdr:to>
      <xdr:col>39</xdr:col>
      <xdr:colOff>122976</xdr:colOff>
      <xdr:row>869</xdr:row>
      <xdr:rowOff>132452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2D6F410-D648-4028-9BBA-D0C2EFFC1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790476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65881</xdr:colOff>
      <xdr:row>304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21A6B77-32B2-45C7-AFEE-C147518C5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37</xdr:col>
      <xdr:colOff>65881</xdr:colOff>
      <xdr:row>1113</xdr:row>
      <xdr:rowOff>94881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F4A553A-7A3B-4F21-A8CA-5192640AA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9357000"/>
          <a:ext cx="6352381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36</xdr:col>
      <xdr:colOff>75405</xdr:colOff>
      <xdr:row>1150</xdr:row>
      <xdr:rowOff>123524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A6E884-97F9-4BF2-8BF2-92561B897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6977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36</xdr:col>
      <xdr:colOff>56357</xdr:colOff>
      <xdr:row>1162</xdr:row>
      <xdr:rowOff>152119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E50DB13-3BB1-4E4C-B6E5-00613E23D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07454500"/>
          <a:ext cx="634285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37</xdr:col>
      <xdr:colOff>75405</xdr:colOff>
      <xdr:row>1210</xdr:row>
      <xdr:rowOff>66143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C0C2FC-15C1-4C7A-B93A-8B5422624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4503000"/>
          <a:ext cx="6361905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37</xdr:col>
      <xdr:colOff>46833</xdr:colOff>
      <xdr:row>1050</xdr:row>
      <xdr:rowOff>161619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6E2219C-EF75-430A-967F-0A1AC6E25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1670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46833</xdr:colOff>
      <xdr:row>321</xdr:row>
      <xdr:rowOff>171048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805684-8574-42B4-A971-EA5E0569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102500"/>
          <a:ext cx="6333333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37</xdr:col>
      <xdr:colOff>75405</xdr:colOff>
      <xdr:row>1262</xdr:row>
      <xdr:rowOff>47309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9A2FB41-8855-479D-996E-59140A2A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600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75405</xdr:colOff>
      <xdr:row>1405</xdr:row>
      <xdr:rowOff>94167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6A1EF2E-BFF8-4175-A593-019B4174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222500"/>
          <a:ext cx="6361905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1372</xdr:row>
      <xdr:rowOff>66675</xdr:rowOff>
    </xdr:from>
    <xdr:to>
      <xdr:col>55</xdr:col>
      <xdr:colOff>65471</xdr:colOff>
      <xdr:row>1413</xdr:row>
      <xdr:rowOff>8556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C7C8897-CB68-41E5-90D7-6CB8705F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58575175"/>
          <a:ext cx="9628571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75405</xdr:colOff>
      <xdr:row>1488</xdr:row>
      <xdr:rowOff>18048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11B66E3-9BD6-46E9-87E6-7DFC0AB03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605500"/>
          <a:ext cx="6361905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1458</xdr:row>
      <xdr:rowOff>85725</xdr:rowOff>
    </xdr:from>
    <xdr:to>
      <xdr:col>53</xdr:col>
      <xdr:colOff>75039</xdr:colOff>
      <xdr:row>1496</xdr:row>
      <xdr:rowOff>94344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53B7138-52CF-4945-831A-83EE7E53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74977225"/>
          <a:ext cx="9285714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1607</xdr:row>
      <xdr:rowOff>113286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6D4574-F0F2-4192-A6D8-24C74A1E5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988500"/>
          <a:ext cx="6352381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1577</xdr:row>
      <xdr:rowOff>76200</xdr:rowOff>
    </xdr:from>
    <xdr:to>
      <xdr:col>52</xdr:col>
      <xdr:colOff>170299</xdr:colOff>
      <xdr:row>1615</xdr:row>
      <xdr:rowOff>132438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7FA949C-9B40-4E91-AC6D-0E74CF8E5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91350700"/>
          <a:ext cx="9209524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37</xdr:col>
      <xdr:colOff>84929</xdr:colOff>
      <xdr:row>1292</xdr:row>
      <xdr:rowOff>151690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4869DCF-0102-4549-9AD0-6DF1F648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267500"/>
          <a:ext cx="6371429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1308</xdr:row>
      <xdr:rowOff>0</xdr:rowOff>
    </xdr:from>
    <xdr:to>
      <xdr:col>37</xdr:col>
      <xdr:colOff>84929</xdr:colOff>
      <xdr:row>1321</xdr:row>
      <xdr:rowOff>56833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4BC9F0D-7E38-4D89-96A4-5984AD93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0"/>
          <a:ext cx="637142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65881</xdr:colOff>
      <xdr:row>1527</xdr:row>
      <xdr:rowOff>171143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FACBD7B-CBFD-44DF-A2C8-1039F4FCD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2130500"/>
          <a:ext cx="63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37</xdr:col>
      <xdr:colOff>75405</xdr:colOff>
      <xdr:row>1693</xdr:row>
      <xdr:rowOff>179905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C17BA34-1DE9-4B36-B270-D4A55EFC4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5181000"/>
          <a:ext cx="6361905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1717</xdr:row>
      <xdr:rowOff>0</xdr:rowOff>
    </xdr:from>
    <xdr:to>
      <xdr:col>37</xdr:col>
      <xdr:colOff>94452</xdr:colOff>
      <xdr:row>1741</xdr:row>
      <xdr:rowOff>142286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45786DA-D7DB-46B7-ABF8-337D13870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7373000"/>
          <a:ext cx="6380952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37</xdr:col>
      <xdr:colOff>103976</xdr:colOff>
      <xdr:row>1761</xdr:row>
      <xdr:rowOff>94809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4CA6097-0926-4972-8CC8-9B2C50C5C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2326000"/>
          <a:ext cx="6390476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30</xdr:col>
      <xdr:colOff>170809</xdr:colOff>
      <xdr:row>1916</xdr:row>
      <xdr:rowOff>104548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B54DDD-7B7E-4E4F-A3B6-8C0EC2D32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804500"/>
          <a:ext cx="5123809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37</xdr:col>
      <xdr:colOff>56357</xdr:colOff>
      <xdr:row>1818</xdr:row>
      <xdr:rowOff>37738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2DE9FEB-E1AE-4018-9ED1-994453A72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4518000"/>
          <a:ext cx="634285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37</xdr:col>
      <xdr:colOff>75405</xdr:colOff>
      <xdr:row>1856</xdr:row>
      <xdr:rowOff>141976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403C2BD-B82A-4920-A8FC-54D9C5316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7566000"/>
          <a:ext cx="6361905" cy="7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1861</xdr:row>
      <xdr:rowOff>0</xdr:rowOff>
    </xdr:from>
    <xdr:to>
      <xdr:col>37</xdr:col>
      <xdr:colOff>84929</xdr:colOff>
      <xdr:row>1875</xdr:row>
      <xdr:rowOff>113952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1E165D-7CAF-4E95-ACEB-16990947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5567000"/>
          <a:ext cx="6371429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37</xdr:col>
      <xdr:colOff>65881</xdr:colOff>
      <xdr:row>1077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816A1F-3FCC-46ED-983F-32BF5E66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691500"/>
          <a:ext cx="6352381" cy="4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37</xdr:col>
      <xdr:colOff>56357</xdr:colOff>
      <xdr:row>1337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0B006A-9786-4302-8506-DE9943235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2603000"/>
          <a:ext cx="634285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1532</xdr:row>
      <xdr:rowOff>0</xdr:rowOff>
    </xdr:from>
    <xdr:to>
      <xdr:col>37</xdr:col>
      <xdr:colOff>37309</xdr:colOff>
      <xdr:row>1542</xdr:row>
      <xdr:rowOff>28333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CFE13A-C467-4820-AD43-125863EF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18460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162</xdr:row>
      <xdr:rowOff>0</xdr:rowOff>
    </xdr:from>
    <xdr:to>
      <xdr:col>37</xdr:col>
      <xdr:colOff>103976</xdr:colOff>
      <xdr:row>195</xdr:row>
      <xdr:rowOff>161119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0E362-8BFB-437B-A8A3-C7C9AA31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6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179</xdr:row>
      <xdr:rowOff>66676</xdr:rowOff>
    </xdr:from>
    <xdr:to>
      <xdr:col>69</xdr:col>
      <xdr:colOff>130275</xdr:colOff>
      <xdr:row>206</xdr:row>
      <xdr:rowOff>173843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DC0BF-3834-4C0C-9CA1-5D14999FD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116176"/>
          <a:ext cx="12408000" cy="525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75405</xdr:colOff>
      <xdr:row>252</xdr:row>
      <xdr:rowOff>132333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95EFE-3926-45F6-95C3-F5EFDF6E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79000"/>
          <a:ext cx="6361905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222</xdr:row>
      <xdr:rowOff>66675</xdr:rowOff>
    </xdr:from>
    <xdr:to>
      <xdr:col>52</xdr:col>
      <xdr:colOff>94113</xdr:colOff>
      <xdr:row>252</xdr:row>
      <xdr:rowOff>123104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28D45-B325-420F-9CEA-32FAD2C3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4831675"/>
          <a:ext cx="9095238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23</xdr:col>
      <xdr:colOff>75738</xdr:colOff>
      <xdr:row>365</xdr:row>
      <xdr:rowOff>152190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5121A6-DF5A-44A1-8A72-7A107D29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862500"/>
          <a:ext cx="3695238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132548</xdr:colOff>
      <xdr:row>320</xdr:row>
      <xdr:rowOff>190167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502B0E-8A06-42BC-9229-7288F0016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433500"/>
          <a:ext cx="641904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84929</xdr:colOff>
      <xdr:row>425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D5803A-31C6-4759-8817-8EDC1ECB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37142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75405</xdr:colOff>
      <xdr:row>569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F96C0F-2B00-4140-91F6-430FB93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010500"/>
          <a:ext cx="6361905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72</xdr:col>
      <xdr:colOff>55524</xdr:colOff>
      <xdr:row>464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69BEB-F652-4565-89AA-0E65876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34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690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4F91B7-DD04-4D7C-8BD3-73646F965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361905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657</xdr:row>
      <xdr:rowOff>161925</xdr:rowOff>
    </xdr:from>
    <xdr:to>
      <xdr:col>55</xdr:col>
      <xdr:colOff>36884</xdr:colOff>
      <xdr:row>691</xdr:row>
      <xdr:rowOff>170639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1C5C31-7E68-4464-8A45-183E404D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5508425"/>
          <a:ext cx="9723809" cy="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84929</xdr:colOff>
      <xdr:row>509</xdr:row>
      <xdr:rowOff>133048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41BB4D-BE1B-4498-8EAD-1B7E2546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868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65881</xdr:colOff>
      <xdr:row>603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22BBE-973E-43EF-9A7F-6B30D077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75405</xdr:colOff>
      <xdr:row>617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A61916-82C5-43A5-A0D7-2E5B44AA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2995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37</xdr:col>
      <xdr:colOff>75405</xdr:colOff>
      <xdr:row>726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1F9B9A-A71E-4893-BBF9-9C4EEB10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46833</xdr:colOff>
      <xdr:row>336</xdr:row>
      <xdr:rowOff>18810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03DAC-15A3-425F-A5C1-276D24FB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103000"/>
          <a:ext cx="6333333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524</xdr:row>
      <xdr:rowOff>28333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043F9F-F6F1-4242-BBF8-4A672BC7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917000"/>
          <a:ext cx="634285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56357</xdr:colOff>
      <xdr:row>742</xdr:row>
      <xdr:rowOff>161643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ADD462-8E28-41E5-9F9F-3D35BFA9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42857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194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251D0-A285-4577-96E8-99F9111B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34285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75405</xdr:colOff>
      <xdr:row>332</xdr:row>
      <xdr:rowOff>66262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8E803-E462-428C-A029-6BB65E6E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352</xdr:row>
      <xdr:rowOff>190024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17A8DE-2B43-4AE2-A503-322C42162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2420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340</xdr:row>
      <xdr:rowOff>133350</xdr:rowOff>
    </xdr:from>
    <xdr:to>
      <xdr:col>53</xdr:col>
      <xdr:colOff>151223</xdr:colOff>
      <xdr:row>353</xdr:row>
      <xdr:rowOff>94945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7E47E0-97A6-4E6F-BC83-2E144CA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2708850"/>
          <a:ext cx="9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84929</xdr:colOff>
      <xdr:row>84</xdr:row>
      <xdr:rowOff>189952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447BAC-6A46-4DAE-B1EC-92167911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371429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65881</xdr:colOff>
      <xdr:row>127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C4FB43-BBD0-4858-9FB8-B928CA67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75405</xdr:colOff>
      <xdr:row>427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DD571-EB4F-46F9-8F01-AE24B224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579000"/>
          <a:ext cx="6361905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65881</xdr:colOff>
      <xdr:row>233</xdr:row>
      <xdr:rowOff>75881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F6C31A-A31B-468C-9422-A53256A4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75405</xdr:colOff>
      <xdr:row>253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4B92CC-2BCE-4AE9-9AA3-39CE77DE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672000"/>
          <a:ext cx="6361905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75405</xdr:colOff>
      <xdr:row>284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6C284A-4C9D-4F41-B265-39E52970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720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84929</xdr:colOff>
      <xdr:row>484</xdr:row>
      <xdr:rowOff>9000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625935-C2D6-43C0-A589-C33D2F1F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106000"/>
          <a:ext cx="63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75405</xdr:colOff>
      <xdr:row>301</xdr:row>
      <xdr:rowOff>113905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96882-E942-4398-85A4-959C10A8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387500"/>
          <a:ext cx="6361905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46833</xdr:colOff>
      <xdr:row>538</xdr:row>
      <xdr:rowOff>113976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DF901-C259-4A2E-881C-CC51B5C5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107500"/>
          <a:ext cx="633333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570</xdr:row>
      <xdr:rowOff>0</xdr:rowOff>
    </xdr:from>
    <xdr:ext cx="6285714" cy="7657143"/>
    <xdr:pic>
      <xdr:nvPicPr>
        <xdr:cNvPr id="17" name="Picture 16">
          <a:extLst>
            <a:ext uri="{FF2B5EF4-FFF2-40B4-BE49-F238E27FC236}">
              <a16:creationId xmlns:a16="http://schemas.microsoft.com/office/drawing/2014/main" id="{9434F655-BC77-4AB5-8ED4-5A867A2EB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39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47619" cy="4314286"/>
    <xdr:pic>
      <xdr:nvPicPr>
        <xdr:cNvPr id="18" name="Picture 17">
          <a:extLst>
            <a:ext uri="{FF2B5EF4-FFF2-40B4-BE49-F238E27FC236}">
              <a16:creationId xmlns:a16="http://schemas.microsoft.com/office/drawing/2014/main" id="{96DA3478-9E82-4D18-8FA1-DB05E99E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31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621</xdr:row>
      <xdr:rowOff>38100</xdr:rowOff>
    </xdr:from>
    <xdr:ext cx="9714286" cy="3276190"/>
    <xdr:pic>
      <xdr:nvPicPr>
        <xdr:cNvPr id="19" name="Picture 18">
          <a:extLst>
            <a:ext uri="{FF2B5EF4-FFF2-40B4-BE49-F238E27FC236}">
              <a16:creationId xmlns:a16="http://schemas.microsoft.com/office/drawing/2014/main" id="{FB4A92A0-F339-4AB8-B0E5-BBC834C2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20993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285714" cy="4228571"/>
    <xdr:pic>
      <xdr:nvPicPr>
        <xdr:cNvPr id="20" name="Picture 19">
          <a:extLst>
            <a:ext uri="{FF2B5EF4-FFF2-40B4-BE49-F238E27FC236}">
              <a16:creationId xmlns:a16="http://schemas.microsoft.com/office/drawing/2014/main" id="{94E97448-8242-40F6-A33B-43C432198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5146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361905" cy="3933333"/>
    <xdr:pic>
      <xdr:nvPicPr>
        <xdr:cNvPr id="21" name="Picture 20">
          <a:extLst>
            <a:ext uri="{FF2B5EF4-FFF2-40B4-BE49-F238E27FC236}">
              <a16:creationId xmlns:a16="http://schemas.microsoft.com/office/drawing/2014/main" id="{2905A50C-75C6-4DF9-A5A3-FEFF7B36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289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361905" cy="4438095"/>
    <xdr:pic>
      <xdr:nvPicPr>
        <xdr:cNvPr id="22" name="Picture 21">
          <a:extLst>
            <a:ext uri="{FF2B5EF4-FFF2-40B4-BE49-F238E27FC236}">
              <a16:creationId xmlns:a16="http://schemas.microsoft.com/office/drawing/2014/main" id="{16BE4FA5-DB41-406B-A779-6CDD1BEB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814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352381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ABF233B5-D3F6-4865-9923-56CD0CCA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386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333333" cy="5809524"/>
    <xdr:pic>
      <xdr:nvPicPr>
        <xdr:cNvPr id="24" name="Picture 23">
          <a:extLst>
            <a:ext uri="{FF2B5EF4-FFF2-40B4-BE49-F238E27FC236}">
              <a16:creationId xmlns:a16="http://schemas.microsoft.com/office/drawing/2014/main" id="{2FBF152C-146C-405E-B345-2A18AF4E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52381" cy="4219048"/>
    <xdr:pic>
      <xdr:nvPicPr>
        <xdr:cNvPr id="25" name="Picture 24">
          <a:extLst>
            <a:ext uri="{FF2B5EF4-FFF2-40B4-BE49-F238E27FC236}">
              <a16:creationId xmlns:a16="http://schemas.microsoft.com/office/drawing/2014/main" id="{05CC3A7E-3E5F-4D50-AD47-FC2E8E52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42857" cy="2438095"/>
    <xdr:pic>
      <xdr:nvPicPr>
        <xdr:cNvPr id="26" name="Picture 25">
          <a:extLst>
            <a:ext uri="{FF2B5EF4-FFF2-40B4-BE49-F238E27FC236}">
              <a16:creationId xmlns:a16="http://schemas.microsoft.com/office/drawing/2014/main" id="{5846C651-63EA-46F2-88CD-5D4BE56C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906</xdr:row>
      <xdr:rowOff>0</xdr:rowOff>
    </xdr:from>
    <xdr:ext cx="6371429" cy="4752381"/>
    <xdr:pic>
      <xdr:nvPicPr>
        <xdr:cNvPr id="27" name="Picture 26">
          <a:extLst>
            <a:ext uri="{FF2B5EF4-FFF2-40B4-BE49-F238E27FC236}">
              <a16:creationId xmlns:a16="http://schemas.microsoft.com/office/drawing/2014/main" id="{AF578313-C0F1-470D-9030-7B21BD25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11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342857" cy="2400000"/>
    <xdr:pic>
      <xdr:nvPicPr>
        <xdr:cNvPr id="28" name="Picture 27">
          <a:extLst>
            <a:ext uri="{FF2B5EF4-FFF2-40B4-BE49-F238E27FC236}">
              <a16:creationId xmlns:a16="http://schemas.microsoft.com/office/drawing/2014/main" id="{F306CD64-F72E-41E4-8524-E095F7DD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813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1007</xdr:row>
      <xdr:rowOff>0</xdr:rowOff>
    </xdr:from>
    <xdr:ext cx="6438095" cy="3523809"/>
    <xdr:pic>
      <xdr:nvPicPr>
        <xdr:cNvPr id="29" name="Picture 28">
          <a:extLst>
            <a:ext uri="{FF2B5EF4-FFF2-40B4-BE49-F238E27FC236}">
              <a16:creationId xmlns:a16="http://schemas.microsoft.com/office/drawing/2014/main" id="{718C9CCE-B2F8-43D7-890F-54AABD03B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361905" cy="1752381"/>
    <xdr:pic>
      <xdr:nvPicPr>
        <xdr:cNvPr id="30" name="Picture 29">
          <a:extLst>
            <a:ext uri="{FF2B5EF4-FFF2-40B4-BE49-F238E27FC236}">
              <a16:creationId xmlns:a16="http://schemas.microsoft.com/office/drawing/2014/main" id="{66065EE9-43E2-4926-B516-969BD036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1055</xdr:row>
      <xdr:rowOff>0</xdr:rowOff>
    </xdr:from>
    <xdr:to>
      <xdr:col>37</xdr:col>
      <xdr:colOff>56357</xdr:colOff>
      <xdr:row>1067</xdr:row>
      <xdr:rowOff>161619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A568F6-CBD8-4A4F-9101-594428CA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0881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1102</xdr:row>
      <xdr:rowOff>0</xdr:rowOff>
    </xdr:from>
    <xdr:to>
      <xdr:col>37</xdr:col>
      <xdr:colOff>84929</xdr:colOff>
      <xdr:row>1120</xdr:row>
      <xdr:rowOff>56714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07A8BD-D789-41D6-AB6C-CC6B617E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98345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863</xdr:row>
      <xdr:rowOff>132262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D7F971-E371-4DAC-ACDB-1ED097EE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3924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75405</xdr:colOff>
      <xdr:row>1144</xdr:row>
      <xdr:rowOff>180524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5DA4F9-1540-4D9A-BD4F-4126A337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9740500"/>
          <a:ext cx="6361905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1134</xdr:row>
      <xdr:rowOff>28575</xdr:rowOff>
    </xdr:from>
    <xdr:to>
      <xdr:col>53</xdr:col>
      <xdr:colOff>151230</xdr:colOff>
      <xdr:row>1144</xdr:row>
      <xdr:rowOff>161670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B6BD17-D4CD-4ABF-A235-C17BBAF7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211293075"/>
          <a:ext cx="9361905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75405</xdr:colOff>
      <xdr:row>1173</xdr:row>
      <xdr:rowOff>142214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180EA3-36D8-46C5-A9B6-71EB412E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3550500"/>
          <a:ext cx="636190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65881</xdr:colOff>
      <xdr:row>878</xdr:row>
      <xdr:rowOff>56809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92408DE-CD5D-4B12-9BC4-850D73C85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687000"/>
          <a:ext cx="6352381" cy="27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1217</xdr:row>
      <xdr:rowOff>0</xdr:rowOff>
    </xdr:from>
    <xdr:to>
      <xdr:col>37</xdr:col>
      <xdr:colOff>65881</xdr:colOff>
      <xdr:row>1241</xdr:row>
      <xdr:rowOff>151809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0711B98-CF8B-4235-A176-ABE58B6E0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4790000"/>
          <a:ext cx="635238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94452</xdr:colOff>
      <xdr:row>1189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CD59D-55EE-443B-9C46-A4296122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1932500"/>
          <a:ext cx="6380952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37</xdr:col>
      <xdr:colOff>56357</xdr:colOff>
      <xdr:row>1293</xdr:row>
      <xdr:rowOff>94929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EFA6CEF-BE83-420E-BD54-EE096ADD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1935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37</xdr:col>
      <xdr:colOff>84929</xdr:colOff>
      <xdr:row>1082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D62D3B-2685-4343-8402-8A496EBA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216000"/>
          <a:ext cx="637142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46833</xdr:colOff>
      <xdr:row>142</xdr:row>
      <xdr:rowOff>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EBD71C-CA45-46C8-8C49-7E02736A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146000"/>
          <a:ext cx="633333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27</xdr:col>
      <xdr:colOff>142309</xdr:colOff>
      <xdr:row>62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306B1-6561-4849-B8BC-A8AEEA3D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5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37</xdr:col>
      <xdr:colOff>75405</xdr:colOff>
      <xdr:row>116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5648AD-542D-46A6-86A8-C72B46D3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88000"/>
          <a:ext cx="636190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84929</xdr:colOff>
      <xdr:row>186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2FB144-DE71-4D55-9B89-40D1415E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147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123024</xdr:colOff>
      <xdr:row>270</xdr:row>
      <xdr:rowOff>46548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A7DFDA-4CFA-414D-B043-A1BF371D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4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237</xdr:row>
      <xdr:rowOff>38100</xdr:rowOff>
    </xdr:from>
    <xdr:to>
      <xdr:col>52</xdr:col>
      <xdr:colOff>103636</xdr:colOff>
      <xdr:row>276</xdr:row>
      <xdr:rowOff>18124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9303B-79BA-489E-8C8B-6364A599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43853100"/>
          <a:ext cx="9114286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301</xdr:row>
      <xdr:rowOff>104452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0D5809-30F8-45A0-93D4-2FCAEA4A4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9115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329</xdr:row>
      <xdr:rowOff>0</xdr:rowOff>
    </xdr:from>
    <xdr:ext cx="6342857" cy="8219048"/>
    <xdr:pic>
      <xdr:nvPicPr>
        <xdr:cNvPr id="10" name="Picture 9">
          <a:extLst>
            <a:ext uri="{FF2B5EF4-FFF2-40B4-BE49-F238E27FC236}">
              <a16:creationId xmlns:a16="http://schemas.microsoft.com/office/drawing/2014/main" id="{6A034B28-508E-49A3-8F30-AA380B71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342857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71429" cy="3466667"/>
    <xdr:pic>
      <xdr:nvPicPr>
        <xdr:cNvPr id="11" name="Picture 10">
          <a:extLst>
            <a:ext uri="{FF2B5EF4-FFF2-40B4-BE49-F238E27FC236}">
              <a16:creationId xmlns:a16="http://schemas.microsoft.com/office/drawing/2014/main" id="{42418539-AA07-4778-81C8-1EE7411F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37</xdr:col>
      <xdr:colOff>56357</xdr:colOff>
      <xdr:row>450</xdr:row>
      <xdr:rowOff>28071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41A116-F3B8-4EE5-ABEE-CF5D4AAF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772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56357</xdr:colOff>
      <xdr:row>512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3389CE-1F1F-43ED-9765-B9AB5EA3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75405</xdr:colOff>
      <xdr:row>548</xdr:row>
      <xdr:rowOff>180143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80FE4-BFF6-4740-9A3C-D13AD24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61905" cy="6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560</xdr:row>
      <xdr:rowOff>28333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4EAF26-17D3-45FF-A0A7-9273576F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3822500"/>
          <a:ext cx="6352381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94452</xdr:colOff>
      <xdr:row>573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488D5-537C-47A7-8129-F93C87D5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65881</xdr:colOff>
      <xdr:row>587</xdr:row>
      <xdr:rowOff>180667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6B4BD6-13BA-4E21-A612-3DAC1934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52381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557</xdr:row>
      <xdr:rowOff>104775</xdr:rowOff>
    </xdr:from>
    <xdr:to>
      <xdr:col>72</xdr:col>
      <xdr:colOff>27781</xdr:colOff>
      <xdr:row>570</xdr:row>
      <xdr:rowOff>94942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E87E54-AA95-425F-AC55-E5248AC8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00" y="105260775"/>
          <a:ext cx="6352381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F24ED7E8-BB3A-4228-85DC-B8717549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824000"/>
          <a:ext cx="6361905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171450</xdr:colOff>
      <xdr:row>79</xdr:row>
      <xdr:rowOff>95250</xdr:rowOff>
    </xdr:from>
    <xdr:ext cx="10990476" cy="5000000"/>
    <xdr:pic>
      <xdr:nvPicPr>
        <xdr:cNvPr id="3" name="Picture 2">
          <a:extLst>
            <a:ext uri="{FF2B5EF4-FFF2-40B4-BE49-F238E27FC236}">
              <a16:creationId xmlns:a16="http://schemas.microsoft.com/office/drawing/2014/main" id="{9C8FC1EF-2692-46C6-819A-40E16233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119157750"/>
          <a:ext cx="1099047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61905" cy="7266667"/>
    <xdr:pic>
      <xdr:nvPicPr>
        <xdr:cNvPr id="4" name="Picture 3">
          <a:extLst>
            <a:ext uri="{FF2B5EF4-FFF2-40B4-BE49-F238E27FC236}">
              <a16:creationId xmlns:a16="http://schemas.microsoft.com/office/drawing/2014/main" id="{D4EF01AA-4E2B-4E8E-91D7-6C5D9199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444500"/>
          <a:ext cx="6361905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371429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78004C32-77D2-4138-A8F3-18BD2224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48740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61905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B6302A98-1A5D-41AE-AE52-94B6AB05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350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52381" cy="3342857"/>
    <xdr:pic>
      <xdr:nvPicPr>
        <xdr:cNvPr id="7" name="Picture 6">
          <a:extLst>
            <a:ext uri="{FF2B5EF4-FFF2-40B4-BE49-F238E27FC236}">
              <a16:creationId xmlns:a16="http://schemas.microsoft.com/office/drawing/2014/main" id="{CA143989-5EDA-475D-8F2B-80C792A8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827000"/>
          <a:ext cx="6352381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40</xdr:col>
      <xdr:colOff>161925</xdr:colOff>
      <xdr:row>107</xdr:row>
      <xdr:rowOff>9525</xdr:rowOff>
    </xdr:from>
    <xdr:ext cx="15895238" cy="3695238"/>
    <xdr:pic>
      <xdr:nvPicPr>
        <xdr:cNvPr id="8" name="Picture 7">
          <a:extLst>
            <a:ext uri="{FF2B5EF4-FFF2-40B4-BE49-F238E27FC236}">
              <a16:creationId xmlns:a16="http://schemas.microsoft.com/office/drawing/2014/main" id="{B88B02F9-C0AE-45C4-84C6-8071E48A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1925" y="124406025"/>
          <a:ext cx="1589523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352381" cy="5685714"/>
    <xdr:pic>
      <xdr:nvPicPr>
        <xdr:cNvPr id="9" name="Picture 8">
          <a:extLst>
            <a:ext uri="{FF2B5EF4-FFF2-40B4-BE49-F238E27FC236}">
              <a16:creationId xmlns:a16="http://schemas.microsoft.com/office/drawing/2014/main" id="{ECBFC28D-6E20-44BA-B286-0E6E355D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256000"/>
          <a:ext cx="6352381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6352381" cy="3695238"/>
    <xdr:pic>
      <xdr:nvPicPr>
        <xdr:cNvPr id="10" name="Picture 9">
          <a:extLst>
            <a:ext uri="{FF2B5EF4-FFF2-40B4-BE49-F238E27FC236}">
              <a16:creationId xmlns:a16="http://schemas.microsoft.com/office/drawing/2014/main" id="{DFA1F39C-F38E-4751-B667-E03B06F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161500"/>
          <a:ext cx="6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52381" cy="7352381"/>
    <xdr:pic>
      <xdr:nvPicPr>
        <xdr:cNvPr id="11" name="Picture 10">
          <a:extLst>
            <a:ext uri="{FF2B5EF4-FFF2-40B4-BE49-F238E27FC236}">
              <a16:creationId xmlns:a16="http://schemas.microsoft.com/office/drawing/2014/main" id="{94AF93A1-A675-4E54-80E9-3C11756B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38275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505</xdr:row>
      <xdr:rowOff>0</xdr:rowOff>
    </xdr:from>
    <xdr:to>
      <xdr:col>37</xdr:col>
      <xdr:colOff>75405</xdr:colOff>
      <xdr:row>550</xdr:row>
      <xdr:rowOff>103690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F4F2A8-9363-4224-9486-383E3807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961500"/>
          <a:ext cx="6361905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516</xdr:row>
      <xdr:rowOff>161925</xdr:rowOff>
    </xdr:from>
    <xdr:to>
      <xdr:col>54</xdr:col>
      <xdr:colOff>151199</xdr:colOff>
      <xdr:row>555</xdr:row>
      <xdr:rowOff>84806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D95033-851C-4CCC-B316-88144C0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75218925"/>
          <a:ext cx="96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46833</xdr:colOff>
      <xdr:row>277</xdr:row>
      <xdr:rowOff>85333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CDB16-C1DE-4F7E-801F-C3541509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720500"/>
          <a:ext cx="633333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65881</xdr:colOff>
      <xdr:row>593</xdr:row>
      <xdr:rowOff>56833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49C5D-44C0-4996-BBDA-CB872143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3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65881</xdr:colOff>
      <xdr:row>298</xdr:row>
      <xdr:rowOff>190000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73AFA7-21CA-4EFA-A649-18881A43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959000"/>
          <a:ext cx="635238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336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AB7C26-3D48-4959-BC29-C72557D08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1531500"/>
          <a:ext cx="635238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65881</xdr:colOff>
      <xdr:row>673</xdr:row>
      <xdr:rowOff>180381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157017-0338-4A87-89FE-7B985109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632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65881</xdr:colOff>
      <xdr:row>431</xdr:row>
      <xdr:rowOff>94809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5EAE0E-2118-44E4-B962-89E800AB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8676500"/>
          <a:ext cx="6352381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65881</xdr:colOff>
      <xdr:row>687</xdr:row>
      <xdr:rowOff>18810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E055F9-EB1F-4C56-9735-65470113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966500"/>
          <a:ext cx="63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37</xdr:col>
      <xdr:colOff>94452</xdr:colOff>
      <xdr:row>884</xdr:row>
      <xdr:rowOff>180238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6796CD-D4F2-48F9-A1F4-F325390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205500"/>
          <a:ext cx="6380952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66675</xdr:colOff>
      <xdr:row>373</xdr:row>
      <xdr:rowOff>0</xdr:rowOff>
    </xdr:from>
    <xdr:to>
      <xdr:col>103</xdr:col>
      <xdr:colOff>49675</xdr:colOff>
      <xdr:row>414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9097B2-E7DC-4FD3-8F49-05601EB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1175" y="71056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46833</xdr:colOff>
      <xdr:row>471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F3C430-45B5-4095-93D8-DA23AB8B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7439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64</xdr:col>
      <xdr:colOff>27143</xdr:colOff>
      <xdr:row>979</xdr:row>
      <xdr:rowOff>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25D40D-47F0-430E-B34B-C98318A0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256000"/>
          <a:ext cx="11457143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698</xdr:row>
      <xdr:rowOff>180714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37C9B-366B-4A4A-ADB8-00C7E83DC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7063500"/>
          <a:ext cx="6390476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46833</xdr:colOff>
      <xdr:row>709</xdr:row>
      <xdr:rowOff>47405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4ED4BA3-E7C8-4A4C-97B4-F88C1DC5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9349500"/>
          <a:ext cx="63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75405</xdr:colOff>
      <xdr:row>723</xdr:row>
      <xdr:rowOff>161595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CE97EA-C24D-4C62-8F8A-54B7D218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1254500"/>
          <a:ext cx="6361905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1011</xdr:row>
      <xdr:rowOff>0</xdr:rowOff>
    </xdr:from>
    <xdr:to>
      <xdr:col>37</xdr:col>
      <xdr:colOff>37309</xdr:colOff>
      <xdr:row>1031</xdr:row>
      <xdr:rowOff>18571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BF381E-DB55-4AAE-91F3-B59F6A19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878000"/>
          <a:ext cx="632380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56357</xdr:colOff>
      <xdr:row>1051</xdr:row>
      <xdr:rowOff>75786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397DF96-A87A-47AB-BF32-5A1CB3A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831000"/>
          <a:ext cx="634285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1042</xdr:row>
      <xdr:rowOff>19050</xdr:rowOff>
    </xdr:from>
    <xdr:to>
      <xdr:col>54</xdr:col>
      <xdr:colOff>27393</xdr:colOff>
      <xdr:row>1050</xdr:row>
      <xdr:rowOff>123621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B6A3B8-AE60-47D4-88E0-DD69A053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73374050"/>
          <a:ext cx="9457143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1056</xdr:row>
      <xdr:rowOff>0</xdr:rowOff>
    </xdr:from>
    <xdr:to>
      <xdr:col>67</xdr:col>
      <xdr:colOff>27595</xdr:colOff>
      <xdr:row>1057</xdr:row>
      <xdr:rowOff>180929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A3A9CE-1226-41B2-AAF6-95832EBD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175450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37</xdr:col>
      <xdr:colOff>56357</xdr:colOff>
      <xdr:row>1081</xdr:row>
      <xdr:rowOff>85238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2712D0E-BEB1-4766-A403-8F576DDF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403000"/>
          <a:ext cx="6342857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1111</xdr:row>
      <xdr:rowOff>0</xdr:rowOff>
    </xdr:from>
    <xdr:to>
      <xdr:col>46</xdr:col>
      <xdr:colOff>122809</xdr:colOff>
      <xdr:row>1115</xdr:row>
      <xdr:rowOff>123714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E27040-194F-4158-B099-1C4759F0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1927500"/>
          <a:ext cx="8123809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37</xdr:col>
      <xdr:colOff>56357</xdr:colOff>
      <xdr:row>1182</xdr:row>
      <xdr:rowOff>113524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4386B1E-D41D-4BD9-9C4B-A4B07E93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357000"/>
          <a:ext cx="6342857" cy="6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1165</xdr:row>
      <xdr:rowOff>142875</xdr:rowOff>
    </xdr:from>
    <xdr:to>
      <xdr:col>63</xdr:col>
      <xdr:colOff>182125</xdr:colOff>
      <xdr:row>1176</xdr:row>
      <xdr:rowOff>71375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2C244C8-D894-419E-9672-2DAC12E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625" y="192357375"/>
          <a:ext cx="11374000" cy="202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56357</xdr:colOff>
      <xdr:row>1386</xdr:row>
      <xdr:rowOff>160976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E8E2862-F2E5-40E5-B44B-3495826B4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342857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630</xdr:row>
      <xdr:rowOff>65809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BF90338-6D7A-43B5-8300-9BFFD035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15252500"/>
          <a:ext cx="6390476" cy="6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84929</xdr:colOff>
      <xdr:row>483</xdr:row>
      <xdr:rowOff>190214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A69F05-F1E2-4F6A-B3D5-CD977840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9916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56357</xdr:colOff>
      <xdr:row>348</xdr:row>
      <xdr:rowOff>180690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57806B-363F-40CB-8107-C9FBB58E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4198500"/>
          <a:ext cx="634285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46833</xdr:colOff>
      <xdr:row>772</xdr:row>
      <xdr:rowOff>114000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0DC01A-04A9-43FF-B30C-C432C54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4780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37</xdr:col>
      <xdr:colOff>75405</xdr:colOff>
      <xdr:row>1423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1A94A8-F69F-4919-84BF-616EE147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669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113500</xdr:colOff>
      <xdr:row>791</xdr:row>
      <xdr:rowOff>161476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A556FAF-8108-40EE-BF6C-185183B3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7256500"/>
          <a:ext cx="6400000" cy="3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84929</xdr:colOff>
      <xdr:row>824</xdr:row>
      <xdr:rowOff>37357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27A8A1-4D5C-4601-B4D6-1D636C74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1066500"/>
          <a:ext cx="6371429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37</xdr:col>
      <xdr:colOff>27786</xdr:colOff>
      <xdr:row>1249</xdr:row>
      <xdr:rowOff>171119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D0E8E3F-D50D-4B3F-AC8F-360A1E94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257425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835</xdr:row>
      <xdr:rowOff>47381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D9EE20-C0EB-42E6-BE61-0558BD25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57162500"/>
          <a:ext cx="6342857" cy="1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84929</xdr:colOff>
      <xdr:row>1099</xdr:row>
      <xdr:rowOff>56738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155AD10-4547-4770-BD6A-D4C867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00406000"/>
          <a:ext cx="6371429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84929</xdr:colOff>
      <xdr:row>925</xdr:row>
      <xdr:rowOff>75881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E8A6BA2-2E18-43D9-8DA6-33395190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73736000"/>
          <a:ext cx="637142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4733333"/>
    <xdr:pic>
      <xdr:nvPicPr>
        <xdr:cNvPr id="2" name="Picture 1">
          <a:extLst>
            <a:ext uri="{FF2B5EF4-FFF2-40B4-BE49-F238E27FC236}">
              <a16:creationId xmlns:a16="http://schemas.microsoft.com/office/drawing/2014/main" id="{1D938DF4-6E4C-4D44-8852-58973671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7965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42857" cy="4171429"/>
    <xdr:pic>
      <xdr:nvPicPr>
        <xdr:cNvPr id="3" name="Picture 2">
          <a:extLst>
            <a:ext uri="{FF2B5EF4-FFF2-40B4-BE49-F238E27FC236}">
              <a16:creationId xmlns:a16="http://schemas.microsoft.com/office/drawing/2014/main" id="{BE1B334D-5C8C-4823-800F-38EB536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9844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432</xdr:row>
      <xdr:rowOff>0</xdr:rowOff>
    </xdr:from>
    <xdr:to>
      <xdr:col>37</xdr:col>
      <xdr:colOff>56357</xdr:colOff>
      <xdr:row>477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7A0B97-0D3F-4DE2-A548-91D51D28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34285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441</xdr:row>
      <xdr:rowOff>142875</xdr:rowOff>
    </xdr:from>
    <xdr:to>
      <xdr:col>54</xdr:col>
      <xdr:colOff>179774</xdr:colOff>
      <xdr:row>480</xdr:row>
      <xdr:rowOff>103851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F9E2B5-9568-42A5-9218-1276A69A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38242875"/>
          <a:ext cx="9609524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84929</xdr:colOff>
      <xdr:row>589</xdr:row>
      <xdr:rowOff>103690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1E784-98C2-4739-8AEA-FCE00F81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371429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37</xdr:col>
      <xdr:colOff>65881</xdr:colOff>
      <xdr:row>921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CC12B8-437C-42EF-B648-1135076D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84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65881</xdr:colOff>
      <xdr:row>1146</xdr:row>
      <xdr:rowOff>8976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C40A13-453A-46DA-8287-A6713FB1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18235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37</xdr:col>
      <xdr:colOff>46833</xdr:colOff>
      <xdr:row>1033</xdr:row>
      <xdr:rowOff>104405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BE41A-7419-459B-86E9-FAE6D45F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0490000"/>
          <a:ext cx="633333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46833</xdr:colOff>
      <xdr:row>635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A6FAE7-3A59-42B5-9BBD-08F00294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865500"/>
          <a:ext cx="6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1171</xdr:row>
      <xdr:rowOff>0</xdr:rowOff>
    </xdr:from>
    <xdr:to>
      <xdr:col>37</xdr:col>
      <xdr:colOff>65881</xdr:colOff>
      <xdr:row>1183</xdr:row>
      <xdr:rowOff>142571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4AEAF-9D40-4610-9030-C7A78A17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5826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75405</xdr:colOff>
      <xdr:row>664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B0330-A34C-4724-B20D-DA6C4C3B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582000"/>
          <a:ext cx="636190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644</xdr:row>
      <xdr:rowOff>28575</xdr:rowOff>
    </xdr:from>
    <xdr:to>
      <xdr:col>48</xdr:col>
      <xdr:colOff>18014</xdr:colOff>
      <xdr:row>667</xdr:row>
      <xdr:rowOff>75646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D2984-D3ED-44F4-A097-35DC9280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86134575"/>
          <a:ext cx="82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56357</xdr:colOff>
      <xdr:row>1056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09231F-87B8-4862-B0F8-A70B2576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588500"/>
          <a:ext cx="634285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1042</xdr:row>
      <xdr:rowOff>47625</xdr:rowOff>
    </xdr:from>
    <xdr:to>
      <xdr:col>44</xdr:col>
      <xdr:colOff>189543</xdr:colOff>
      <xdr:row>1057</xdr:row>
      <xdr:rowOff>56792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699B7C-98E3-40F1-AF8A-BF7E4F00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38160125"/>
          <a:ext cx="76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37</xdr:col>
      <xdr:colOff>65881</xdr:colOff>
      <xdr:row>1253</xdr:row>
      <xdr:rowOff>113405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EC1D16-98C5-466C-8E9F-143F4D6D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449500"/>
          <a:ext cx="6352381" cy="7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38100</xdr:colOff>
      <xdr:row>1227</xdr:row>
      <xdr:rowOff>9525</xdr:rowOff>
    </xdr:from>
    <xdr:to>
      <xdr:col>87</xdr:col>
      <xdr:colOff>5600</xdr:colOff>
      <xdr:row>1254</xdr:row>
      <xdr:rowOff>146025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D49143-7428-4810-BF7F-659D2684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67100" y="169554525"/>
          <a:ext cx="13112000" cy="52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1256</xdr:row>
      <xdr:rowOff>0</xdr:rowOff>
    </xdr:from>
    <xdr:to>
      <xdr:col>37</xdr:col>
      <xdr:colOff>56357</xdr:colOff>
      <xdr:row>1271</xdr:row>
      <xdr:rowOff>104405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90B824-782A-44C4-B20E-F0F3FDBE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50695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37</xdr:col>
      <xdr:colOff>75405</xdr:colOff>
      <xdr:row>1196</xdr:row>
      <xdr:rowOff>142595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445336-5EBF-4A22-B8C7-DA09153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1544000"/>
          <a:ext cx="6361905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46833</xdr:colOff>
      <xdr:row>148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1BEC46-63C0-4174-99F0-7533130C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908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37</xdr:col>
      <xdr:colOff>75405</xdr:colOff>
      <xdr:row>756</xdr:row>
      <xdr:rowOff>37309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B35545-6462-4173-9EA7-FC7D1077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155500"/>
          <a:ext cx="6361905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767</xdr:row>
      <xdr:rowOff>133095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5555A-37B3-4E4B-A549-3D8A99FE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7632500"/>
          <a:ext cx="6352381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37</xdr:col>
      <xdr:colOff>65881</xdr:colOff>
      <xdr:row>813</xdr:row>
      <xdr:rowOff>94167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B0E2E18-5737-46E6-850B-1400F5E9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728000"/>
          <a:ext cx="6352381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1058</xdr:row>
      <xdr:rowOff>0</xdr:rowOff>
    </xdr:from>
    <xdr:to>
      <xdr:col>37</xdr:col>
      <xdr:colOff>56357</xdr:colOff>
      <xdr:row>1102</xdr:row>
      <xdr:rowOff>160857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07FE15-AEF2-415F-9401-35A1A556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4973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56357</xdr:colOff>
      <xdr:row>1292</xdr:row>
      <xdr:rowOff>123333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4B399A-7B1F-4864-B4BF-318C4F3D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5740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1281</xdr:row>
      <xdr:rowOff>9525</xdr:rowOff>
    </xdr:from>
    <xdr:to>
      <xdr:col>48</xdr:col>
      <xdr:colOff>65632</xdr:colOff>
      <xdr:row>1290</xdr:row>
      <xdr:rowOff>152168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FEEBF2-0D28-438D-B615-24247F4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07464025"/>
          <a:ext cx="8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1303</xdr:row>
      <xdr:rowOff>0</xdr:rowOff>
    </xdr:from>
    <xdr:to>
      <xdr:col>37</xdr:col>
      <xdr:colOff>56357</xdr:colOff>
      <xdr:row>1328</xdr:row>
      <xdr:rowOff>180357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A96561-82D8-4A4B-97E3-497E0955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1645500"/>
          <a:ext cx="634285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56357</xdr:colOff>
      <xdr:row>304</xdr:row>
      <xdr:rowOff>161619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23722-4FAB-4B2D-832A-B63F65F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5720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37</xdr:col>
      <xdr:colOff>37309</xdr:colOff>
      <xdr:row>1441</xdr:row>
      <xdr:rowOff>141786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31888C-06D0-4BD4-B058-1DB6092B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308860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1444</xdr:row>
      <xdr:rowOff>0</xdr:rowOff>
    </xdr:from>
    <xdr:to>
      <xdr:col>37</xdr:col>
      <xdr:colOff>56357</xdr:colOff>
      <xdr:row>1459</xdr:row>
      <xdr:rowOff>75833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6D3479-4BAA-49D0-9762-DB77A31A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0030000"/>
          <a:ext cx="634285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65881</xdr:colOff>
      <xdr:row>165</xdr:row>
      <xdr:rowOff>113905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CCD2B85-6C3C-44EA-9168-A1951DCD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384500"/>
          <a:ext cx="6352381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84929</xdr:colOff>
      <xdr:row>201</xdr:row>
      <xdr:rowOff>85405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BB6828-9B72-44C4-B9F1-A85912F2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814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37</xdr:col>
      <xdr:colOff>65881</xdr:colOff>
      <xdr:row>1349</xdr:row>
      <xdr:rowOff>123357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48DA12B-15EA-4401-91D4-F783D77F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6410500"/>
          <a:ext cx="6352381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38100</xdr:colOff>
      <xdr:row>1338</xdr:row>
      <xdr:rowOff>123825</xdr:rowOff>
    </xdr:from>
    <xdr:to>
      <xdr:col>42</xdr:col>
      <xdr:colOff>161171</xdr:colOff>
      <xdr:row>1348</xdr:row>
      <xdr:rowOff>114063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39CADE-38EF-48EB-85C7-A30329FE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33600" y="238058325"/>
          <a:ext cx="602857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37309</xdr:colOff>
      <xdr:row>1378</xdr:row>
      <xdr:rowOff>18381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DA0883F-9259-4D1A-9446-F31BF05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0220500"/>
          <a:ext cx="6323809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65881</xdr:colOff>
      <xdr:row>1486</xdr:row>
      <xdr:rowOff>47000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3E4824-74DA-45F3-868E-1F7779A4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1175500"/>
          <a:ext cx="6352381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1468</xdr:row>
      <xdr:rowOff>38100</xdr:rowOff>
    </xdr:from>
    <xdr:to>
      <xdr:col>48</xdr:col>
      <xdr:colOff>141827</xdr:colOff>
      <xdr:row>1487</xdr:row>
      <xdr:rowOff>113838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2769BB-6EDC-4C2F-96CB-164E6CF6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" y="262737600"/>
          <a:ext cx="8380952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94452</xdr:colOff>
      <xdr:row>214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4E3FC0-8733-4B0B-BAE7-23F75D55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8481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318</xdr:row>
      <xdr:rowOff>161619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BCB4279-503E-4138-99B0-DB11D763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293000"/>
          <a:ext cx="634285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37</xdr:col>
      <xdr:colOff>75405</xdr:colOff>
      <xdr:row>1741</xdr:row>
      <xdr:rowOff>132286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1803443-D27F-4EA8-BE70-36FF5D895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3273500"/>
          <a:ext cx="6361905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1744</xdr:row>
      <xdr:rowOff>0</xdr:rowOff>
    </xdr:from>
    <xdr:to>
      <xdr:col>37</xdr:col>
      <xdr:colOff>56357</xdr:colOff>
      <xdr:row>1770</xdr:row>
      <xdr:rowOff>113667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5070C83-53AA-46FA-83D5-C7374B16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5846500"/>
          <a:ext cx="6342857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1753</xdr:row>
      <xdr:rowOff>0</xdr:rowOff>
    </xdr:from>
    <xdr:to>
      <xdr:col>48</xdr:col>
      <xdr:colOff>75156</xdr:colOff>
      <xdr:row>1772</xdr:row>
      <xdr:rowOff>56690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8E30D7F-E219-47AE-97BA-D3ED0351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6775" y="297561000"/>
          <a:ext cx="8352381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1801</xdr:row>
      <xdr:rowOff>0</xdr:rowOff>
    </xdr:from>
    <xdr:to>
      <xdr:col>37</xdr:col>
      <xdr:colOff>65881</xdr:colOff>
      <xdr:row>1846</xdr:row>
      <xdr:rowOff>132262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C29E6D6-8692-4ECB-A294-B28BE64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9562500"/>
          <a:ext cx="63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37</xdr:col>
      <xdr:colOff>94452</xdr:colOff>
      <xdr:row>1599</xdr:row>
      <xdr:rowOff>17976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2822096-3A44-456B-B220-1F836F80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0606500"/>
          <a:ext cx="6380952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1991</xdr:row>
      <xdr:rowOff>0</xdr:rowOff>
    </xdr:from>
    <xdr:to>
      <xdr:col>37</xdr:col>
      <xdr:colOff>75405</xdr:colOff>
      <xdr:row>2011</xdr:row>
      <xdr:rowOff>190000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62E2018-9412-45BA-8FDE-D335DD0F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9852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65881</xdr:colOff>
      <xdr:row>1871</xdr:row>
      <xdr:rowOff>28024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5076F3F-71CA-440E-BDCA-841DB3C4B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6613500"/>
          <a:ext cx="6352381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1896</xdr:row>
      <xdr:rowOff>0</xdr:rowOff>
    </xdr:from>
    <xdr:to>
      <xdr:col>37</xdr:col>
      <xdr:colOff>27786</xdr:colOff>
      <xdr:row>1912</xdr:row>
      <xdr:rowOff>123429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2D0B84A-218E-4B5F-80CD-8877660B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5757500"/>
          <a:ext cx="6314286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94452</xdr:colOff>
      <xdr:row>523</xdr:row>
      <xdr:rowOff>94929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1E5FE87-5E7A-4FFD-A4EF-CD926639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7058500"/>
          <a:ext cx="6380952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1913</xdr:row>
      <xdr:rowOff>0</xdr:rowOff>
    </xdr:from>
    <xdr:to>
      <xdr:col>37</xdr:col>
      <xdr:colOff>84929</xdr:colOff>
      <xdr:row>1932</xdr:row>
      <xdr:rowOff>104309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F11A009-570F-4D71-8B34-F3847A33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54330000"/>
          <a:ext cx="6371429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1921</xdr:row>
      <xdr:rowOff>85725</xdr:rowOff>
    </xdr:from>
    <xdr:to>
      <xdr:col>55</xdr:col>
      <xdr:colOff>55959</xdr:colOff>
      <xdr:row>1932</xdr:row>
      <xdr:rowOff>37844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70B0FF1-DA4C-43DF-B151-337C75B9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9650" y="355939725"/>
          <a:ext cx="95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1933</xdr:row>
      <xdr:rowOff>0</xdr:rowOff>
    </xdr:from>
    <xdr:to>
      <xdr:col>37</xdr:col>
      <xdr:colOff>56357</xdr:colOff>
      <xdr:row>1977</xdr:row>
      <xdr:rowOff>65619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96F1DA-C232-4AC6-8264-0A8FDAA6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8140000"/>
          <a:ext cx="6342857" cy="8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2044</xdr:row>
      <xdr:rowOff>0</xdr:rowOff>
    </xdr:from>
    <xdr:to>
      <xdr:col>37</xdr:col>
      <xdr:colOff>56357</xdr:colOff>
      <xdr:row>2060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2B360A-0F0A-4304-8BEB-8088A6C8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81381000"/>
          <a:ext cx="634285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33333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74DFEC0B-E492-4B35-95BF-88EBA570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008000"/>
          <a:ext cx="633333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</xdr:row>
      <xdr:rowOff>0</xdr:rowOff>
    </xdr:from>
    <xdr:ext cx="6361905" cy="4923809"/>
    <xdr:pic>
      <xdr:nvPicPr>
        <xdr:cNvPr id="3" name="Picture 2">
          <a:extLst>
            <a:ext uri="{FF2B5EF4-FFF2-40B4-BE49-F238E27FC236}">
              <a16:creationId xmlns:a16="http://schemas.microsoft.com/office/drawing/2014/main" id="{13DC350C-EDA2-4806-AB07-F2C239C4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8991000"/>
          <a:ext cx="6361905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33333" cy="2323809"/>
    <xdr:pic>
      <xdr:nvPicPr>
        <xdr:cNvPr id="4" name="Picture 3">
          <a:extLst>
            <a:ext uri="{FF2B5EF4-FFF2-40B4-BE49-F238E27FC236}">
              <a16:creationId xmlns:a16="http://schemas.microsoft.com/office/drawing/2014/main" id="{1602CCB0-7CB5-41EF-850D-68417E19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134500"/>
          <a:ext cx="6333333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198</xdr:row>
      <xdr:rowOff>0</xdr:rowOff>
    </xdr:from>
    <xdr:ext cx="6352381" cy="2247619"/>
    <xdr:pic>
      <xdr:nvPicPr>
        <xdr:cNvPr id="5" name="Picture 4">
          <a:extLst>
            <a:ext uri="{FF2B5EF4-FFF2-40B4-BE49-F238E27FC236}">
              <a16:creationId xmlns:a16="http://schemas.microsoft.com/office/drawing/2014/main" id="{2C98145A-0337-4640-BE6B-FDA6F4A6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611000"/>
          <a:ext cx="6352381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</xdr:row>
      <xdr:rowOff>0</xdr:rowOff>
    </xdr:from>
    <xdr:to>
      <xdr:col>37</xdr:col>
      <xdr:colOff>37309</xdr:colOff>
      <xdr:row>137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D7BC77-6072-48C2-88FF-51EA7CB5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65881</xdr:colOff>
      <xdr:row>252</xdr:row>
      <xdr:rowOff>114000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C543DD-9060-4481-B093-70A0BE7B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720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376</xdr:row>
      <xdr:rowOff>0</xdr:rowOff>
    </xdr:from>
    <xdr:ext cx="6247619" cy="6923809"/>
    <xdr:pic>
      <xdr:nvPicPr>
        <xdr:cNvPr id="10" name="Picture 9">
          <a:extLst>
            <a:ext uri="{FF2B5EF4-FFF2-40B4-BE49-F238E27FC236}">
              <a16:creationId xmlns:a16="http://schemas.microsoft.com/office/drawing/2014/main" id="{B3358CF6-7BDA-411F-A88C-469DB304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008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415</xdr:row>
      <xdr:rowOff>0</xdr:rowOff>
    </xdr:from>
    <xdr:ext cx="6257143" cy="1723810"/>
    <xdr:pic>
      <xdr:nvPicPr>
        <xdr:cNvPr id="11" name="Picture 10">
          <a:extLst>
            <a:ext uri="{FF2B5EF4-FFF2-40B4-BE49-F238E27FC236}">
              <a16:creationId xmlns:a16="http://schemas.microsoft.com/office/drawing/2014/main" id="{C43302AC-B93B-4A15-9E38-E9B51373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437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429</xdr:row>
      <xdr:rowOff>0</xdr:rowOff>
    </xdr:from>
    <xdr:ext cx="6352381" cy="2276190"/>
    <xdr:pic>
      <xdr:nvPicPr>
        <xdr:cNvPr id="12" name="Picture 11">
          <a:extLst>
            <a:ext uri="{FF2B5EF4-FFF2-40B4-BE49-F238E27FC236}">
              <a16:creationId xmlns:a16="http://schemas.microsoft.com/office/drawing/2014/main" id="{3A3A7036-0815-4352-AEA9-740E2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1045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448</xdr:row>
      <xdr:rowOff>0</xdr:rowOff>
    </xdr:from>
    <xdr:ext cx="6361905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78CDA1DC-8BC2-45D4-BDCB-43869DCE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7240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479</xdr:row>
      <xdr:rowOff>0</xdr:rowOff>
    </xdr:from>
    <xdr:ext cx="6361905" cy="4685714"/>
    <xdr:pic>
      <xdr:nvPicPr>
        <xdr:cNvPr id="14" name="Picture 13">
          <a:extLst>
            <a:ext uri="{FF2B5EF4-FFF2-40B4-BE49-F238E27FC236}">
              <a16:creationId xmlns:a16="http://schemas.microsoft.com/office/drawing/2014/main" id="{EFE289B8-EDD0-4AFD-8AF4-09AF51BC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380952" cy="6276190"/>
    <xdr:pic>
      <xdr:nvPicPr>
        <xdr:cNvPr id="15" name="Picture 14">
          <a:extLst>
            <a:ext uri="{FF2B5EF4-FFF2-40B4-BE49-F238E27FC236}">
              <a16:creationId xmlns:a16="http://schemas.microsoft.com/office/drawing/2014/main" id="{60EF510B-F85C-4C33-96BA-1F3BADF36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3920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342857" cy="3457143"/>
    <xdr:pic>
      <xdr:nvPicPr>
        <xdr:cNvPr id="16" name="Picture 15">
          <a:extLst>
            <a:ext uri="{FF2B5EF4-FFF2-40B4-BE49-F238E27FC236}">
              <a16:creationId xmlns:a16="http://schemas.microsoft.com/office/drawing/2014/main" id="{95F383C0-662D-421D-A138-1C9F44C1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52500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559</xdr:row>
      <xdr:rowOff>0</xdr:rowOff>
    </xdr:from>
    <xdr:ext cx="6323809" cy="2457143"/>
    <xdr:pic>
      <xdr:nvPicPr>
        <xdr:cNvPr id="17" name="Picture 16">
          <a:extLst>
            <a:ext uri="{FF2B5EF4-FFF2-40B4-BE49-F238E27FC236}">
              <a16:creationId xmlns:a16="http://schemas.microsoft.com/office/drawing/2014/main" id="{46D75A93-F8AB-4A45-A96E-FDD68ADE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573</xdr:row>
      <xdr:rowOff>0</xdr:rowOff>
    </xdr:from>
    <xdr:ext cx="6342857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4248BC9A-A1A2-4AF5-BDF5-848B391C9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5365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585</xdr:row>
      <xdr:rowOff>0</xdr:rowOff>
    </xdr:from>
    <xdr:ext cx="6361905" cy="2800000"/>
    <xdr:pic>
      <xdr:nvPicPr>
        <xdr:cNvPr id="19" name="Picture 18">
          <a:extLst>
            <a:ext uri="{FF2B5EF4-FFF2-40B4-BE49-F238E27FC236}">
              <a16:creationId xmlns:a16="http://schemas.microsoft.com/office/drawing/2014/main" id="{5453E108-02B2-4A37-A46D-DF537764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38225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601</xdr:row>
      <xdr:rowOff>0</xdr:rowOff>
    </xdr:from>
    <xdr:ext cx="6342857" cy="2428571"/>
    <xdr:pic>
      <xdr:nvPicPr>
        <xdr:cNvPr id="20" name="Picture 19">
          <a:extLst>
            <a:ext uri="{FF2B5EF4-FFF2-40B4-BE49-F238E27FC236}">
              <a16:creationId xmlns:a16="http://schemas.microsoft.com/office/drawing/2014/main" id="{11801000-0E3F-4ED2-99F3-5B2D78F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8705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6342857" cy="2590476"/>
    <xdr:pic>
      <xdr:nvPicPr>
        <xdr:cNvPr id="21" name="Picture 20">
          <a:extLst>
            <a:ext uri="{FF2B5EF4-FFF2-40B4-BE49-F238E27FC236}">
              <a16:creationId xmlns:a16="http://schemas.microsoft.com/office/drawing/2014/main" id="{901AC2D2-9B4B-4DB0-BEB5-DF353B70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95375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654</xdr:row>
      <xdr:rowOff>0</xdr:rowOff>
    </xdr:from>
    <xdr:to>
      <xdr:col>37</xdr:col>
      <xdr:colOff>56357</xdr:colOff>
      <xdr:row>693</xdr:row>
      <xdr:rowOff>8595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DF305-A4A6-4FB0-8E62-F2BF9F94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4587000"/>
          <a:ext cx="6342857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56357</xdr:colOff>
      <xdr:row>707</xdr:row>
      <xdr:rowOff>123500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64DDE-68D3-49CD-BCD8-022D56AC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207000"/>
          <a:ext cx="634285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56357</xdr:colOff>
      <xdr:row>747</xdr:row>
      <xdr:rowOff>28071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BB2733-165A-4F47-99FF-CE9135CD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75405</xdr:colOff>
      <xdr:row>769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B336A7-A8D6-47A3-85ED-E8F008F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2875000"/>
          <a:ext cx="63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37</xdr:col>
      <xdr:colOff>56357</xdr:colOff>
      <xdr:row>811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9FE24A-2A71-4B9F-889A-5E2E0F09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37</xdr:col>
      <xdr:colOff>84929</xdr:colOff>
      <xdr:row>825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97AD5-113D-469B-B68B-68D973BD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4876500"/>
          <a:ext cx="6371429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65881</xdr:colOff>
      <xdr:row>86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C5153-821E-4520-9888-6B45091F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75405</xdr:colOff>
      <xdr:row>157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E5F93-4870-4E6F-84B6-501F9D85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36190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75405</xdr:colOff>
      <xdr:row>193</xdr:row>
      <xdr:rowOff>151571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B1348-E7C2-410D-B337-F14F1E14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361905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94452</xdr:colOff>
      <xdr:row>242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27A09-3389-479A-A2AD-8A6E8D46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308</xdr:row>
      <xdr:rowOff>0</xdr:rowOff>
    </xdr:from>
    <xdr:ext cx="13009524" cy="7619048"/>
    <xdr:pic>
      <xdr:nvPicPr>
        <xdr:cNvPr id="6" name="Picture 5">
          <a:extLst>
            <a:ext uri="{FF2B5EF4-FFF2-40B4-BE49-F238E27FC236}">
              <a16:creationId xmlns:a16="http://schemas.microsoft.com/office/drawing/2014/main" id="{67851429-238E-4B21-A05E-4D46C27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9055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279</xdr:row>
      <xdr:rowOff>0</xdr:rowOff>
    </xdr:from>
    <xdr:ext cx="6361905" cy="4952381"/>
    <xdr:pic>
      <xdr:nvPicPr>
        <xdr:cNvPr id="7" name="Picture 6">
          <a:extLst>
            <a:ext uri="{FF2B5EF4-FFF2-40B4-BE49-F238E27FC236}">
              <a16:creationId xmlns:a16="http://schemas.microsoft.com/office/drawing/2014/main" id="{DC5D9DDA-B25D-4E6D-AF31-73521A33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361905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37</xdr:col>
      <xdr:colOff>84929</xdr:colOff>
      <xdr:row>397</xdr:row>
      <xdr:rowOff>151905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B898B5-B022-4745-BBFD-6D7267DC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818500"/>
          <a:ext cx="6371429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37</xdr:col>
      <xdr:colOff>65881</xdr:colOff>
      <xdr:row>413</xdr:row>
      <xdr:rowOff>56905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B2580-7692-4E3D-835F-56B90CC9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771500"/>
          <a:ext cx="63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56357</xdr:colOff>
      <xdr:row>435</xdr:row>
      <xdr:rowOff>161452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9AEE34-45E4-4C48-AE3C-672D3F09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46833</xdr:colOff>
      <xdr:row>485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BA0186-88A4-420C-9E16-B2C1BBAA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106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37</xdr:col>
      <xdr:colOff>65881</xdr:colOff>
      <xdr:row>536</xdr:row>
      <xdr:rowOff>161357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AFE8C9-E9AE-49DC-A3E7-C3826D7E5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352381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56357</xdr:colOff>
      <xdr:row>586</xdr:row>
      <xdr:rowOff>37857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98FEB2-909E-424C-84A1-ECF5E7EC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09728000"/>
          <a:ext cx="6342857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84929</xdr:colOff>
      <xdr:row>601</xdr:row>
      <xdr:rowOff>113952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BB86D1-682C-4033-92A3-43148F94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823500"/>
          <a:ext cx="6371429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65881</xdr:colOff>
      <xdr:row>618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FECCE3-5E38-43C9-BBA6-32755F05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681000"/>
          <a:ext cx="6352381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75405</xdr:colOff>
      <xdr:row>637</xdr:row>
      <xdr:rowOff>28143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AB3214-0449-4B1F-93F1-D49AC1C85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919500"/>
          <a:ext cx="6361905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39</xdr:col>
      <xdr:colOff>180119</xdr:colOff>
      <xdr:row>685</xdr:row>
      <xdr:rowOff>171357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2A1DC3-A3F3-4354-97F2-84AADD22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444500"/>
          <a:ext cx="68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65881</xdr:colOff>
      <xdr:row>651</xdr:row>
      <xdr:rowOff>123500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3C80BE-FC89-44B0-8D0E-67CBD05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352381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84929</xdr:colOff>
      <xdr:row>663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5E5C5C-385C-4478-81EF-56166464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206000"/>
          <a:ext cx="637142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65881</xdr:colOff>
      <xdr:row>812</xdr:row>
      <xdr:rowOff>161262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80A433C-1CFF-42DD-9907-850271383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542500"/>
          <a:ext cx="6352381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855</xdr:row>
      <xdr:rowOff>85000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2F0B54-E2D3-452F-85F5-DFB3B7937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162500"/>
          <a:ext cx="63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5438095"/>
    <xdr:pic>
      <xdr:nvPicPr>
        <xdr:cNvPr id="2" name="Picture 1">
          <a:extLst>
            <a:ext uri="{FF2B5EF4-FFF2-40B4-BE49-F238E27FC236}">
              <a16:creationId xmlns:a16="http://schemas.microsoft.com/office/drawing/2014/main" id="{9F6CF7B6-DC66-480F-BDEA-B5D360E8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8095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314286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D77893AE-2F50-4FBE-9194-ABC7988D9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449500"/>
          <a:ext cx="63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7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9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1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1040" workbookViewId="0">
      <selection activeCell="D1082" sqref="D108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1021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83" workbookViewId="0">
      <selection activeCell="D95" sqref="D9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447" t="s">
        <v>896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1146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85" zoomScaleNormal="100" workbookViewId="0">
      <selection activeCell="D99" sqref="D99:D10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447" t="s">
        <v>596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1180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449" t="s">
        <v>520</v>
      </c>
      <c r="B2" s="450"/>
      <c r="C2" s="450"/>
      <c r="D2" s="450"/>
      <c r="E2" s="450"/>
      <c r="F2" s="450"/>
      <c r="G2" s="450"/>
      <c r="H2" s="450"/>
      <c r="I2" s="450"/>
      <c r="J2" s="450"/>
    </row>
    <row r="3" spans="1:10" x14ac:dyDescent="0.25">
      <c r="A3" s="450" t="s">
        <v>1224</v>
      </c>
      <c r="B3" s="450"/>
      <c r="C3" s="450"/>
      <c r="D3" s="450"/>
      <c r="E3" s="450"/>
      <c r="F3" s="450"/>
      <c r="G3" s="450"/>
      <c r="H3" s="450"/>
      <c r="I3" s="450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topLeftCell="A7" workbookViewId="0">
      <selection activeCell="D380" sqref="D380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1240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topLeftCell="A1017" workbookViewId="0">
      <selection activeCell="D1059" sqref="D1059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topLeftCell="A8" workbookViewId="0">
      <selection activeCell="A21" sqref="A21"/>
    </sheetView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1353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151"/>
  <sheetViews>
    <sheetView topLeftCell="A536" zoomScaleNormal="100" workbookViewId="0">
      <selection activeCell="D548" sqref="D548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32" spans="4:4" s="285" customFormat="1" x14ac:dyDescent="0.25">
      <c r="D232" s="51" t="s">
        <v>3940</v>
      </c>
    </row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46" s="285" customFormat="1" x14ac:dyDescent="0.25"/>
    <row r="247" s="285" customFormat="1" x14ac:dyDescent="0.25"/>
    <row r="248" s="285" customFormat="1" x14ac:dyDescent="0.25"/>
    <row r="249" s="285" customFormat="1" x14ac:dyDescent="0.25"/>
    <row r="250" s="285" customFormat="1" x14ac:dyDescent="0.25"/>
    <row r="251" s="285" customFormat="1" x14ac:dyDescent="0.25"/>
    <row r="252" s="285" customFormat="1" x14ac:dyDescent="0.25"/>
    <row r="253" s="285" customFormat="1" x14ac:dyDescent="0.25"/>
    <row r="254" s="285" customFormat="1" x14ac:dyDescent="0.25"/>
    <row r="255" s="285" customFormat="1" x14ac:dyDescent="0.25"/>
    <row r="256" s="285" customFormat="1" x14ac:dyDescent="0.25"/>
    <row r="257" s="285" customFormat="1" x14ac:dyDescent="0.25"/>
    <row r="258" s="285" customFormat="1" x14ac:dyDescent="0.25"/>
    <row r="259" s="285" customFormat="1" x14ac:dyDescent="0.25"/>
    <row r="260" s="285" customFormat="1" x14ac:dyDescent="0.25"/>
    <row r="261" s="285" customFormat="1" x14ac:dyDescent="0.25"/>
    <row r="262" s="285" customFormat="1" x14ac:dyDescent="0.25"/>
    <row r="263" s="285" customFormat="1" x14ac:dyDescent="0.25"/>
    <row r="264" s="285" customFormat="1" x14ac:dyDescent="0.25"/>
    <row r="265" s="285" customFormat="1" x14ac:dyDescent="0.25"/>
    <row r="266" s="285" customFormat="1" x14ac:dyDescent="0.25"/>
    <row r="267" s="285" customFormat="1" x14ac:dyDescent="0.25"/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pans="4:23" s="285" customFormat="1" x14ac:dyDescent="0.25"/>
    <row r="290" spans="4:23" s="285" customFormat="1" x14ac:dyDescent="0.25"/>
    <row r="291" spans="4:23" s="285" customFormat="1" x14ac:dyDescent="0.25"/>
    <row r="292" spans="4:23" s="285" customFormat="1" x14ac:dyDescent="0.25"/>
    <row r="293" spans="4:23" s="285" customFormat="1" x14ac:dyDescent="0.25"/>
    <row r="294" spans="4:23" s="285" customFormat="1" x14ac:dyDescent="0.25"/>
    <row r="295" spans="4:23" s="285" customFormat="1" x14ac:dyDescent="0.25"/>
    <row r="297" spans="4:23" s="285" customFormat="1" x14ac:dyDescent="0.25">
      <c r="D297" s="285" t="s">
        <v>309</v>
      </c>
      <c r="M297" s="285" t="s">
        <v>646</v>
      </c>
    </row>
    <row r="298" spans="4:23" s="285" customFormat="1" x14ac:dyDescent="0.25">
      <c r="D298" s="51" t="s">
        <v>1499</v>
      </c>
      <c r="M298" s="136" t="s">
        <v>1501</v>
      </c>
      <c r="R298" s="46" t="s">
        <v>475</v>
      </c>
      <c r="T298" s="28" t="s">
        <v>1500</v>
      </c>
    </row>
    <row r="299" spans="4:23" s="285" customFormat="1" x14ac:dyDescent="0.25"/>
    <row r="300" spans="4:23" x14ac:dyDescent="0.25">
      <c r="D300" s="56" t="s">
        <v>342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</row>
    <row r="301" spans="4:23" x14ac:dyDescent="0.25">
      <c r="D301" s="56" t="s">
        <v>1502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</row>
    <row r="302" spans="4:23" x14ac:dyDescent="0.25">
      <c r="D302" s="56" t="s">
        <v>828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</row>
    <row r="303" spans="4:23" x14ac:dyDescent="0.25">
      <c r="D303" s="56" t="s">
        <v>1503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</row>
    <row r="304" spans="4:23" x14ac:dyDescent="0.25">
      <c r="D304" s="285"/>
      <c r="E304" s="285"/>
      <c r="F304" s="285"/>
      <c r="G304" s="285"/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</row>
    <row r="305" spans="4:23" x14ac:dyDescent="0.25">
      <c r="D305" s="57" t="s">
        <v>357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285"/>
      <c r="Q305" s="285"/>
      <c r="R305" s="285"/>
      <c r="S305" s="285"/>
      <c r="T305" s="285"/>
      <c r="U305" s="285"/>
      <c r="V305" s="285"/>
      <c r="W305" s="285"/>
    </row>
    <row r="306" spans="4:23" x14ac:dyDescent="0.25">
      <c r="D306" s="57" t="s">
        <v>322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285"/>
      <c r="Q306" s="285"/>
      <c r="R306" s="285"/>
      <c r="S306" s="285"/>
      <c r="T306" s="285"/>
      <c r="U306" s="285"/>
      <c r="V306" s="285"/>
      <c r="W306" s="285"/>
    </row>
    <row r="307" spans="4:23" x14ac:dyDescent="0.25">
      <c r="D307" s="57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285"/>
      <c r="Q307" s="285"/>
      <c r="R307" s="285"/>
      <c r="S307" s="285"/>
      <c r="T307" s="285"/>
      <c r="U307" s="285"/>
      <c r="V307" s="285"/>
      <c r="W307" s="285"/>
    </row>
    <row r="308" spans="4:23" x14ac:dyDescent="0.25">
      <c r="D308" s="57" t="s">
        <v>280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285"/>
      <c r="Q308" s="285"/>
      <c r="R308" s="285"/>
      <c r="S308" s="285"/>
      <c r="T308" s="285"/>
      <c r="U308" s="285"/>
      <c r="V308" s="285"/>
      <c r="W308" s="285"/>
    </row>
    <row r="309" spans="4:23" x14ac:dyDescent="0.25">
      <c r="D309" s="57" t="s">
        <v>282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285"/>
      <c r="Q309" s="285"/>
      <c r="R309" s="285"/>
      <c r="S309" s="285"/>
      <c r="T309" s="285"/>
      <c r="U309" s="285"/>
      <c r="V309" s="285"/>
      <c r="W309" s="285"/>
    </row>
    <row r="310" spans="4:23" x14ac:dyDescent="0.25">
      <c r="D310" s="57" t="s">
        <v>4025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285"/>
      <c r="Q310" s="285"/>
      <c r="R310" s="285"/>
      <c r="S310" s="285"/>
      <c r="T310" s="285"/>
      <c r="U310" s="285"/>
      <c r="V310" s="285"/>
      <c r="W310" s="285"/>
    </row>
    <row r="311" spans="4:23" x14ac:dyDescent="0.25">
      <c r="D311" s="57" t="s">
        <v>1505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285"/>
      <c r="Q311" s="285"/>
      <c r="R311" s="285"/>
      <c r="S311" s="285"/>
      <c r="T311" s="285"/>
      <c r="U311" s="285"/>
      <c r="V311" s="285"/>
      <c r="W311" s="285"/>
    </row>
    <row r="312" spans="4:23" x14ac:dyDescent="0.25">
      <c r="D312" s="57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285"/>
      <c r="Q312" s="285"/>
      <c r="R312" s="285"/>
      <c r="S312" s="285"/>
      <c r="T312" s="285"/>
      <c r="U312" s="285"/>
      <c r="V312" s="285"/>
      <c r="W312" s="285"/>
    </row>
    <row r="313" spans="4:23" x14ac:dyDescent="0.25">
      <c r="D313" s="57" t="s">
        <v>263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285"/>
      <c r="Q313" s="285"/>
      <c r="R313" s="285"/>
      <c r="S313" s="285"/>
      <c r="T313" s="285"/>
      <c r="U313" s="285"/>
      <c r="V313" s="285"/>
      <c r="W313" s="285"/>
    </row>
    <row r="314" spans="4:23" x14ac:dyDescent="0.25">
      <c r="D314" s="57" t="s">
        <v>264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285"/>
      <c r="Q314" s="285"/>
      <c r="R314" s="285"/>
      <c r="S314" s="285"/>
      <c r="T314" s="285"/>
      <c r="U314" s="285"/>
      <c r="V314" s="285"/>
      <c r="W314" s="285"/>
    </row>
    <row r="315" spans="4:23" x14ac:dyDescent="0.25">
      <c r="D315" s="57" t="s">
        <v>358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285"/>
      <c r="Q315" s="285"/>
      <c r="R315" s="285"/>
      <c r="S315" s="285"/>
      <c r="T315" s="285"/>
      <c r="U315" s="285"/>
      <c r="V315" s="285"/>
      <c r="W315" s="285"/>
    </row>
    <row r="318" spans="4:23" s="285" customFormat="1" x14ac:dyDescent="0.25"/>
    <row r="319" spans="4:23" s="285" customFormat="1" x14ac:dyDescent="0.25"/>
    <row r="320" spans="4:23" s="285" customFormat="1" x14ac:dyDescent="0.25"/>
    <row r="321" spans="2:4" s="285" customFormat="1" x14ac:dyDescent="0.25"/>
    <row r="322" spans="2:4" s="285" customFormat="1" x14ac:dyDescent="0.25"/>
    <row r="323" spans="2:4" s="285" customFormat="1" x14ac:dyDescent="0.25"/>
    <row r="324" spans="2:4" s="285" customFormat="1" x14ac:dyDescent="0.25"/>
    <row r="325" spans="2:4" s="285" customFormat="1" x14ac:dyDescent="0.25"/>
    <row r="326" spans="2:4" x14ac:dyDescent="0.25">
      <c r="B326" s="50">
        <v>0</v>
      </c>
      <c r="D326" s="51" t="s">
        <v>1472</v>
      </c>
    </row>
    <row r="327" spans="2:4" x14ac:dyDescent="0.25">
      <c r="D327" s="59" t="s">
        <v>304</v>
      </c>
    </row>
    <row r="329" spans="2:4" x14ac:dyDescent="0.25">
      <c r="D329" s="47" t="s">
        <v>36</v>
      </c>
    </row>
    <row r="330" spans="2:4" x14ac:dyDescent="0.25">
      <c r="D330" s="82" t="s">
        <v>1507</v>
      </c>
    </row>
    <row r="332" spans="2:4" x14ac:dyDescent="0.25">
      <c r="D332" s="47" t="s">
        <v>1461</v>
      </c>
    </row>
    <row r="355" spans="4:20" x14ac:dyDescent="0.25">
      <c r="D355" s="47" t="s">
        <v>309</v>
      </c>
    </row>
    <row r="356" spans="4:20" x14ac:dyDescent="0.25">
      <c r="D356" s="51" t="s">
        <v>1508</v>
      </c>
      <c r="M356" s="58" t="s">
        <v>1511</v>
      </c>
      <c r="R356" s="46" t="s">
        <v>475</v>
      </c>
      <c r="T356" s="28" t="s">
        <v>1514</v>
      </c>
    </row>
    <row r="371" spans="4:23" x14ac:dyDescent="0.25">
      <c r="D371" s="56" t="s">
        <v>342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1512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257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4" spans="4:23" x14ac:dyDescent="0.25">
      <c r="D374" s="56" t="s">
        <v>1513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</row>
    <row r="376" spans="4:23" x14ac:dyDescent="0.25">
      <c r="D376" s="57" t="s">
        <v>357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 t="s">
        <v>322</v>
      </c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280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282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1515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 t="s">
        <v>1516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6" spans="4:16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</row>
    <row r="388" spans="4:16" x14ac:dyDescent="0.25">
      <c r="D388" s="47" t="s">
        <v>1517</v>
      </c>
    </row>
    <row r="404" spans="4:4" x14ac:dyDescent="0.25">
      <c r="D404" s="51" t="s">
        <v>1346</v>
      </c>
    </row>
    <row r="406" spans="4:4" x14ac:dyDescent="0.25">
      <c r="D406" s="47" t="s">
        <v>1517</v>
      </c>
    </row>
    <row r="434" spans="2:4" x14ac:dyDescent="0.25">
      <c r="B434" s="50">
        <v>0</v>
      </c>
      <c r="D434" s="51" t="s">
        <v>1473</v>
      </c>
    </row>
    <row r="435" spans="2:4" x14ac:dyDescent="0.25">
      <c r="D435" s="59" t="s">
        <v>304</v>
      </c>
    </row>
    <row r="437" spans="2:4" x14ac:dyDescent="0.25">
      <c r="D437" s="47" t="s">
        <v>36</v>
      </c>
    </row>
    <row r="438" spans="2:4" x14ac:dyDescent="0.25">
      <c r="D438" s="82" t="s">
        <v>1509</v>
      </c>
    </row>
    <row r="440" spans="2:4" x14ac:dyDescent="0.25">
      <c r="D440" s="47" t="s">
        <v>1462</v>
      </c>
    </row>
    <row r="464" spans="4:13" x14ac:dyDescent="0.25">
      <c r="D464" s="47" t="s">
        <v>309</v>
      </c>
      <c r="M464" s="47" t="s">
        <v>275</v>
      </c>
    </row>
    <row r="465" spans="4:23" x14ac:dyDescent="0.25">
      <c r="D465" s="51" t="s">
        <v>1510</v>
      </c>
      <c r="M465" s="28" t="s">
        <v>1518</v>
      </c>
    </row>
    <row r="467" spans="4:23" x14ac:dyDescent="0.25">
      <c r="D467" s="56" t="s">
        <v>342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23" x14ac:dyDescent="0.25">
      <c r="D468" s="56" t="s">
        <v>1502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23" x14ac:dyDescent="0.25">
      <c r="D469" s="56" t="s">
        <v>257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23" x14ac:dyDescent="0.25">
      <c r="D470" s="56" t="s">
        <v>1519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2" spans="4:23" x14ac:dyDescent="0.25">
      <c r="D472" s="47" t="s">
        <v>1520</v>
      </c>
    </row>
    <row r="489" spans="4:4" x14ac:dyDescent="0.25">
      <c r="D489" s="51" t="s">
        <v>1346</v>
      </c>
    </row>
    <row r="491" spans="4:4" x14ac:dyDescent="0.25">
      <c r="D491" s="47" t="s">
        <v>1520</v>
      </c>
    </row>
    <row r="516" spans="2:4" x14ac:dyDescent="0.25">
      <c r="B516" s="50">
        <v>0</v>
      </c>
      <c r="D516" s="51" t="s">
        <v>1478</v>
      </c>
    </row>
    <row r="517" spans="2:4" x14ac:dyDescent="0.25">
      <c r="D517" s="59" t="s">
        <v>304</v>
      </c>
    </row>
    <row r="519" spans="2:4" x14ac:dyDescent="0.25">
      <c r="D519" s="47" t="s">
        <v>36</v>
      </c>
    </row>
    <row r="520" spans="2:4" x14ac:dyDescent="0.25">
      <c r="D520" s="82" t="s">
        <v>1479</v>
      </c>
    </row>
    <row r="522" spans="2:4" x14ac:dyDescent="0.25">
      <c r="D522" s="47" t="s">
        <v>1474</v>
      </c>
    </row>
    <row r="544" spans="4:15" x14ac:dyDescent="0.25">
      <c r="D544" s="47" t="s">
        <v>309</v>
      </c>
      <c r="O544" s="47" t="s">
        <v>275</v>
      </c>
    </row>
    <row r="545" spans="4:28" x14ac:dyDescent="0.25">
      <c r="D545" s="51" t="s">
        <v>1475</v>
      </c>
      <c r="O545" s="28" t="s">
        <v>1483</v>
      </c>
    </row>
    <row r="547" spans="4:28" x14ac:dyDescent="0.25">
      <c r="D547" s="56" t="s">
        <v>1480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</row>
    <row r="548" spans="4:28" x14ac:dyDescent="0.25">
      <c r="D548" s="56" t="s">
        <v>1481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</row>
    <row r="549" spans="4:28" x14ac:dyDescent="0.25">
      <c r="D549" s="56" t="s">
        <v>828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</row>
    <row r="550" spans="4:28" x14ac:dyDescent="0.25">
      <c r="D550" s="56" t="s">
        <v>928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</row>
    <row r="551" spans="4:28" x14ac:dyDescent="0.25">
      <c r="D551" s="56" t="s">
        <v>279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</row>
    <row r="552" spans="4:28" x14ac:dyDescent="0.25">
      <c r="D552" s="56" t="s">
        <v>1482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</row>
    <row r="554" spans="4:28" x14ac:dyDescent="0.25">
      <c r="D554" s="57" t="s">
        <v>357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</row>
    <row r="555" spans="4:28" x14ac:dyDescent="0.25">
      <c r="D555" s="57" t="s">
        <v>322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</row>
    <row r="556" spans="4:28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</row>
    <row r="557" spans="4:28" x14ac:dyDescent="0.25">
      <c r="D557" s="57" t="s">
        <v>280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</row>
    <row r="558" spans="4:28" x14ac:dyDescent="0.25">
      <c r="D558" s="57" t="s">
        <v>282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</row>
    <row r="559" spans="4:28" x14ac:dyDescent="0.25">
      <c r="D559" s="57" t="s">
        <v>1484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</row>
    <row r="560" spans="4:28" x14ac:dyDescent="0.25">
      <c r="D560" s="57" t="s">
        <v>1485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</row>
    <row r="561" spans="4:17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</row>
    <row r="562" spans="4:17" x14ac:dyDescent="0.25">
      <c r="D562" s="57" t="s">
        <v>1486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</row>
    <row r="563" spans="4:17" x14ac:dyDescent="0.25">
      <c r="D563" s="57" t="s">
        <v>282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</row>
    <row r="564" spans="4:17" x14ac:dyDescent="0.25">
      <c r="D564" s="57" t="s">
        <v>1487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</row>
    <row r="565" spans="4:17" x14ac:dyDescent="0.25">
      <c r="D565" s="57" t="s">
        <v>1488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</row>
    <row r="566" spans="4:17" x14ac:dyDescent="0.25">
      <c r="D566" s="57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</row>
    <row r="567" spans="4:17" x14ac:dyDescent="0.25">
      <c r="D567" s="57" t="s">
        <v>263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</row>
    <row r="568" spans="4:17" x14ac:dyDescent="0.25">
      <c r="D568" s="57" t="s">
        <v>264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</row>
    <row r="569" spans="4:17" x14ac:dyDescent="0.25">
      <c r="D569" s="57" t="s">
        <v>358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</row>
    <row r="571" spans="4:17" x14ac:dyDescent="0.25">
      <c r="D571" s="47" t="s">
        <v>1489</v>
      </c>
    </row>
    <row r="586" spans="4:4" x14ac:dyDescent="0.25">
      <c r="D586" s="51" t="s">
        <v>2261</v>
      </c>
    </row>
    <row r="588" spans="4:4" x14ac:dyDescent="0.25">
      <c r="D588" s="47" t="s">
        <v>1489</v>
      </c>
    </row>
    <row r="625" spans="2:4" x14ac:dyDescent="0.25">
      <c r="B625" s="50">
        <v>0</v>
      </c>
      <c r="D625" s="51" t="s">
        <v>1497</v>
      </c>
    </row>
    <row r="626" spans="2:4" x14ac:dyDescent="0.25">
      <c r="D626" s="59" t="s">
        <v>304</v>
      </c>
    </row>
    <row r="628" spans="2:4" x14ac:dyDescent="0.25">
      <c r="D628" s="47" t="s">
        <v>36</v>
      </c>
    </row>
    <row r="629" spans="2:4" x14ac:dyDescent="0.25">
      <c r="D629" s="54" t="s">
        <v>1523</v>
      </c>
    </row>
    <row r="631" spans="2:4" x14ac:dyDescent="0.25">
      <c r="D631" s="47" t="s">
        <v>1494</v>
      </c>
    </row>
    <row r="683" spans="4:51" x14ac:dyDescent="0.25">
      <c r="D683" s="47" t="s">
        <v>269</v>
      </c>
    </row>
    <row r="684" spans="4:51" x14ac:dyDescent="0.25">
      <c r="D684" s="51" t="s">
        <v>1498</v>
      </c>
      <c r="M684" s="47" t="s">
        <v>1521</v>
      </c>
      <c r="U684" s="47" t="s">
        <v>1522</v>
      </c>
    </row>
    <row r="686" spans="4:51" x14ac:dyDescent="0.25">
      <c r="D686" s="56" t="s">
        <v>575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X686" s="57" t="s">
        <v>357</v>
      </c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L686" s="56" t="s">
        <v>1526</v>
      </c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</row>
    <row r="687" spans="4:51" x14ac:dyDescent="0.25">
      <c r="D687" s="56" t="s">
        <v>554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X687" s="57" t="s">
        <v>322</v>
      </c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L687" s="56" t="s">
        <v>323</v>
      </c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</row>
    <row r="688" spans="4:51" x14ac:dyDescent="0.25">
      <c r="D688" s="56" t="s">
        <v>555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X688" s="57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L688" s="56" t="s">
        <v>1525</v>
      </c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</row>
    <row r="689" spans="4:36" x14ac:dyDescent="0.25">
      <c r="D689" s="56" t="s">
        <v>542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X689" s="57" t="s">
        <v>267</v>
      </c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</row>
    <row r="690" spans="4:36" x14ac:dyDescent="0.25">
      <c r="D690" s="56" t="s">
        <v>375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X690" s="57" t="s">
        <v>282</v>
      </c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</row>
    <row r="691" spans="4:36" x14ac:dyDescent="0.25">
      <c r="D691" s="56" t="s">
        <v>556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X691" s="57" t="s">
        <v>1527</v>
      </c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</row>
    <row r="692" spans="4:36" x14ac:dyDescent="0.25">
      <c r="D692" s="56" t="s">
        <v>266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X692" s="57" t="s">
        <v>1528</v>
      </c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</row>
    <row r="693" spans="4:36" x14ac:dyDescent="0.25">
      <c r="D693" s="56" t="s">
        <v>277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X693" s="57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</row>
    <row r="694" spans="4:36" x14ac:dyDescent="0.25">
      <c r="D694" s="56" t="s">
        <v>273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X694" s="57" t="s">
        <v>263</v>
      </c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</row>
    <row r="695" spans="4:36" x14ac:dyDescent="0.25">
      <c r="D695" s="56" t="s">
        <v>327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X695" s="57" t="s">
        <v>264</v>
      </c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</row>
    <row r="696" spans="4:36" x14ac:dyDescent="0.25">
      <c r="D696" s="56" t="s">
        <v>543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X696" s="57" t="s">
        <v>358</v>
      </c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</row>
    <row r="697" spans="4:36" x14ac:dyDescent="0.25">
      <c r="D697" s="56" t="s">
        <v>544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</row>
    <row r="698" spans="4:36" x14ac:dyDescent="0.25">
      <c r="D698" s="56" t="s">
        <v>545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</row>
    <row r="699" spans="4:36" x14ac:dyDescent="0.25">
      <c r="D699" s="56" t="s">
        <v>1524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</row>
    <row r="701" spans="4:36" x14ac:dyDescent="0.25">
      <c r="D701" s="47" t="s">
        <v>1529</v>
      </c>
    </row>
    <row r="717" spans="4:4" x14ac:dyDescent="0.25">
      <c r="D717" s="51" t="s">
        <v>2261</v>
      </c>
    </row>
    <row r="719" spans="4:4" x14ac:dyDescent="0.25">
      <c r="D719" s="47" t="s">
        <v>1529</v>
      </c>
    </row>
    <row r="752" spans="2:4" x14ac:dyDescent="0.25">
      <c r="B752" s="50">
        <v>0</v>
      </c>
      <c r="D752" s="51" t="s">
        <v>786</v>
      </c>
    </row>
    <row r="753" spans="4:4" x14ac:dyDescent="0.25">
      <c r="D753" s="59" t="s">
        <v>304</v>
      </c>
    </row>
    <row r="755" spans="4:4" x14ac:dyDescent="0.25">
      <c r="D755" s="47" t="s">
        <v>36</v>
      </c>
    </row>
    <row r="756" spans="4:4" x14ac:dyDescent="0.25">
      <c r="D756" s="54" t="s">
        <v>805</v>
      </c>
    </row>
    <row r="758" spans="4:4" x14ac:dyDescent="0.25">
      <c r="D758" s="47" t="s">
        <v>782</v>
      </c>
    </row>
    <row r="813" spans="4:26" x14ac:dyDescent="0.25">
      <c r="D813" s="51" t="s">
        <v>692</v>
      </c>
    </row>
    <row r="815" spans="4:26" x14ac:dyDescent="0.25">
      <c r="D815" s="47" t="s">
        <v>269</v>
      </c>
      <c r="L815" s="47" t="s">
        <v>309</v>
      </c>
      <c r="T815" s="47" t="s">
        <v>792</v>
      </c>
    </row>
    <row r="816" spans="4:26" x14ac:dyDescent="0.25">
      <c r="D816" s="51" t="s">
        <v>790</v>
      </c>
      <c r="L816" s="51" t="s">
        <v>791</v>
      </c>
      <c r="T816" s="28" t="s">
        <v>793</v>
      </c>
      <c r="X816" s="46" t="s">
        <v>475</v>
      </c>
      <c r="Z816" s="82" t="s">
        <v>766</v>
      </c>
    </row>
    <row r="818" spans="4:45" x14ac:dyDescent="0.25">
      <c r="D818" s="56" t="s">
        <v>794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19" spans="4:45" x14ac:dyDescent="0.25">
      <c r="D819" s="56" t="s">
        <v>479</v>
      </c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</row>
    <row r="820" spans="4:45" x14ac:dyDescent="0.25">
      <c r="D820" s="56" t="s">
        <v>444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</row>
    <row r="821" spans="4:45" x14ac:dyDescent="0.25">
      <c r="D821" s="56" t="s">
        <v>795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</row>
    <row r="822" spans="4:45" x14ac:dyDescent="0.25">
      <c r="D822" s="56" t="s">
        <v>796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</row>
    <row r="824" spans="4:45" x14ac:dyDescent="0.25">
      <c r="D824" s="47" t="s">
        <v>540</v>
      </c>
      <c r="I824" s="28" t="s">
        <v>799</v>
      </c>
    </row>
    <row r="825" spans="4:45" x14ac:dyDescent="0.25">
      <c r="D825" s="47" t="s">
        <v>480</v>
      </c>
      <c r="I825" s="51" t="s">
        <v>797</v>
      </c>
    </row>
    <row r="826" spans="4:45" x14ac:dyDescent="0.25">
      <c r="D826" s="47" t="s">
        <v>541</v>
      </c>
      <c r="I826" s="51" t="s">
        <v>798</v>
      </c>
    </row>
    <row r="827" spans="4:45" x14ac:dyDescent="0.25">
      <c r="D827" s="47" t="s">
        <v>792</v>
      </c>
      <c r="I827" s="28" t="s">
        <v>766</v>
      </c>
    </row>
    <row r="830" spans="4:45" x14ac:dyDescent="0.25">
      <c r="D830" s="56" t="s">
        <v>33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C830" s="57" t="s">
        <v>357</v>
      </c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</row>
    <row r="831" spans="4:45" x14ac:dyDescent="0.25">
      <c r="D831" s="38" t="s">
        <v>804</v>
      </c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C831" s="57" t="s">
        <v>322</v>
      </c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</row>
    <row r="832" spans="4:45" x14ac:dyDescent="0.25">
      <c r="D832" s="56" t="s">
        <v>688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C832" s="57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</row>
    <row r="833" spans="4:45" x14ac:dyDescent="0.25">
      <c r="D833" s="56" t="s">
        <v>800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C833" s="57" t="s">
        <v>267</v>
      </c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</row>
    <row r="834" spans="4:45" x14ac:dyDescent="0.25">
      <c r="D834" s="56" t="s">
        <v>266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C834" s="57" t="s">
        <v>282</v>
      </c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</row>
    <row r="835" spans="4:45" x14ac:dyDescent="0.25">
      <c r="D835" s="56" t="s">
        <v>277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C835" s="37" t="s">
        <v>806</v>
      </c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</row>
    <row r="836" spans="4:45" x14ac:dyDescent="0.25">
      <c r="D836" s="56" t="s">
        <v>273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C836" s="57" t="s">
        <v>807</v>
      </c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</row>
    <row r="837" spans="4:45" x14ac:dyDescent="0.25">
      <c r="D837" s="56" t="s">
        <v>801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C837" s="57" t="s">
        <v>780</v>
      </c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</row>
    <row r="838" spans="4:45" x14ac:dyDescent="0.25">
      <c r="D838" s="56" t="s">
        <v>802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C838" s="57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</row>
    <row r="839" spans="4:45" x14ac:dyDescent="0.25">
      <c r="D839" s="56" t="s">
        <v>803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C839" s="57" t="s">
        <v>263</v>
      </c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</row>
    <row r="840" spans="4:45" x14ac:dyDescent="0.25">
      <c r="AC840" s="57" t="s">
        <v>264</v>
      </c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</row>
    <row r="841" spans="4:45" x14ac:dyDescent="0.25">
      <c r="AC841" s="57" t="s">
        <v>358</v>
      </c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</row>
    <row r="842" spans="4:45" x14ac:dyDescent="0.25">
      <c r="D842" s="47" t="s">
        <v>808</v>
      </c>
    </row>
    <row r="858" spans="4:4" x14ac:dyDescent="0.25">
      <c r="D858" s="51" t="s">
        <v>779</v>
      </c>
    </row>
    <row r="860" spans="4:4" x14ac:dyDescent="0.25">
      <c r="D860" s="47" t="s">
        <v>808</v>
      </c>
    </row>
    <row r="893" spans="4:18" x14ac:dyDescent="0.25">
      <c r="D893" s="51" t="s">
        <v>781</v>
      </c>
    </row>
    <row r="895" spans="4:18" x14ac:dyDescent="0.25">
      <c r="D895" s="56" t="s">
        <v>823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</row>
    <row r="896" spans="4:18" x14ac:dyDescent="0.25">
      <c r="D896" s="56" t="s">
        <v>824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</row>
    <row r="897" spans="4:20" x14ac:dyDescent="0.25">
      <c r="D897" s="56" t="s">
        <v>826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</row>
    <row r="899" spans="4:2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x14ac:dyDescent="0.25">
      <c r="D902" s="57" t="s">
        <v>825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x14ac:dyDescent="0.25">
      <c r="D904" s="37" t="s">
        <v>806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4:20" x14ac:dyDescent="0.25">
      <c r="D905" s="57" t="s">
        <v>827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4:2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4:2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4:2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4:2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1" spans="4:20" x14ac:dyDescent="0.25">
      <c r="D911" s="47" t="s">
        <v>808</v>
      </c>
    </row>
    <row r="927" spans="4:4" x14ac:dyDescent="0.25">
      <c r="D927" s="51" t="s">
        <v>785</v>
      </c>
    </row>
    <row r="929" spans="4:4" x14ac:dyDescent="0.25">
      <c r="D929" s="47" t="s">
        <v>808</v>
      </c>
    </row>
    <row r="942" spans="4:4" x14ac:dyDescent="0.25">
      <c r="D942" s="51" t="s">
        <v>1345</v>
      </c>
    </row>
    <row r="944" spans="4:4" x14ac:dyDescent="0.25">
      <c r="D944" s="47" t="s">
        <v>316</v>
      </c>
    </row>
    <row r="945" spans="4:48" x14ac:dyDescent="0.25">
      <c r="D945" s="51" t="s">
        <v>1530</v>
      </c>
    </row>
    <row r="947" spans="4:48" x14ac:dyDescent="0.25">
      <c r="D947" s="56" t="s">
        <v>1531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AA947" s="57" t="s">
        <v>357</v>
      </c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</row>
    <row r="948" spans="4:48" x14ac:dyDescent="0.25">
      <c r="D948" s="56" t="s">
        <v>1532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AA948" s="57" t="s">
        <v>322</v>
      </c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</row>
    <row r="949" spans="4:48" x14ac:dyDescent="0.25">
      <c r="D949" s="56" t="s">
        <v>1533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AA949" s="57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</row>
    <row r="950" spans="4:48" x14ac:dyDescent="0.25">
      <c r="D950" s="56" t="s">
        <v>256</v>
      </c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AA950" s="57" t="s">
        <v>268</v>
      </c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</row>
    <row r="951" spans="4:48" x14ac:dyDescent="0.25">
      <c r="D951" s="56" t="s">
        <v>1534</v>
      </c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AA951" s="57" t="s">
        <v>282</v>
      </c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</row>
    <row r="952" spans="4:48" x14ac:dyDescent="0.25">
      <c r="D952" s="56" t="s">
        <v>1077</v>
      </c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AA952" s="57" t="s">
        <v>1538</v>
      </c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</row>
    <row r="953" spans="4:48" x14ac:dyDescent="0.25">
      <c r="D953" s="56" t="s">
        <v>1535</v>
      </c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AA953" s="57" t="s">
        <v>1539</v>
      </c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</row>
    <row r="954" spans="4:48" x14ac:dyDescent="0.25">
      <c r="D954" s="56" t="s">
        <v>478</v>
      </c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AA954" s="57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</row>
    <row r="955" spans="4:48" x14ac:dyDescent="0.25">
      <c r="D955" s="56" t="s">
        <v>476</v>
      </c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AA955" s="57" t="s">
        <v>263</v>
      </c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</row>
    <row r="956" spans="4:48" x14ac:dyDescent="0.25">
      <c r="D956" s="56" t="s">
        <v>1536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AA956" s="57" t="s">
        <v>264</v>
      </c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</row>
    <row r="957" spans="4:48" x14ac:dyDescent="0.25">
      <c r="D957" s="56" t="s">
        <v>1537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AA957" s="57" t="s">
        <v>358</v>
      </c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</row>
    <row r="959" spans="4:48" x14ac:dyDescent="0.25">
      <c r="D959" s="56" t="s">
        <v>1540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W959" s="57" t="s">
        <v>357</v>
      </c>
      <c r="X959" s="53"/>
      <c r="Y959" s="53"/>
      <c r="Z959" s="53"/>
      <c r="AA959" s="53"/>
      <c r="AB959" s="53"/>
      <c r="AC959" s="53"/>
      <c r="AD959" s="53"/>
      <c r="AE959" s="53"/>
      <c r="AF959" s="53"/>
    </row>
    <row r="960" spans="4:48" x14ac:dyDescent="0.25">
      <c r="D960" s="56" t="s">
        <v>1541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W960" s="57" t="s">
        <v>322</v>
      </c>
      <c r="X960" s="53"/>
      <c r="Y960" s="53"/>
      <c r="Z960" s="53"/>
      <c r="AA960" s="53"/>
      <c r="AB960" s="53"/>
      <c r="AC960" s="53"/>
      <c r="AD960" s="53"/>
      <c r="AE960" s="53"/>
      <c r="AF960" s="53"/>
    </row>
    <row r="961" spans="4:32" x14ac:dyDescent="0.25">
      <c r="D961" s="56" t="s">
        <v>488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W961" s="57"/>
      <c r="X961" s="53"/>
      <c r="Y961" s="53"/>
      <c r="Z961" s="53"/>
      <c r="AA961" s="53"/>
      <c r="AB961" s="53"/>
      <c r="AC961" s="53"/>
      <c r="AD961" s="53"/>
      <c r="AE961" s="53"/>
      <c r="AF961" s="53"/>
    </row>
    <row r="962" spans="4:32" x14ac:dyDescent="0.25">
      <c r="D962" s="56" t="s">
        <v>1542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W962" s="57" t="s">
        <v>301</v>
      </c>
      <c r="X962" s="53"/>
      <c r="Y962" s="53"/>
      <c r="Z962" s="53"/>
      <c r="AA962" s="53"/>
      <c r="AB962" s="53"/>
      <c r="AC962" s="53"/>
      <c r="AD962" s="53"/>
      <c r="AE962" s="53"/>
      <c r="AF962" s="53"/>
    </row>
    <row r="963" spans="4:32" x14ac:dyDescent="0.25">
      <c r="D963" s="56" t="s">
        <v>1543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W963" s="57" t="s">
        <v>282</v>
      </c>
      <c r="X963" s="53"/>
      <c r="Y963" s="53"/>
      <c r="Z963" s="53"/>
      <c r="AA963" s="53"/>
      <c r="AB963" s="53"/>
      <c r="AC963" s="53"/>
      <c r="AD963" s="53"/>
      <c r="AE963" s="53"/>
      <c r="AF963" s="53"/>
    </row>
    <row r="964" spans="4:32" x14ac:dyDescent="0.25">
      <c r="D964" s="56" t="s">
        <v>1544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W964" s="57" t="s">
        <v>1562</v>
      </c>
      <c r="X964" s="53"/>
      <c r="Y964" s="53"/>
      <c r="Z964" s="53"/>
      <c r="AA964" s="53"/>
      <c r="AB964" s="53"/>
      <c r="AC964" s="53"/>
      <c r="AD964" s="53"/>
      <c r="AE964" s="53"/>
      <c r="AF964" s="53"/>
    </row>
    <row r="965" spans="4:32" x14ac:dyDescent="0.25">
      <c r="D965" s="56" t="s">
        <v>1545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W965" s="57" t="s">
        <v>1563</v>
      </c>
      <c r="X965" s="53"/>
      <c r="Y965" s="53"/>
      <c r="Z965" s="53"/>
      <c r="AA965" s="53"/>
      <c r="AB965" s="53"/>
      <c r="AC965" s="53"/>
      <c r="AD965" s="53"/>
      <c r="AE965" s="53"/>
      <c r="AF965" s="53"/>
    </row>
    <row r="966" spans="4:32" x14ac:dyDescent="0.25">
      <c r="D966" s="56" t="s">
        <v>1546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W966" s="57" t="s">
        <v>1545</v>
      </c>
      <c r="X966" s="53"/>
      <c r="Y966" s="53"/>
      <c r="Z966" s="53"/>
      <c r="AA966" s="53"/>
      <c r="AB966" s="53"/>
      <c r="AC966" s="53"/>
      <c r="AD966" s="53"/>
      <c r="AE966" s="53"/>
      <c r="AF966" s="53"/>
    </row>
    <row r="967" spans="4:32" x14ac:dyDescent="0.25">
      <c r="D967" s="56" t="s">
        <v>1547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W967" s="57" t="s">
        <v>1546</v>
      </c>
      <c r="X967" s="53"/>
      <c r="Y967" s="53"/>
      <c r="Z967" s="53"/>
      <c r="AA967" s="53"/>
      <c r="AB967" s="53"/>
      <c r="AC967" s="53"/>
      <c r="AD967" s="53"/>
      <c r="AE967" s="53"/>
      <c r="AF967" s="53"/>
    </row>
    <row r="968" spans="4:32" x14ac:dyDescent="0.25">
      <c r="D968" s="56" t="s">
        <v>1548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W968" s="57" t="s">
        <v>1547</v>
      </c>
      <c r="X968" s="53"/>
      <c r="Y968" s="53"/>
      <c r="Z968" s="53"/>
      <c r="AA968" s="53"/>
      <c r="AB968" s="53"/>
      <c r="AC968" s="53"/>
      <c r="AD968" s="53"/>
      <c r="AE968" s="53"/>
      <c r="AF968" s="53"/>
    </row>
    <row r="969" spans="4:32" x14ac:dyDescent="0.25">
      <c r="D969" s="56" t="s">
        <v>1549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W969" s="57" t="s">
        <v>1548</v>
      </c>
      <c r="X969" s="53"/>
      <c r="Y969" s="53"/>
      <c r="Z969" s="53"/>
      <c r="AA969" s="53"/>
      <c r="AB969" s="53"/>
      <c r="AC969" s="53"/>
      <c r="AD969" s="53"/>
      <c r="AE969" s="53"/>
      <c r="AF969" s="53"/>
    </row>
    <row r="970" spans="4:32" x14ac:dyDescent="0.25">
      <c r="D970" s="56" t="s">
        <v>1550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W970" s="57" t="s">
        <v>1549</v>
      </c>
      <c r="X970" s="53"/>
      <c r="Y970" s="53"/>
      <c r="Z970" s="53"/>
      <c r="AA970" s="53"/>
      <c r="AB970" s="53"/>
      <c r="AC970" s="53"/>
      <c r="AD970" s="53"/>
      <c r="AE970" s="53"/>
      <c r="AF970" s="53"/>
    </row>
    <row r="971" spans="4:32" x14ac:dyDescent="0.25">
      <c r="D971" s="56" t="s">
        <v>1551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W971" s="57" t="s">
        <v>1550</v>
      </c>
      <c r="X971" s="53"/>
      <c r="Y971" s="53"/>
      <c r="Z971" s="53"/>
      <c r="AA971" s="53"/>
      <c r="AB971" s="53"/>
      <c r="AC971" s="53"/>
      <c r="AD971" s="53"/>
      <c r="AE971" s="53"/>
      <c r="AF971" s="53"/>
    </row>
    <row r="972" spans="4:32" x14ac:dyDescent="0.25">
      <c r="D972" s="56" t="s">
        <v>1552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W972" s="57" t="s">
        <v>1551</v>
      </c>
      <c r="X972" s="53"/>
      <c r="Y972" s="53"/>
      <c r="Z972" s="53"/>
      <c r="AA972" s="53"/>
      <c r="AB972" s="53"/>
      <c r="AC972" s="53"/>
      <c r="AD972" s="53"/>
      <c r="AE972" s="53"/>
      <c r="AF972" s="53"/>
    </row>
    <row r="973" spans="4:32" x14ac:dyDescent="0.25">
      <c r="D973" s="56" t="s">
        <v>1553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W973" s="57" t="s">
        <v>1552</v>
      </c>
      <c r="X973" s="53"/>
      <c r="Y973" s="53"/>
      <c r="Z973" s="53"/>
      <c r="AA973" s="53"/>
      <c r="AB973" s="53"/>
      <c r="AC973" s="53"/>
      <c r="AD973" s="53"/>
      <c r="AE973" s="53"/>
      <c r="AF973" s="53"/>
    </row>
    <row r="974" spans="4:32" x14ac:dyDescent="0.25">
      <c r="D974" s="56" t="s">
        <v>1554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W974" s="57" t="s">
        <v>1553</v>
      </c>
      <c r="X974" s="53"/>
      <c r="Y974" s="53"/>
      <c r="Z974" s="53"/>
      <c r="AA974" s="53"/>
      <c r="AB974" s="53"/>
      <c r="AC974" s="53"/>
      <c r="AD974" s="53"/>
      <c r="AE974" s="53"/>
      <c r="AF974" s="53"/>
    </row>
    <row r="975" spans="4:32" x14ac:dyDescent="0.25">
      <c r="D975" s="56" t="s">
        <v>1555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W975" s="57" t="s">
        <v>1554</v>
      </c>
      <c r="X975" s="53"/>
      <c r="Y975" s="53"/>
      <c r="Z975" s="53"/>
      <c r="AA975" s="53"/>
      <c r="AB975" s="53"/>
      <c r="AC975" s="53"/>
      <c r="AD975" s="53"/>
      <c r="AE975" s="53"/>
      <c r="AF975" s="53"/>
    </row>
    <row r="976" spans="4:32" x14ac:dyDescent="0.25">
      <c r="D976" s="56" t="s">
        <v>1556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W976" s="57" t="s">
        <v>1555</v>
      </c>
      <c r="X976" s="53"/>
      <c r="Y976" s="53"/>
      <c r="Z976" s="53"/>
      <c r="AA976" s="53"/>
      <c r="AB976" s="53"/>
      <c r="AC976" s="53"/>
      <c r="AD976" s="53"/>
      <c r="AE976" s="53"/>
      <c r="AF976" s="53"/>
    </row>
    <row r="977" spans="4:32" x14ac:dyDescent="0.25">
      <c r="D977" s="56" t="s">
        <v>1557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W977" s="57" t="s">
        <v>1556</v>
      </c>
      <c r="X977" s="53"/>
      <c r="Y977" s="53"/>
      <c r="Z977" s="53"/>
      <c r="AA977" s="53"/>
      <c r="AB977" s="53"/>
      <c r="AC977" s="53"/>
      <c r="AD977" s="53"/>
      <c r="AE977" s="53"/>
      <c r="AF977" s="53"/>
    </row>
    <row r="978" spans="4:32" x14ac:dyDescent="0.25">
      <c r="D978" s="56" t="s">
        <v>1558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W978" s="57" t="s">
        <v>1557</v>
      </c>
      <c r="X978" s="53"/>
      <c r="Y978" s="53"/>
      <c r="Z978" s="53"/>
      <c r="AA978" s="53"/>
      <c r="AB978" s="53"/>
      <c r="AC978" s="53"/>
      <c r="AD978" s="53"/>
      <c r="AE978" s="53"/>
      <c r="AF978" s="53"/>
    </row>
    <row r="979" spans="4:32" x14ac:dyDescent="0.25">
      <c r="D979" s="56" t="s">
        <v>1559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W979" s="57" t="s">
        <v>1558</v>
      </c>
      <c r="X979" s="53"/>
      <c r="Y979" s="53"/>
      <c r="Z979" s="53"/>
      <c r="AA979" s="53"/>
      <c r="AB979" s="53"/>
      <c r="AC979" s="53"/>
      <c r="AD979" s="53"/>
      <c r="AE979" s="53"/>
      <c r="AF979" s="53"/>
    </row>
    <row r="980" spans="4:32" x14ac:dyDescent="0.25">
      <c r="D980" s="56" t="s">
        <v>1560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W980" s="57" t="s">
        <v>1559</v>
      </c>
      <c r="X980" s="53"/>
      <c r="Y980" s="53"/>
      <c r="Z980" s="53"/>
      <c r="AA980" s="53"/>
      <c r="AB980" s="53"/>
      <c r="AC980" s="53"/>
      <c r="AD980" s="53"/>
      <c r="AE980" s="53"/>
      <c r="AF980" s="53"/>
    </row>
    <row r="981" spans="4:32" x14ac:dyDescent="0.25">
      <c r="D981" s="38" t="s">
        <v>1561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W981" s="37" t="s">
        <v>1564</v>
      </c>
      <c r="X981" s="53"/>
      <c r="Y981" s="53"/>
      <c r="Z981" s="53"/>
      <c r="AA981" s="53"/>
      <c r="AB981" s="53"/>
      <c r="AC981" s="53"/>
      <c r="AD981" s="53"/>
      <c r="AE981" s="53"/>
      <c r="AF981" s="53"/>
    </row>
    <row r="982" spans="4:32" x14ac:dyDescent="0.25">
      <c r="D982" s="56" t="s">
        <v>259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W982" s="57" t="s">
        <v>259</v>
      </c>
      <c r="X982" s="53"/>
      <c r="Y982" s="53"/>
      <c r="Z982" s="53"/>
      <c r="AA982" s="53"/>
      <c r="AB982" s="53"/>
      <c r="AC982" s="53"/>
      <c r="AD982" s="53"/>
      <c r="AE982" s="53"/>
      <c r="AF982" s="53"/>
    </row>
    <row r="983" spans="4:32" x14ac:dyDescent="0.25">
      <c r="W983" s="57"/>
      <c r="X983" s="53"/>
      <c r="Y983" s="53"/>
      <c r="Z983" s="53"/>
      <c r="AA983" s="53"/>
      <c r="AB983" s="53"/>
      <c r="AC983" s="53"/>
      <c r="AD983" s="53"/>
      <c r="AE983" s="53"/>
      <c r="AF983" s="53"/>
    </row>
    <row r="984" spans="4:32" x14ac:dyDescent="0.25">
      <c r="W984" s="57" t="s">
        <v>263</v>
      </c>
      <c r="X984" s="53"/>
      <c r="Y984" s="53"/>
      <c r="Z984" s="53"/>
      <c r="AA984" s="53"/>
      <c r="AB984" s="53"/>
      <c r="AC984" s="53"/>
      <c r="AD984" s="53"/>
      <c r="AE984" s="53"/>
      <c r="AF984" s="53"/>
    </row>
    <row r="985" spans="4:32" x14ac:dyDescent="0.25">
      <c r="W985" s="57" t="s">
        <v>264</v>
      </c>
      <c r="X985" s="53"/>
      <c r="Y985" s="53"/>
      <c r="Z985" s="53"/>
      <c r="AA985" s="53"/>
      <c r="AB985" s="53"/>
      <c r="AC985" s="53"/>
      <c r="AD985" s="53"/>
      <c r="AE985" s="53"/>
      <c r="AF985" s="53"/>
    </row>
    <row r="986" spans="4:32" x14ac:dyDescent="0.25">
      <c r="W986" s="57" t="s">
        <v>358</v>
      </c>
      <c r="X986" s="53"/>
      <c r="Y986" s="53"/>
      <c r="Z986" s="53"/>
      <c r="AA986" s="53"/>
      <c r="AB986" s="53"/>
      <c r="AC986" s="53"/>
      <c r="AD986" s="53"/>
      <c r="AE986" s="53"/>
      <c r="AF986" s="53"/>
    </row>
    <row r="999" spans="2:4" x14ac:dyDescent="0.25">
      <c r="B999" s="49">
        <v>0</v>
      </c>
      <c r="D999" s="51" t="s">
        <v>1571</v>
      </c>
    </row>
    <row r="1000" spans="2:4" x14ac:dyDescent="0.25">
      <c r="D1000" s="59" t="s">
        <v>304</v>
      </c>
    </row>
    <row r="1001" spans="2:4" x14ac:dyDescent="0.25">
      <c r="D1001" s="55" t="s">
        <v>1565</v>
      </c>
    </row>
    <row r="1003" spans="2:4" x14ac:dyDescent="0.25">
      <c r="D1003" s="47" t="s">
        <v>1565</v>
      </c>
    </row>
    <row r="1031" spans="4:4" x14ac:dyDescent="0.25">
      <c r="D1031" s="47" t="s">
        <v>1566</v>
      </c>
    </row>
    <row r="1049" spans="4:4" x14ac:dyDescent="0.25">
      <c r="D1049" s="47" t="s">
        <v>1567</v>
      </c>
    </row>
    <row r="1094" spans="4:4" x14ac:dyDescent="0.25">
      <c r="D1094" s="47" t="s">
        <v>309</v>
      </c>
    </row>
    <row r="1095" spans="4:4" x14ac:dyDescent="0.25">
      <c r="D1095" s="51" t="s">
        <v>1568</v>
      </c>
    </row>
    <row r="1097" spans="4:4" x14ac:dyDescent="0.25">
      <c r="D1097" s="47" t="s">
        <v>1566</v>
      </c>
    </row>
    <row r="1113" spans="4:12" x14ac:dyDescent="0.25">
      <c r="D1113" s="47" t="s">
        <v>309</v>
      </c>
      <c r="L1113" s="47" t="s">
        <v>365</v>
      </c>
    </row>
    <row r="1114" spans="4:12" x14ac:dyDescent="0.25">
      <c r="D1114" s="51" t="s">
        <v>1568</v>
      </c>
      <c r="L1114" s="51" t="s">
        <v>1572</v>
      </c>
    </row>
    <row r="1116" spans="4:12" x14ac:dyDescent="0.25">
      <c r="D1116" s="47" t="s">
        <v>1566</v>
      </c>
    </row>
    <row r="1151" spans="2:2" x14ac:dyDescent="0.25">
      <c r="B1151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451" t="s">
        <v>1466</v>
      </c>
      <c r="B2" s="452"/>
      <c r="C2" s="452"/>
      <c r="D2" s="452"/>
      <c r="E2" s="452"/>
      <c r="F2" s="452"/>
      <c r="G2" s="452"/>
      <c r="H2" s="452"/>
      <c r="I2" s="452"/>
      <c r="J2" s="452"/>
    </row>
    <row r="3" spans="1:10" x14ac:dyDescent="0.25">
      <c r="A3" s="452" t="s">
        <v>1465</v>
      </c>
      <c r="B3" s="452"/>
      <c r="C3" s="452"/>
      <c r="D3" s="452"/>
      <c r="E3" s="452"/>
      <c r="F3" s="452"/>
      <c r="G3" s="452"/>
      <c r="H3" s="452"/>
      <c r="I3" s="452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249" workbookViewId="0">
      <selection activeCell="D264" sqref="D264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453" t="s">
        <v>1574</v>
      </c>
      <c r="B2" s="454"/>
      <c r="C2" s="454"/>
      <c r="D2" s="454"/>
      <c r="E2" s="454"/>
      <c r="F2" s="454"/>
      <c r="G2" s="454"/>
      <c r="H2" s="454"/>
      <c r="I2" s="454"/>
      <c r="J2" s="454"/>
    </row>
    <row r="3" spans="1:10" x14ac:dyDescent="0.25">
      <c r="A3" s="454" t="s">
        <v>1573</v>
      </c>
      <c r="B3" s="454"/>
      <c r="C3" s="454"/>
      <c r="D3" s="454"/>
      <c r="E3" s="454"/>
      <c r="F3" s="454"/>
      <c r="G3" s="454"/>
      <c r="H3" s="454"/>
      <c r="I3" s="454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workbookViewId="0"/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455" t="s">
        <v>854</v>
      </c>
      <c r="B2" s="456"/>
      <c r="C2" s="456"/>
      <c r="D2" s="456"/>
      <c r="E2" s="456"/>
      <c r="F2" s="456"/>
      <c r="G2" s="456"/>
      <c r="H2" s="456"/>
      <c r="I2" s="456"/>
      <c r="J2" s="456"/>
    </row>
    <row r="3" spans="1:10" x14ac:dyDescent="0.25">
      <c r="A3" s="456" t="s">
        <v>1613</v>
      </c>
      <c r="B3" s="456"/>
      <c r="C3" s="456"/>
      <c r="D3" s="456"/>
      <c r="E3" s="456"/>
      <c r="F3" s="456"/>
      <c r="G3" s="456"/>
      <c r="H3" s="456"/>
      <c r="I3" s="456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1614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103" workbookViewId="0">
      <selection activeCell="D103" sqref="D10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455" t="s">
        <v>948</v>
      </c>
      <c r="B2" s="456"/>
      <c r="C2" s="456"/>
      <c r="D2" s="456"/>
      <c r="E2" s="456"/>
      <c r="F2" s="456"/>
      <c r="G2" s="456"/>
      <c r="H2" s="456"/>
      <c r="I2" s="456"/>
      <c r="J2" s="456"/>
    </row>
    <row r="3" spans="1:10" x14ac:dyDescent="0.25">
      <c r="A3" s="456" t="s">
        <v>1670</v>
      </c>
      <c r="B3" s="456"/>
      <c r="C3" s="456"/>
      <c r="D3" s="456"/>
      <c r="E3" s="456"/>
      <c r="F3" s="456"/>
      <c r="G3" s="456"/>
      <c r="H3" s="456"/>
      <c r="I3" s="456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topLeftCell="A121" workbookViewId="0">
      <selection activeCell="D127" sqref="D12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1782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455" t="s">
        <v>633</v>
      </c>
      <c r="B2" s="456"/>
      <c r="C2" s="456"/>
      <c r="D2" s="456"/>
      <c r="E2" s="456"/>
      <c r="F2" s="456"/>
      <c r="G2" s="456"/>
      <c r="H2" s="456"/>
      <c r="I2" s="456"/>
      <c r="J2" s="456"/>
    </row>
    <row r="3" spans="1:10" x14ac:dyDescent="0.25">
      <c r="A3" s="456" t="s">
        <v>1824</v>
      </c>
      <c r="B3" s="456"/>
      <c r="C3" s="456"/>
      <c r="D3" s="456"/>
      <c r="E3" s="456"/>
      <c r="F3" s="456"/>
      <c r="G3" s="456"/>
      <c r="H3" s="456"/>
      <c r="I3" s="456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447" t="s">
        <v>896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1929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735" workbookViewId="0">
      <selection activeCell="D735" sqref="D73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457" t="s">
        <v>596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2002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459" t="s">
        <v>652</v>
      </c>
      <c r="B2" s="460"/>
      <c r="C2" s="460"/>
      <c r="D2" s="460"/>
      <c r="E2" s="460"/>
      <c r="F2" s="460"/>
      <c r="G2" s="460"/>
      <c r="H2" s="460"/>
      <c r="I2" s="460"/>
      <c r="J2" s="460"/>
    </row>
    <row r="3" spans="1:10" x14ac:dyDescent="0.25">
      <c r="A3" s="460" t="s">
        <v>2219</v>
      </c>
      <c r="B3" s="460"/>
      <c r="C3" s="460"/>
      <c r="D3" s="460"/>
      <c r="E3" s="460"/>
      <c r="F3" s="460"/>
      <c r="G3" s="460"/>
      <c r="H3" s="460"/>
      <c r="I3" s="460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447" t="s">
        <v>2268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2267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1061" workbookViewId="0">
      <selection activeCell="AM1103" sqref="AM110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447" t="s">
        <v>896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2314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461" t="s">
        <v>633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2394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692" workbookViewId="0">
      <selection activeCell="D734" sqref="D7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2460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topLeftCell="A100" workbookViewId="0">
      <selection activeCell="D142" sqref="D14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447" t="s">
        <v>2562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2563</v>
      </c>
      <c r="B3" s="448"/>
      <c r="C3" s="448"/>
      <c r="D3" s="448"/>
      <c r="E3" s="448"/>
      <c r="F3" s="448"/>
      <c r="G3" s="448"/>
      <c r="H3" s="448"/>
      <c r="I3" s="448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87"/>
  <sheetViews>
    <sheetView topLeftCell="A1022" workbookViewId="0">
      <selection activeCell="A1037" sqref="A103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3786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57" s="285" customFormat="1" x14ac:dyDescent="0.25"/>
    <row r="1158" s="285" customFormat="1" x14ac:dyDescent="0.25"/>
    <row r="1159" s="285" customFormat="1" x14ac:dyDescent="0.25"/>
    <row r="1160" s="285" customFormat="1" x14ac:dyDescent="0.25"/>
    <row r="1161" s="285" customFormat="1" x14ac:dyDescent="0.25"/>
    <row r="1162" s="285" customFormat="1" x14ac:dyDescent="0.25"/>
    <row r="1163" s="285" customFormat="1" x14ac:dyDescent="0.25"/>
    <row r="1164" s="285" customFormat="1" x14ac:dyDescent="0.25"/>
    <row r="1165" s="285" customFormat="1" x14ac:dyDescent="0.25"/>
    <row r="1166" s="285" customFormat="1" x14ac:dyDescent="0.25"/>
    <row r="1167" s="285" customFormat="1" x14ac:dyDescent="0.25"/>
    <row r="1168" s="285" customFormat="1" x14ac:dyDescent="0.25"/>
    <row r="1195" spans="2:4" x14ac:dyDescent="0.25">
      <c r="B1195" s="50">
        <v>0</v>
      </c>
      <c r="C1195" s="285"/>
      <c r="D1195" s="51" t="s">
        <v>2569</v>
      </c>
    </row>
    <row r="1196" spans="2:4" x14ac:dyDescent="0.25">
      <c r="B1196" s="285"/>
      <c r="C1196" s="285"/>
      <c r="D1196" s="59" t="s">
        <v>303</v>
      </c>
    </row>
    <row r="1198" spans="2:4" x14ac:dyDescent="0.25">
      <c r="D1198" s="47" t="s">
        <v>2607</v>
      </c>
    </row>
    <row r="1199" spans="2:4" x14ac:dyDescent="0.25">
      <c r="D1199" s="54" t="s">
        <v>2608</v>
      </c>
    </row>
    <row r="1200" spans="2:4" x14ac:dyDescent="0.25">
      <c r="D1200" s="47" t="s">
        <v>2299</v>
      </c>
    </row>
    <row r="1201" spans="4:4" s="285" customFormat="1" x14ac:dyDescent="0.25">
      <c r="D1201" s="54" t="s">
        <v>2300</v>
      </c>
    </row>
    <row r="1202" spans="4:4" s="285" customFormat="1" x14ac:dyDescent="0.25"/>
    <row r="1203" spans="4:4" s="285" customFormat="1" x14ac:dyDescent="0.25">
      <c r="D1203" s="285" t="s">
        <v>36</v>
      </c>
    </row>
    <row r="1204" spans="4:4" s="285" customFormat="1" x14ac:dyDescent="0.25">
      <c r="D1204" s="54" t="s">
        <v>2702</v>
      </c>
    </row>
    <row r="1205" spans="4:4" s="285" customFormat="1" x14ac:dyDescent="0.25"/>
    <row r="1206" spans="4:4" x14ac:dyDescent="0.25">
      <c r="D1206" s="47" t="s">
        <v>1007</v>
      </c>
    </row>
    <row r="1232" spans="4:4" s="285" customFormat="1" x14ac:dyDescent="0.25">
      <c r="D1232" s="285" t="s">
        <v>484</v>
      </c>
    </row>
    <row r="1233" spans="4:4" s="285" customFormat="1" x14ac:dyDescent="0.25">
      <c r="D1233" s="28" t="s">
        <v>2571</v>
      </c>
    </row>
    <row r="1234" spans="4:4" s="285" customFormat="1" x14ac:dyDescent="0.25"/>
    <row r="1235" spans="4:4" s="285" customFormat="1" x14ac:dyDescent="0.25"/>
    <row r="1236" spans="4:4" x14ac:dyDescent="0.25">
      <c r="D1236" s="47" t="s">
        <v>2570</v>
      </c>
    </row>
    <row r="1238" spans="4:4" s="285" customFormat="1" x14ac:dyDescent="0.25"/>
    <row r="1239" spans="4:4" s="285" customFormat="1" x14ac:dyDescent="0.25"/>
    <row r="1240" spans="4:4" s="285" customFormat="1" x14ac:dyDescent="0.25"/>
    <row r="1241" spans="4:4" s="285" customFormat="1" x14ac:dyDescent="0.25"/>
    <row r="1242" spans="4:4" s="285" customFormat="1" x14ac:dyDescent="0.25"/>
    <row r="1243" spans="4:4" s="285" customFormat="1" x14ac:dyDescent="0.25"/>
    <row r="1244" spans="4:4" s="285" customFormat="1" x14ac:dyDescent="0.25"/>
    <row r="1245" spans="4:4" s="285" customFormat="1" x14ac:dyDescent="0.25"/>
    <row r="1246" spans="4:4" s="285" customFormat="1" x14ac:dyDescent="0.25"/>
    <row r="1247" spans="4:4" s="285" customFormat="1" x14ac:dyDescent="0.25"/>
    <row r="1248" spans="4:4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260" s="285" customFormat="1" x14ac:dyDescent="0.25"/>
    <row r="1261" s="285" customFormat="1" x14ac:dyDescent="0.25"/>
    <row r="1262" s="285" customFormat="1" x14ac:dyDescent="0.25"/>
    <row r="1263" s="285" customFormat="1" x14ac:dyDescent="0.25"/>
    <row r="1264" s="285" customFormat="1" x14ac:dyDescent="0.25"/>
    <row r="1265" s="285" customFormat="1" x14ac:dyDescent="0.25"/>
    <row r="1266" s="285" customFormat="1" x14ac:dyDescent="0.25"/>
    <row r="1267" s="285" customFormat="1" x14ac:dyDescent="0.25"/>
    <row r="1268" s="285" customFormat="1" x14ac:dyDescent="0.25"/>
    <row r="1269" s="285" customFormat="1" x14ac:dyDescent="0.25"/>
    <row r="1270" s="285" customFormat="1" x14ac:dyDescent="0.25"/>
    <row r="1271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1" s="285" customFormat="1" x14ac:dyDescent="0.25"/>
    <row r="1612" s="285" customFormat="1" x14ac:dyDescent="0.25"/>
    <row r="1613" s="285" customFormat="1" x14ac:dyDescent="0.25"/>
    <row r="1614" s="285" customFormat="1" x14ac:dyDescent="0.25"/>
    <row r="1615" s="285" customFormat="1" x14ac:dyDescent="0.25"/>
    <row r="1616" s="285" customFormat="1" x14ac:dyDescent="0.25"/>
    <row r="1617" spans="4:4" s="285" customFormat="1" x14ac:dyDescent="0.25"/>
    <row r="1618" spans="4:4" s="285" customFormat="1" x14ac:dyDescent="0.25"/>
    <row r="1619" spans="4:4" s="285" customFormat="1" x14ac:dyDescent="0.25"/>
    <row r="1620" spans="4:4" s="285" customFormat="1" x14ac:dyDescent="0.25"/>
    <row r="1621" spans="4:4" s="285" customFormat="1" x14ac:dyDescent="0.25"/>
    <row r="1622" spans="4:4" s="285" customFormat="1" x14ac:dyDescent="0.25"/>
    <row r="1631" spans="4:4" x14ac:dyDescent="0.25">
      <c r="D1631" s="51" t="s">
        <v>2605</v>
      </c>
    </row>
    <row r="1633" spans="4:4" s="285" customFormat="1" x14ac:dyDescent="0.25">
      <c r="D1633" s="285" t="s">
        <v>2570</v>
      </c>
    </row>
    <row r="1634" spans="4:4" s="285" customFormat="1" x14ac:dyDescent="0.25"/>
    <row r="1635" spans="4:4" s="285" customFormat="1" x14ac:dyDescent="0.25"/>
    <row r="1636" spans="4:4" s="285" customFormat="1" x14ac:dyDescent="0.25"/>
    <row r="1637" spans="4:4" s="285" customFormat="1" x14ac:dyDescent="0.25"/>
    <row r="1638" spans="4:4" s="285" customFormat="1" x14ac:dyDescent="0.25"/>
    <row r="1639" spans="4:4" s="285" customFormat="1" x14ac:dyDescent="0.25"/>
    <row r="1640" spans="4:4" s="285" customFormat="1" x14ac:dyDescent="0.25"/>
    <row r="1641" spans="4:4" s="285" customFormat="1" x14ac:dyDescent="0.25"/>
    <row r="1642" spans="4:4" s="285" customFormat="1" x14ac:dyDescent="0.25"/>
    <row r="1643" spans="4:4" s="285" customFormat="1" x14ac:dyDescent="0.25"/>
    <row r="1644" spans="4:4" s="285" customFormat="1" x14ac:dyDescent="0.25"/>
    <row r="1645" spans="4:4" s="285" customFormat="1" x14ac:dyDescent="0.25"/>
    <row r="1646" spans="4:4" s="285" customFormat="1" x14ac:dyDescent="0.25"/>
    <row r="1647" spans="4:4" s="285" customFormat="1" x14ac:dyDescent="0.25"/>
    <row r="1648" spans="4:4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82" s="285" customFormat="1" x14ac:dyDescent="0.25"/>
    <row r="1683" s="285" customFormat="1" x14ac:dyDescent="0.25"/>
    <row r="1684" s="285" customFormat="1" x14ac:dyDescent="0.25"/>
    <row r="1685" s="285" customFormat="1" x14ac:dyDescent="0.25"/>
    <row r="1686" s="285" customFormat="1" x14ac:dyDescent="0.25"/>
    <row r="1687" s="285" customFormat="1" x14ac:dyDescent="0.25"/>
    <row r="1688" s="285" customFormat="1" x14ac:dyDescent="0.25"/>
    <row r="1689" s="285" customFormat="1" x14ac:dyDescent="0.25"/>
    <row r="1690" s="285" customFormat="1" x14ac:dyDescent="0.25"/>
    <row r="1691" s="285" customFormat="1" x14ac:dyDescent="0.25"/>
    <row r="1692" s="285" customFormat="1" x14ac:dyDescent="0.25"/>
    <row r="1693" s="285" customFormat="1" x14ac:dyDescent="0.25"/>
    <row r="1705" s="285" customFormat="1" x14ac:dyDescent="0.25"/>
    <row r="1706" s="285" customFormat="1" x14ac:dyDescent="0.25"/>
    <row r="1707" s="285" customFormat="1" x14ac:dyDescent="0.25"/>
    <row r="1708" s="285" customFormat="1" x14ac:dyDescent="0.25"/>
    <row r="1709" s="285" customFormat="1" x14ac:dyDescent="0.25"/>
    <row r="1710" s="285" customFormat="1" x14ac:dyDescent="0.25"/>
    <row r="1711" s="285" customFormat="1" x14ac:dyDescent="0.25"/>
    <row r="1712" s="285" customFormat="1" x14ac:dyDescent="0.25"/>
    <row r="1713" spans="4:4" s="285" customFormat="1" x14ac:dyDescent="0.25"/>
    <row r="1714" spans="4:4" s="285" customFormat="1" x14ac:dyDescent="0.25"/>
    <row r="1715" spans="4:4" s="285" customFormat="1" x14ac:dyDescent="0.25"/>
    <row r="1716" spans="4:4" s="285" customFormat="1" x14ac:dyDescent="0.25"/>
    <row r="1717" spans="4:4" s="285" customFormat="1" x14ac:dyDescent="0.25"/>
    <row r="1718" spans="4:4" s="285" customFormat="1" x14ac:dyDescent="0.25">
      <c r="D1718" s="51" t="s">
        <v>2703</v>
      </c>
    </row>
    <row r="1719" spans="4:4" s="285" customFormat="1" x14ac:dyDescent="0.25"/>
    <row r="1720" spans="4:4" s="285" customFormat="1" x14ac:dyDescent="0.25">
      <c r="D1720" s="285" t="s">
        <v>2704</v>
      </c>
    </row>
    <row r="1721" spans="4:4" s="285" customFormat="1" x14ac:dyDescent="0.25"/>
    <row r="1722" spans="4:4" s="285" customFormat="1" x14ac:dyDescent="0.25"/>
    <row r="1723" spans="4:4" s="285" customFormat="1" x14ac:dyDescent="0.25"/>
    <row r="1724" spans="4:4" s="285" customFormat="1" x14ac:dyDescent="0.25"/>
    <row r="1725" spans="4:4" s="285" customFormat="1" x14ac:dyDescent="0.25"/>
    <row r="1726" spans="4:4" s="285" customFormat="1" x14ac:dyDescent="0.25"/>
    <row r="1727" spans="4:4" s="285" customFormat="1" x14ac:dyDescent="0.25"/>
    <row r="1728" spans="4:4" s="285" customFormat="1" x14ac:dyDescent="0.25"/>
    <row r="1729" s="285" customFormat="1" x14ac:dyDescent="0.25"/>
    <row r="1730" s="285" customFormat="1" x14ac:dyDescent="0.25"/>
    <row r="1731" s="285" customFormat="1" x14ac:dyDescent="0.25"/>
    <row r="1732" s="285" customFormat="1" x14ac:dyDescent="0.25"/>
    <row r="1733" s="285" customFormat="1" x14ac:dyDescent="0.25"/>
    <row r="1734" s="285" customFormat="1" x14ac:dyDescent="0.25"/>
    <row r="1735" s="285" customFormat="1" x14ac:dyDescent="0.25"/>
    <row r="1736" s="285" customFormat="1" x14ac:dyDescent="0.25"/>
    <row r="1737" s="285" customFormat="1" x14ac:dyDescent="0.25"/>
    <row r="1738" s="285" customFormat="1" x14ac:dyDescent="0.25"/>
    <row r="1739" s="285" customFormat="1" x14ac:dyDescent="0.25"/>
    <row r="1740" s="285" customFormat="1" x14ac:dyDescent="0.25"/>
    <row r="1741" s="285" customFormat="1" x14ac:dyDescent="0.25"/>
    <row r="1742" s="285" customFormat="1" x14ac:dyDescent="0.25"/>
    <row r="1743" s="285" customFormat="1" x14ac:dyDescent="0.25"/>
    <row r="1744" s="285" customFormat="1" x14ac:dyDescent="0.25"/>
    <row r="1745" spans="2:4" s="285" customFormat="1" x14ac:dyDescent="0.25"/>
    <row r="1746" spans="2:4" s="285" customFormat="1" x14ac:dyDescent="0.25"/>
    <row r="1747" spans="2:4" s="285" customFormat="1" x14ac:dyDescent="0.25"/>
    <row r="1748" spans="2:4" s="285" customFormat="1" x14ac:dyDescent="0.25"/>
    <row r="1749" spans="2:4" s="285" customFormat="1" x14ac:dyDescent="0.25"/>
    <row r="1750" spans="2:4" s="285" customFormat="1" x14ac:dyDescent="0.25"/>
    <row r="1751" spans="2:4" x14ac:dyDescent="0.25">
      <c r="B1751" s="48">
        <v>0</v>
      </c>
      <c r="C1751" s="285"/>
      <c r="D1751" s="51" t="s">
        <v>735</v>
      </c>
    </row>
    <row r="1752" spans="2:4" x14ac:dyDescent="0.25">
      <c r="B1752" s="285"/>
      <c r="C1752" s="285"/>
      <c r="D1752" s="59" t="s">
        <v>305</v>
      </c>
    </row>
    <row r="1758" spans="2:4" x14ac:dyDescent="0.25">
      <c r="D1758" s="47" t="s">
        <v>336</v>
      </c>
    </row>
    <row r="1759" spans="2:4" x14ac:dyDescent="0.25">
      <c r="D1759" s="51" t="s">
        <v>2668</v>
      </c>
    </row>
    <row r="1761" spans="4:25" x14ac:dyDescent="0.25">
      <c r="D1761" s="56" t="s">
        <v>341</v>
      </c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  <c r="T1761" s="52"/>
      <c r="U1761" s="52"/>
      <c r="V1761" s="52"/>
      <c r="W1761" s="52"/>
      <c r="X1761" s="52"/>
      <c r="Y1761" s="52"/>
    </row>
    <row r="1762" spans="4:25" x14ac:dyDescent="0.25">
      <c r="D1762" s="56" t="s">
        <v>349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</row>
    <row r="1763" spans="4:25" x14ac:dyDescent="0.25">
      <c r="D1763" s="56" t="s">
        <v>832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</row>
    <row r="1764" spans="4:25" x14ac:dyDescent="0.25">
      <c r="D1764" s="56" t="s">
        <v>2669</v>
      </c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  <c r="T1764" s="52"/>
      <c r="U1764" s="52"/>
      <c r="V1764" s="52"/>
      <c r="W1764" s="52"/>
      <c r="X1764" s="52"/>
      <c r="Y1764" s="52"/>
    </row>
    <row r="1765" spans="4:25" x14ac:dyDescent="0.25">
      <c r="D1765" s="285"/>
      <c r="E1765" s="285"/>
      <c r="F1765" s="285"/>
      <c r="G1765" s="285"/>
      <c r="H1765" s="285"/>
      <c r="I1765" s="285"/>
      <c r="J1765" s="285"/>
      <c r="K1765" s="285"/>
      <c r="L1765" s="285"/>
      <c r="M1765" s="285"/>
      <c r="N1765" s="285"/>
      <c r="O1765" s="285"/>
      <c r="P1765" s="285"/>
      <c r="Q1765" s="285"/>
      <c r="R1765" s="285"/>
      <c r="S1765" s="285"/>
      <c r="T1765" s="285"/>
      <c r="U1765" s="285"/>
      <c r="V1765" s="285"/>
      <c r="W1765" s="285"/>
      <c r="X1765" s="285"/>
      <c r="Y1765" s="285"/>
    </row>
    <row r="1766" spans="4:25" x14ac:dyDescent="0.25">
      <c r="D1766" s="57" t="s">
        <v>357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285"/>
      <c r="U1766" s="285"/>
      <c r="V1766" s="285"/>
      <c r="W1766" s="285"/>
      <c r="X1766" s="285"/>
      <c r="Y1766" s="285"/>
    </row>
    <row r="1767" spans="4:25" x14ac:dyDescent="0.25">
      <c r="D1767" s="57" t="s">
        <v>322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285"/>
      <c r="U1767" s="285"/>
      <c r="V1767" s="285"/>
      <c r="W1767" s="285"/>
      <c r="X1767" s="285"/>
      <c r="Y1767" s="285"/>
    </row>
    <row r="1768" spans="4:25" x14ac:dyDescent="0.25">
      <c r="D1768" s="57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285"/>
      <c r="U1768" s="285"/>
      <c r="V1768" s="285"/>
      <c r="W1768" s="285"/>
      <c r="X1768" s="285"/>
      <c r="Y1768" s="285"/>
    </row>
    <row r="1769" spans="4:25" x14ac:dyDescent="0.25">
      <c r="D1769" s="57" t="s">
        <v>836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285"/>
      <c r="U1769" s="285"/>
      <c r="V1769" s="285"/>
      <c r="W1769" s="285"/>
      <c r="X1769" s="285"/>
      <c r="Y1769" s="285"/>
    </row>
    <row r="1770" spans="4:25" x14ac:dyDescent="0.25">
      <c r="D1770" s="57" t="s">
        <v>282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285"/>
      <c r="U1770" s="285"/>
      <c r="V1770" s="285"/>
      <c r="W1770" s="285"/>
      <c r="X1770" s="285"/>
      <c r="Y1770" s="285"/>
    </row>
    <row r="1771" spans="4:25" x14ac:dyDescent="0.25">
      <c r="D1771" s="57" t="s">
        <v>834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285"/>
      <c r="U1771" s="285"/>
      <c r="V1771" s="285"/>
      <c r="W1771" s="285"/>
      <c r="X1771" s="285"/>
      <c r="Y1771" s="285"/>
    </row>
    <row r="1772" spans="4:25" x14ac:dyDescent="0.25">
      <c r="D1772" s="57" t="s">
        <v>835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285"/>
      <c r="U1772" s="285"/>
      <c r="V1772" s="285"/>
      <c r="W1772" s="285"/>
      <c r="X1772" s="285"/>
      <c r="Y1772" s="285"/>
    </row>
    <row r="1773" spans="4:25" x14ac:dyDescent="0.25">
      <c r="D1773" s="57" t="s">
        <v>2670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285"/>
      <c r="U1773" s="285"/>
      <c r="V1773" s="285"/>
      <c r="W1773" s="285"/>
      <c r="X1773" s="285"/>
      <c r="Y1773" s="285"/>
    </row>
    <row r="1774" spans="4:25" x14ac:dyDescent="0.25">
      <c r="D1774" s="57"/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285"/>
      <c r="U1774" s="285"/>
      <c r="V1774" s="285"/>
      <c r="W1774" s="285"/>
      <c r="X1774" s="285"/>
      <c r="Y1774" s="285"/>
    </row>
    <row r="1775" spans="4:25" x14ac:dyDescent="0.25">
      <c r="D1775" s="57" t="s">
        <v>263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285"/>
      <c r="U1775" s="285"/>
      <c r="V1775" s="285"/>
      <c r="W1775" s="285"/>
      <c r="X1775" s="285"/>
      <c r="Y1775" s="285"/>
    </row>
    <row r="1776" spans="4:25" x14ac:dyDescent="0.25">
      <c r="D1776" s="57" t="s">
        <v>264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285"/>
      <c r="U1776" s="285"/>
      <c r="V1776" s="285"/>
      <c r="W1776" s="285"/>
      <c r="X1776" s="285"/>
      <c r="Y1776" s="285"/>
    </row>
    <row r="1777" spans="2:30" s="285" customFormat="1" x14ac:dyDescent="0.25">
      <c r="D1777" s="57" t="s">
        <v>358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Z1777" s="47"/>
      <c r="AA1777" s="47"/>
      <c r="AB1777" s="47"/>
      <c r="AC1777" s="47"/>
      <c r="AD1777" s="47"/>
    </row>
    <row r="1778" spans="2:30" s="285" customFormat="1" x14ac:dyDescent="0.25"/>
    <row r="1779" spans="2:30" s="285" customFormat="1" x14ac:dyDescent="0.25"/>
    <row r="1780" spans="2:30" s="285" customFormat="1" x14ac:dyDescent="0.25"/>
    <row r="1781" spans="2:30" s="285" customFormat="1" x14ac:dyDescent="0.25"/>
    <row r="1782" spans="2:30" s="285" customFormat="1" x14ac:dyDescent="0.25"/>
    <row r="1783" spans="2:30" s="285" customFormat="1" x14ac:dyDescent="0.25"/>
    <row r="1784" spans="2:30" s="285" customFormat="1" x14ac:dyDescent="0.25"/>
    <row r="1785" spans="2:30" s="285" customFormat="1" x14ac:dyDescent="0.25"/>
    <row r="1786" spans="2:30" x14ac:dyDescent="0.25">
      <c r="B1786" s="48">
        <v>0</v>
      </c>
      <c r="C1786" s="285"/>
      <c r="D1786" s="51" t="s">
        <v>2226</v>
      </c>
    </row>
    <row r="1787" spans="2:30" x14ac:dyDescent="0.25">
      <c r="B1787" s="285"/>
      <c r="C1787" s="285"/>
      <c r="D17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2616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447" t="s">
        <v>1574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2671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77"/>
  <sheetViews>
    <sheetView topLeftCell="A1121" zoomScaleNormal="100" workbookViewId="0">
      <selection activeCell="D1142" sqref="D114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67" spans="4:4" x14ac:dyDescent="0.25">
      <c r="D1267" s="51" t="s">
        <v>3786</v>
      </c>
    </row>
    <row r="1269" spans="4:4" x14ac:dyDescent="0.25">
      <c r="D1269" s="285" t="s">
        <v>2779</v>
      </c>
    </row>
    <row r="1307" spans="2:4" x14ac:dyDescent="0.25">
      <c r="B1307" s="48">
        <v>0</v>
      </c>
      <c r="D1307" s="51" t="s">
        <v>2720</v>
      </c>
    </row>
    <row r="1308" spans="2:4" x14ac:dyDescent="0.25">
      <c r="D1308" s="59" t="s">
        <v>303</v>
      </c>
    </row>
    <row r="1310" spans="2:4" x14ac:dyDescent="0.25">
      <c r="D1310" s="285" t="s">
        <v>2720</v>
      </c>
    </row>
    <row r="1384" spans="2:4" x14ac:dyDescent="0.25">
      <c r="B1384" s="48">
        <v>0</v>
      </c>
      <c r="D1384" s="51" t="s">
        <v>362</v>
      </c>
    </row>
    <row r="1385" spans="2:4" x14ac:dyDescent="0.25">
      <c r="D1385" s="59" t="s">
        <v>305</v>
      </c>
    </row>
    <row r="1396" spans="4:25" x14ac:dyDescent="0.25">
      <c r="D1396" s="285" t="s">
        <v>336</v>
      </c>
    </row>
    <row r="1397" spans="4:25" x14ac:dyDescent="0.25">
      <c r="D1397" s="51" t="s">
        <v>2776</v>
      </c>
    </row>
    <row r="1399" spans="4:25" x14ac:dyDescent="0.25">
      <c r="D1399" s="56" t="s">
        <v>341</v>
      </c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4:25" x14ac:dyDescent="0.25">
      <c r="D1400" s="56" t="s">
        <v>349</v>
      </c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4:25" x14ac:dyDescent="0.25">
      <c r="D1401" s="56" t="s">
        <v>832</v>
      </c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4:25" x14ac:dyDescent="0.25">
      <c r="D1402" s="56" t="s">
        <v>2777</v>
      </c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4" spans="4:25" x14ac:dyDescent="0.25">
      <c r="D1404" s="57" t="s">
        <v>357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</row>
    <row r="1405" spans="4:25" x14ac:dyDescent="0.25">
      <c r="D1405" s="57" t="s">
        <v>322</v>
      </c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</row>
    <row r="1406" spans="4:25" x14ac:dyDescent="0.25">
      <c r="D1406" s="57"/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</row>
    <row r="1407" spans="4:25" x14ac:dyDescent="0.25">
      <c r="D1407" s="57" t="s">
        <v>836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</row>
    <row r="1408" spans="4:25" x14ac:dyDescent="0.25">
      <c r="D1408" s="57" t="s">
        <v>282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</row>
    <row r="1409" spans="4:19" x14ac:dyDescent="0.25">
      <c r="D1409" s="57" t="s">
        <v>834</v>
      </c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</row>
    <row r="1410" spans="4:19" x14ac:dyDescent="0.25">
      <c r="D1410" s="57" t="s">
        <v>835</v>
      </c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</row>
    <row r="1411" spans="4:19" x14ac:dyDescent="0.25">
      <c r="D1411" s="57" t="s">
        <v>2778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</row>
    <row r="1412" spans="4:19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</row>
    <row r="1413" spans="4:19" x14ac:dyDescent="0.25">
      <c r="D1413" s="57" t="s">
        <v>263</v>
      </c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</row>
    <row r="1414" spans="4:19" x14ac:dyDescent="0.25">
      <c r="D1414" s="57" t="s">
        <v>264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</row>
    <row r="1415" spans="4:19" x14ac:dyDescent="0.25">
      <c r="D1415" s="57" t="s">
        <v>358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</row>
    <row r="1427" spans="2:4" x14ac:dyDescent="0.25">
      <c r="B1427" s="50">
        <v>0</v>
      </c>
      <c r="D1427" s="51" t="s">
        <v>2790</v>
      </c>
    </row>
    <row r="1428" spans="2:4" x14ac:dyDescent="0.25">
      <c r="D1428" s="59" t="s">
        <v>304</v>
      </c>
    </row>
    <row r="1430" spans="2:4" x14ac:dyDescent="0.25">
      <c r="D1430" s="285" t="s">
        <v>36</v>
      </c>
    </row>
    <row r="1431" spans="2:4" x14ac:dyDescent="0.25">
      <c r="D1431" s="54" t="s">
        <v>2791</v>
      </c>
    </row>
    <row r="1433" spans="2:4" x14ac:dyDescent="0.25">
      <c r="D1433" s="285" t="s">
        <v>2780</v>
      </c>
    </row>
    <row r="1481" spans="4:23" x14ac:dyDescent="0.25">
      <c r="D1481" s="285" t="s">
        <v>309</v>
      </c>
      <c r="M1481" s="285" t="s">
        <v>274</v>
      </c>
      <c r="S1481" s="285" t="s">
        <v>275</v>
      </c>
    </row>
    <row r="1482" spans="4:23" x14ac:dyDescent="0.25">
      <c r="D1482" s="51" t="s">
        <v>2781</v>
      </c>
      <c r="M1482" s="58" t="s">
        <v>2782</v>
      </c>
      <c r="S1482" s="28" t="s">
        <v>2783</v>
      </c>
    </row>
    <row r="1484" spans="4:23" x14ac:dyDescent="0.25">
      <c r="D1484" s="56" t="s">
        <v>342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838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505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257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2784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90" spans="4:15" x14ac:dyDescent="0.25">
      <c r="D1490" s="57" t="s">
        <v>357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</row>
    <row r="1491" spans="4:15" x14ac:dyDescent="0.25">
      <c r="D1491" s="57" t="s">
        <v>322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</row>
    <row r="1492" spans="4:15" x14ac:dyDescent="0.25">
      <c r="D1492" s="57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</row>
    <row r="1493" spans="4:15" x14ac:dyDescent="0.25">
      <c r="D1493" s="57" t="s">
        <v>280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</row>
    <row r="1494" spans="4:15" x14ac:dyDescent="0.25">
      <c r="D1494" s="57" t="s">
        <v>282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</row>
    <row r="1495" spans="4:15" x14ac:dyDescent="0.25">
      <c r="D1495" s="57" t="s">
        <v>2785</v>
      </c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</row>
    <row r="1496" spans="4:15" x14ac:dyDescent="0.25">
      <c r="D1496" s="57" t="s">
        <v>2787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</row>
    <row r="1497" spans="4:15" x14ac:dyDescent="0.25">
      <c r="D1497" s="57" t="s">
        <v>2786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</row>
    <row r="1498" spans="4:15" x14ac:dyDescent="0.25">
      <c r="D1498" s="57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</row>
    <row r="1499" spans="4:15" x14ac:dyDescent="0.25">
      <c r="D1499" s="57" t="s">
        <v>263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</row>
    <row r="1500" spans="4:15" x14ac:dyDescent="0.25">
      <c r="D1500" s="57" t="s">
        <v>264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</row>
    <row r="1501" spans="4:15" x14ac:dyDescent="0.25">
      <c r="D1501" s="57" t="s">
        <v>358</v>
      </c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</row>
    <row r="1503" spans="4:15" x14ac:dyDescent="0.25">
      <c r="D1503" s="285" t="s">
        <v>2792</v>
      </c>
    </row>
    <row r="1551" spans="4:4" x14ac:dyDescent="0.25">
      <c r="D1551" s="51" t="s">
        <v>2659</v>
      </c>
    </row>
    <row r="1553" spans="4:4" x14ac:dyDescent="0.25">
      <c r="D1553" s="285" t="s">
        <v>2792</v>
      </c>
    </row>
    <row r="1576" spans="2:4" x14ac:dyDescent="0.25">
      <c r="B1576" s="48">
        <v>0</v>
      </c>
      <c r="D1576" s="51" t="s">
        <v>2226</v>
      </c>
    </row>
    <row r="1577" spans="2:4" x14ac:dyDescent="0.25">
      <c r="D1577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447" t="s">
        <v>2712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2711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1350" workbookViewId="0">
      <selection activeCell="D1373" sqref="D13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3" spans="2:4" x14ac:dyDescent="0.25">
      <c r="D1373" s="55" t="s">
        <v>35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2804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7"/>
  <sheetViews>
    <sheetView topLeftCell="A558" workbookViewId="0">
      <selection activeCell="A573" sqref="A57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3786</v>
      </c>
    </row>
    <row r="567" spans="4:4" x14ac:dyDescent="0.25">
      <c r="D567" s="285" t="s">
        <v>2713</v>
      </c>
    </row>
    <row r="604" spans="2:4" x14ac:dyDescent="0.25">
      <c r="B604" s="50">
        <v>0</v>
      </c>
      <c r="D604" s="51" t="s">
        <v>3023</v>
      </c>
    </row>
    <row r="605" spans="2:4" x14ac:dyDescent="0.25">
      <c r="D605" s="59" t="s">
        <v>304</v>
      </c>
    </row>
    <row r="607" spans="2:4" x14ac:dyDescent="0.25">
      <c r="D607" s="285" t="s">
        <v>36</v>
      </c>
    </row>
    <row r="608" spans="2:4" x14ac:dyDescent="0.25">
      <c r="D608" s="54" t="s">
        <v>3049</v>
      </c>
    </row>
    <row r="610" spans="4:4" x14ac:dyDescent="0.25">
      <c r="D610" s="285" t="s">
        <v>3001</v>
      </c>
    </row>
    <row r="651" spans="4:4" x14ac:dyDescent="0.25">
      <c r="D651" s="285" t="s">
        <v>484</v>
      </c>
    </row>
    <row r="652" spans="4:4" x14ac:dyDescent="0.25">
      <c r="D652" s="28" t="s">
        <v>3002</v>
      </c>
    </row>
    <row r="654" spans="4:4" x14ac:dyDescent="0.25">
      <c r="D654" s="285" t="s">
        <v>3017</v>
      </c>
    </row>
    <row r="698" spans="4:80" x14ac:dyDescent="0.25">
      <c r="D698" s="51" t="s">
        <v>2664</v>
      </c>
    </row>
    <row r="700" spans="4:80" x14ac:dyDescent="0.25">
      <c r="D700" s="56" t="s">
        <v>521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</row>
    <row r="701" spans="4:80" x14ac:dyDescent="0.25">
      <c r="D701" s="56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 t="s">
        <v>37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364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37" t="s">
        <v>529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6" t="s">
        <v>351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</row>
    <row r="709" spans="4:80" x14ac:dyDescent="0.25">
      <c r="D709" s="56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</row>
    <row r="710" spans="4:80" x14ac:dyDescent="0.25">
      <c r="D710" s="56" t="s">
        <v>463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 t="s">
        <v>364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7" t="s">
        <v>354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453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454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455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57" t="s">
        <v>353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452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334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37" t="s">
        <v>530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37" t="s">
        <v>535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37" t="s">
        <v>522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37" t="s">
        <v>457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37" t="s">
        <v>523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</row>
    <row r="725" spans="4:80" x14ac:dyDescent="0.25">
      <c r="D725" s="57" t="s">
        <v>524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</row>
    <row r="726" spans="4:80" x14ac:dyDescent="0.25">
      <c r="D726" s="57" t="s">
        <v>1986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</row>
    <row r="727" spans="4:80" x14ac:dyDescent="0.25">
      <c r="D727" s="57" t="s">
        <v>2886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</row>
    <row r="728" spans="4:80" x14ac:dyDescent="0.25">
      <c r="D728" s="57" t="s">
        <v>279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</row>
    <row r="729" spans="4:80" x14ac:dyDescent="0.25">
      <c r="D729" s="57" t="s">
        <v>2887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</row>
    <row r="730" spans="4:80" x14ac:dyDescent="0.25">
      <c r="D730" s="57" t="s">
        <v>333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</row>
    <row r="731" spans="4:80" x14ac:dyDescent="0.25">
      <c r="D731" s="56" t="s">
        <v>368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508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525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56" t="s">
        <v>526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56" t="s">
        <v>299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364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527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370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528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259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3" spans="4:80" x14ac:dyDescent="0.25">
      <c r="D743" s="285" t="s">
        <v>3050</v>
      </c>
    </row>
    <row r="810" spans="2:4" x14ac:dyDescent="0.25">
      <c r="B810" s="50">
        <v>0</v>
      </c>
      <c r="D810" s="51" t="s">
        <v>3024</v>
      </c>
    </row>
    <row r="811" spans="2:4" x14ac:dyDescent="0.25">
      <c r="D811" s="59" t="s">
        <v>304</v>
      </c>
    </row>
    <row r="813" spans="2:4" x14ac:dyDescent="0.25">
      <c r="D813" s="285" t="s">
        <v>36</v>
      </c>
    </row>
    <row r="814" spans="2:4" x14ac:dyDescent="0.25">
      <c r="D814" s="54" t="s">
        <v>3025</v>
      </c>
    </row>
    <row r="816" spans="2:4" x14ac:dyDescent="0.25">
      <c r="D816" s="285" t="s">
        <v>3003</v>
      </c>
    </row>
    <row r="851" spans="4:23" x14ac:dyDescent="0.25">
      <c r="D851" s="285" t="s">
        <v>309</v>
      </c>
      <c r="M851" s="285" t="s">
        <v>269</v>
      </c>
    </row>
    <row r="852" spans="4:23" x14ac:dyDescent="0.25">
      <c r="D852" s="51" t="s">
        <v>3004</v>
      </c>
      <c r="M852" s="51" t="s">
        <v>3026</v>
      </c>
    </row>
    <row r="854" spans="4:23" x14ac:dyDescent="0.25">
      <c r="D854" s="51" t="s">
        <v>2664</v>
      </c>
    </row>
    <row r="856" spans="4:23" x14ac:dyDescent="0.25">
      <c r="D856" s="56" t="s">
        <v>575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38" t="s">
        <v>554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38" t="s">
        <v>555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38" t="s">
        <v>3027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375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3028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3029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266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277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273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327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543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544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69" spans="4:51" x14ac:dyDescent="0.25">
      <c r="D869" s="56" t="s">
        <v>545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</row>
    <row r="870" spans="4:51" x14ac:dyDescent="0.25">
      <c r="D870" s="56" t="s">
        <v>2402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</row>
    <row r="871" spans="4:51" x14ac:dyDescent="0.25">
      <c r="D871" s="56" t="s">
        <v>2403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</row>
    <row r="872" spans="4:51" x14ac:dyDescent="0.25">
      <c r="D872" s="56" t="s">
        <v>3031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</row>
    <row r="873" spans="4:51" x14ac:dyDescent="0.25">
      <c r="D873" s="56" t="s">
        <v>3032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</row>
    <row r="874" spans="4:51" x14ac:dyDescent="0.25">
      <c r="D874" s="56" t="s">
        <v>3033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</row>
    <row r="875" spans="4:51" x14ac:dyDescent="0.25">
      <c r="D875" s="56" t="s">
        <v>3030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</row>
    <row r="877" spans="4:51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3034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3035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3036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278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3037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3038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 t="s">
        <v>3039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3040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3041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3042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3043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3044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 t="s">
        <v>259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788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282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6" spans="4:51" x14ac:dyDescent="0.25">
      <c r="D896" s="57" t="s">
        <v>3045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</row>
    <row r="897" spans="4:51" x14ac:dyDescent="0.25">
      <c r="D897" s="57" t="s">
        <v>3046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</row>
    <row r="898" spans="4:51" x14ac:dyDescent="0.25">
      <c r="D898" s="57" t="s">
        <v>3047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</row>
    <row r="899" spans="4:51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</row>
    <row r="900" spans="4:51" x14ac:dyDescent="0.25">
      <c r="D900" s="57" t="s">
        <v>263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</row>
    <row r="901" spans="4:51" x14ac:dyDescent="0.25">
      <c r="D901" s="57" t="s">
        <v>264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</row>
    <row r="902" spans="4:51" x14ac:dyDescent="0.25">
      <c r="D902" s="57" t="s">
        <v>358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</row>
    <row r="904" spans="4:51" x14ac:dyDescent="0.25">
      <c r="D904" s="285" t="s">
        <v>3048</v>
      </c>
    </row>
    <row r="955" spans="2:4" x14ac:dyDescent="0.25">
      <c r="B955" s="50">
        <v>0</v>
      </c>
      <c r="D955" s="51" t="s">
        <v>3070</v>
      </c>
    </row>
    <row r="956" spans="2:4" x14ac:dyDescent="0.25">
      <c r="D956" s="59" t="s">
        <v>303</v>
      </c>
    </row>
    <row r="958" spans="2:4" x14ac:dyDescent="0.25">
      <c r="D958" s="285" t="s">
        <v>36</v>
      </c>
    </row>
    <row r="959" spans="2:4" x14ac:dyDescent="0.25">
      <c r="D959" s="285" t="s">
        <v>3071</v>
      </c>
    </row>
    <row r="961" spans="4:4" x14ac:dyDescent="0.25">
      <c r="D961" s="285" t="s">
        <v>3055</v>
      </c>
    </row>
    <row r="994" spans="4:51" x14ac:dyDescent="0.25">
      <c r="D994" s="285" t="s">
        <v>309</v>
      </c>
      <c r="V994" s="285" t="s">
        <v>2492</v>
      </c>
    </row>
    <row r="995" spans="4:51" x14ac:dyDescent="0.25">
      <c r="D995" s="285" t="s">
        <v>3056</v>
      </c>
      <c r="M995" s="51" t="s">
        <v>3059</v>
      </c>
      <c r="V995" s="28" t="s">
        <v>3066</v>
      </c>
    </row>
    <row r="996" spans="4:51" x14ac:dyDescent="0.25">
      <c r="D996" s="285" t="s">
        <v>3057</v>
      </c>
      <c r="M996" s="51" t="s">
        <v>3060</v>
      </c>
      <c r="V996" s="28" t="s">
        <v>3067</v>
      </c>
    </row>
    <row r="997" spans="4:51" x14ac:dyDescent="0.25">
      <c r="D997" s="285" t="s">
        <v>3058</v>
      </c>
      <c r="M997" s="51" t="s">
        <v>3061</v>
      </c>
      <c r="V997" s="28" t="s">
        <v>3068</v>
      </c>
    </row>
    <row r="999" spans="4:51" x14ac:dyDescent="0.25">
      <c r="D999" s="56" t="s">
        <v>342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0" spans="4:51" x14ac:dyDescent="0.25">
      <c r="D1000" s="56" t="s">
        <v>3062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</row>
    <row r="1001" spans="4:51" x14ac:dyDescent="0.25">
      <c r="D1001" s="56" t="s">
        <v>257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</row>
    <row r="1002" spans="4:51" x14ac:dyDescent="0.25">
      <c r="D1002" s="56" t="s">
        <v>258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</row>
    <row r="1003" spans="4:51" x14ac:dyDescent="0.25">
      <c r="D1003" s="56" t="s">
        <v>3063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</row>
    <row r="1004" spans="4:51" x14ac:dyDescent="0.25">
      <c r="D1004" s="56" t="s">
        <v>3064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</row>
    <row r="1005" spans="4:51" x14ac:dyDescent="0.25">
      <c r="D1005" s="56" t="s">
        <v>3065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</row>
    <row r="1006" spans="4:51" x14ac:dyDescent="0.25">
      <c r="D1006" s="56" t="s">
        <v>259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</row>
    <row r="1008" spans="4:51" x14ac:dyDescent="0.25">
      <c r="D1008" s="57" t="s">
        <v>357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322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1" spans="4:51" x14ac:dyDescent="0.25">
      <c r="D1011" s="57" t="str">
        <f>"update OPLAgreement set AgreementNumber = '" &amp; M995  &amp; "', RemarksSys = 'S0312315' where IdOPLAgreement = " &amp; V995 &amp; ";"</f>
        <v>update OPLAgreement set AgreementNumber = '0000924/4/08/09/2022', RemarksSys = 'S0312315' where IdOPLAgreement = 4877;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</row>
    <row r="1012" spans="4:51" x14ac:dyDescent="0.25">
      <c r="D1012" s="57" t="str">
        <f>"update OPLAgreement set AgreementNumber = '" &amp; M996  &amp; "', RemarksSys = 'S0312315' where IdOPLAgreement = " &amp; V996 &amp; ";"</f>
        <v>update OPLAgreement set AgreementNumber = '0000925/4/08/10/2022', RemarksSys = 'S0312315' where IdOPLAgreement = 4878;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</row>
    <row r="1013" spans="4:51" x14ac:dyDescent="0.25">
      <c r="D1013" s="57" t="str">
        <f>"update OPLAgreement set AgreementNumber = '" &amp; M997  &amp; "', RemarksSys = 'S0312315' where IdOPLAgreement = " &amp; V997 &amp; ";"</f>
        <v>update OPLAgreement set AgreementNumber = '0000926/4/08/10/2022', RemarksSys = 'S0312315' where IdOPLAgreement = 4879;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</row>
    <row r="1014" spans="4:51" x14ac:dyDescent="0.25">
      <c r="D1014" s="57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</row>
    <row r="1015" spans="4:51" x14ac:dyDescent="0.25">
      <c r="D1015" s="57" t="s">
        <v>263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</row>
    <row r="1016" spans="4:51" x14ac:dyDescent="0.25">
      <c r="D1016" s="57" t="s">
        <v>264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</row>
    <row r="1017" spans="4:51" x14ac:dyDescent="0.25">
      <c r="D1017" s="57" t="s">
        <v>358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</row>
    <row r="1019" spans="4:51" x14ac:dyDescent="0.25">
      <c r="D1019" s="285" t="s">
        <v>3072</v>
      </c>
    </row>
    <row r="1051" spans="2:4" x14ac:dyDescent="0.25">
      <c r="B1051" s="48">
        <v>0</v>
      </c>
      <c r="D1051" s="51" t="s">
        <v>3076</v>
      </c>
    </row>
    <row r="1052" spans="2:4" x14ac:dyDescent="0.25">
      <c r="D1052" s="59" t="s">
        <v>305</v>
      </c>
    </row>
    <row r="1053" spans="2:4" x14ac:dyDescent="0.25">
      <c r="D1053" s="55" t="s">
        <v>35</v>
      </c>
    </row>
    <row r="1162" spans="2:4" x14ac:dyDescent="0.25">
      <c r="B1162" s="50">
        <v>0</v>
      </c>
      <c r="D1162" s="51" t="s">
        <v>3093</v>
      </c>
    </row>
    <row r="1163" spans="2:4" x14ac:dyDescent="0.25">
      <c r="D1163" s="59" t="s">
        <v>303</v>
      </c>
    </row>
    <row r="1165" spans="2:4" x14ac:dyDescent="0.25">
      <c r="D1165" s="285" t="s">
        <v>36</v>
      </c>
    </row>
    <row r="1166" spans="2:4" x14ac:dyDescent="0.25">
      <c r="D1166" s="54" t="s">
        <v>3094</v>
      </c>
    </row>
    <row r="1168" spans="2:4" x14ac:dyDescent="0.25">
      <c r="D1168" s="285" t="s">
        <v>3080</v>
      </c>
    </row>
    <row r="1201" spans="4:31" x14ac:dyDescent="0.25">
      <c r="D1201" s="285" t="s">
        <v>484</v>
      </c>
      <c r="H1201" s="285" t="s">
        <v>269</v>
      </c>
      <c r="Q1201" s="285" t="s">
        <v>274</v>
      </c>
      <c r="X1201" s="285" t="s">
        <v>275</v>
      </c>
    </row>
    <row r="1202" spans="4:31" x14ac:dyDescent="0.25">
      <c r="D1202" s="28" t="s">
        <v>3081</v>
      </c>
      <c r="H1202" s="51" t="s">
        <v>3082</v>
      </c>
      <c r="Q1202" s="285" t="s">
        <v>3083</v>
      </c>
      <c r="X1202" s="51" t="s">
        <v>3084</v>
      </c>
      <c r="AE1202" s="51" t="s">
        <v>1022</v>
      </c>
    </row>
    <row r="1204" spans="4:31" x14ac:dyDescent="0.25">
      <c r="D1204" s="56" t="s">
        <v>3085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</row>
    <row r="1205" spans="4:31" x14ac:dyDescent="0.25">
      <c r="D1205" s="56" t="s">
        <v>3086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</row>
    <row r="1206" spans="4:31" x14ac:dyDescent="0.25">
      <c r="D1206" s="56" t="s">
        <v>266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</row>
    <row r="1207" spans="4:31" x14ac:dyDescent="0.25">
      <c r="D1207" s="56" t="s">
        <v>3087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</row>
    <row r="1209" spans="4:31" x14ac:dyDescent="0.25">
      <c r="D1209" s="57" t="s">
        <v>357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31" x14ac:dyDescent="0.25">
      <c r="D1210" s="57" t="s">
        <v>322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31" x14ac:dyDescent="0.25">
      <c r="D1211" s="57"/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31" x14ac:dyDescent="0.25">
      <c r="D1212" s="57" t="s">
        <v>3088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31" x14ac:dyDescent="0.25">
      <c r="D1213" s="57" t="s">
        <v>282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4" spans="4:31" x14ac:dyDescent="0.25">
      <c r="D1214" s="57" t="s">
        <v>3089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</row>
    <row r="1215" spans="4:31" x14ac:dyDescent="0.25">
      <c r="D1215" s="57" t="s">
        <v>3095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</row>
    <row r="1216" spans="4:31" x14ac:dyDescent="0.25">
      <c r="D1216" s="57" t="s">
        <v>3090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</row>
    <row r="1217" spans="4:16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</row>
    <row r="1218" spans="4:16" x14ac:dyDescent="0.25">
      <c r="D1218" s="57" t="s">
        <v>263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</row>
    <row r="1219" spans="4:16" x14ac:dyDescent="0.25">
      <c r="D1219" s="57" t="s">
        <v>264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</row>
    <row r="1220" spans="4:16" x14ac:dyDescent="0.25">
      <c r="D1220" s="57" t="s">
        <v>358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</row>
    <row r="1222" spans="4:16" x14ac:dyDescent="0.25">
      <c r="D1222" s="285" t="s">
        <v>3096</v>
      </c>
    </row>
    <row r="1266" spans="2:4" x14ac:dyDescent="0.25">
      <c r="B1266" s="49">
        <v>0</v>
      </c>
      <c r="D1266" s="51" t="s">
        <v>3104</v>
      </c>
    </row>
    <row r="1267" spans="2:4" x14ac:dyDescent="0.25">
      <c r="D1267" s="59" t="s">
        <v>304</v>
      </c>
    </row>
    <row r="1268" spans="2:4" x14ac:dyDescent="0.25">
      <c r="D1268" s="55" t="s">
        <v>35</v>
      </c>
    </row>
    <row r="1400" spans="2:4" x14ac:dyDescent="0.25">
      <c r="B1400" s="49">
        <v>0</v>
      </c>
      <c r="D1400" s="51" t="s">
        <v>3102</v>
      </c>
    </row>
    <row r="1401" spans="2:4" x14ac:dyDescent="0.25">
      <c r="D1401" s="59" t="s">
        <v>304</v>
      </c>
    </row>
    <row r="1402" spans="2:4" x14ac:dyDescent="0.25">
      <c r="D1402" s="55" t="s">
        <v>35</v>
      </c>
    </row>
    <row r="1486" spans="2:4" x14ac:dyDescent="0.25">
      <c r="B1486" s="48">
        <v>0</v>
      </c>
      <c r="D1486" s="51" t="s">
        <v>2226</v>
      </c>
    </row>
    <row r="1487" spans="2:4" x14ac:dyDescent="0.25">
      <c r="D14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447" t="s">
        <v>948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3022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44" workbookViewId="0">
      <selection activeCell="D98" sqref="D9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s="298" customFormat="1" x14ac:dyDescent="0.25">
      <c r="A3" s="448" t="s">
        <v>3128</v>
      </c>
      <c r="B3" s="448"/>
      <c r="C3" s="448"/>
      <c r="D3" s="448"/>
      <c r="E3" s="448"/>
      <c r="F3" s="448"/>
      <c r="G3" s="448"/>
      <c r="H3" s="448"/>
      <c r="I3" s="448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ht="3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742"/>
  <sheetViews>
    <sheetView topLeftCell="A695" workbookViewId="0">
      <selection activeCell="Z706" sqref="Z70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71" spans="4:4" x14ac:dyDescent="0.25">
      <c r="D271" s="51" t="s">
        <v>3786</v>
      </c>
    </row>
    <row r="273" spans="4:4" x14ac:dyDescent="0.25">
      <c r="D273" s="285" t="s">
        <v>3204</v>
      </c>
    </row>
    <row r="311" spans="2:4" x14ac:dyDescent="0.25">
      <c r="B311" s="50">
        <v>0</v>
      </c>
      <c r="D311" s="51" t="s">
        <v>3211</v>
      </c>
    </row>
    <row r="312" spans="2:4" x14ac:dyDescent="0.25">
      <c r="D312" s="59" t="s">
        <v>304</v>
      </c>
    </row>
    <row r="314" spans="2:4" x14ac:dyDescent="0.25">
      <c r="D314" s="285" t="s">
        <v>36</v>
      </c>
    </row>
    <row r="315" spans="2:4" x14ac:dyDescent="0.25">
      <c r="D315" s="54" t="s">
        <v>3213</v>
      </c>
    </row>
    <row r="317" spans="2:4" x14ac:dyDescent="0.25">
      <c r="D317" s="285" t="s">
        <v>3205</v>
      </c>
    </row>
    <row r="349" spans="4:4" x14ac:dyDescent="0.25">
      <c r="D349" s="285" t="s">
        <v>484</v>
      </c>
    </row>
    <row r="350" spans="4:4" x14ac:dyDescent="0.25">
      <c r="D350" s="28" t="s">
        <v>3206</v>
      </c>
    </row>
    <row r="352" spans="4:4" x14ac:dyDescent="0.25">
      <c r="D352" s="51" t="s">
        <v>3009</v>
      </c>
    </row>
    <row r="354" spans="4:4" x14ac:dyDescent="0.25">
      <c r="D354" s="285" t="s">
        <v>3208</v>
      </c>
    </row>
    <row r="397" spans="4:60" x14ac:dyDescent="0.25">
      <c r="D397" s="285" t="s">
        <v>269</v>
      </c>
      <c r="M397" s="285" t="s">
        <v>2381</v>
      </c>
      <c r="S397" s="285" t="s">
        <v>635</v>
      </c>
    </row>
    <row r="398" spans="4:60" x14ac:dyDescent="0.25">
      <c r="D398" s="51" t="s">
        <v>3209</v>
      </c>
      <c r="M398" s="51" t="s">
        <v>3212</v>
      </c>
      <c r="S398" s="28" t="s">
        <v>3215</v>
      </c>
    </row>
    <row r="400" spans="4:60" x14ac:dyDescent="0.25">
      <c r="D400" s="56" t="s">
        <v>575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X400" s="57" t="s">
        <v>357</v>
      </c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</row>
    <row r="401" spans="4:60" x14ac:dyDescent="0.25">
      <c r="D401" s="56" t="s">
        <v>554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X401" s="57" t="s">
        <v>322</v>
      </c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</row>
    <row r="402" spans="4:60" x14ac:dyDescent="0.25">
      <c r="D402" s="56" t="s">
        <v>555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X402" s="57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</row>
    <row r="403" spans="4:60" x14ac:dyDescent="0.25">
      <c r="D403" s="56" t="s">
        <v>542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X403" s="57" t="s">
        <v>267</v>
      </c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</row>
    <row r="404" spans="4:60" x14ac:dyDescent="0.25">
      <c r="D404" s="56" t="s">
        <v>375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X404" s="57" t="s">
        <v>282</v>
      </c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</row>
    <row r="405" spans="4:60" x14ac:dyDescent="0.25">
      <c r="D405" s="56" t="s">
        <v>3028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X405" s="57" t="s">
        <v>2325</v>
      </c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</row>
    <row r="406" spans="4:60" x14ac:dyDescent="0.25">
      <c r="D406" s="56" t="s">
        <v>434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X406" s="57" t="s">
        <v>3216</v>
      </c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</row>
    <row r="407" spans="4:60" x14ac:dyDescent="0.25">
      <c r="D407" s="56" t="s">
        <v>266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X407" s="57" t="s">
        <v>3217</v>
      </c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</row>
    <row r="408" spans="4:60" x14ac:dyDescent="0.25">
      <c r="D408" s="56" t="s">
        <v>277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X408" s="57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</row>
    <row r="409" spans="4:60" x14ac:dyDescent="0.25">
      <c r="D409" s="56" t="s">
        <v>273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X409" s="57" t="s">
        <v>263</v>
      </c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</row>
    <row r="410" spans="4:60" x14ac:dyDescent="0.25">
      <c r="D410" s="56" t="s">
        <v>327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X410" s="57" t="s">
        <v>264</v>
      </c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</row>
    <row r="411" spans="4:60" x14ac:dyDescent="0.25">
      <c r="D411" s="56" t="s">
        <v>543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X411" s="57" t="s">
        <v>358</v>
      </c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</row>
    <row r="412" spans="4:60" x14ac:dyDescent="0.25">
      <c r="D412" s="56" t="s">
        <v>544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</row>
    <row r="413" spans="4:60" x14ac:dyDescent="0.25">
      <c r="D413" s="56" t="s">
        <v>545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</row>
    <row r="414" spans="4:60" x14ac:dyDescent="0.25">
      <c r="D414" s="56" t="s">
        <v>3214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</row>
    <row r="416" spans="4:60" x14ac:dyDescent="0.25">
      <c r="D416" s="285" t="s">
        <v>3218</v>
      </c>
    </row>
    <row r="431" spans="4:4" x14ac:dyDescent="0.25">
      <c r="D431" s="51" t="s">
        <v>3786</v>
      </c>
    </row>
    <row r="433" spans="4:4" x14ac:dyDescent="0.25">
      <c r="D433" s="285" t="s">
        <v>3218</v>
      </c>
    </row>
    <row r="472" spans="2:4" x14ac:dyDescent="0.25">
      <c r="B472" s="50">
        <v>0</v>
      </c>
      <c r="D472" s="51" t="s">
        <v>3241</v>
      </c>
    </row>
    <row r="473" spans="2:4" x14ac:dyDescent="0.25">
      <c r="D473" s="59" t="s">
        <v>304</v>
      </c>
    </row>
    <row r="475" spans="2:4" x14ac:dyDescent="0.25">
      <c r="D475" s="285" t="s">
        <v>36</v>
      </c>
    </row>
    <row r="476" spans="2:4" x14ac:dyDescent="0.25">
      <c r="D476" s="54" t="s">
        <v>3242</v>
      </c>
    </row>
    <row r="478" spans="2:4" x14ac:dyDescent="0.25">
      <c r="D478" s="285" t="s">
        <v>3238</v>
      </c>
    </row>
    <row r="530" spans="4:60" x14ac:dyDescent="0.25">
      <c r="D530" s="285" t="s">
        <v>269</v>
      </c>
      <c r="M530" s="285" t="s">
        <v>2381</v>
      </c>
      <c r="S530" s="285" t="s">
        <v>635</v>
      </c>
    </row>
    <row r="531" spans="4:60" x14ac:dyDescent="0.25">
      <c r="D531" s="51" t="s">
        <v>3243</v>
      </c>
      <c r="M531" s="51" t="s">
        <v>3244</v>
      </c>
      <c r="S531" s="28" t="s">
        <v>3245</v>
      </c>
    </row>
    <row r="533" spans="4:60" x14ac:dyDescent="0.25">
      <c r="D533" s="56" t="s">
        <v>575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X533" s="57" t="s">
        <v>357</v>
      </c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</row>
    <row r="534" spans="4:60" x14ac:dyDescent="0.25">
      <c r="D534" s="56" t="s">
        <v>554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X534" s="57" t="s">
        <v>322</v>
      </c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</row>
    <row r="535" spans="4:60" x14ac:dyDescent="0.25">
      <c r="D535" s="56" t="s">
        <v>555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X535" s="57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</row>
    <row r="536" spans="4:60" x14ac:dyDescent="0.25">
      <c r="D536" s="56" t="s">
        <v>542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X536" s="57" t="s">
        <v>267</v>
      </c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</row>
    <row r="537" spans="4:60" x14ac:dyDescent="0.25">
      <c r="D537" s="56" t="s">
        <v>375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X537" s="57" t="s">
        <v>282</v>
      </c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</row>
    <row r="538" spans="4:60" x14ac:dyDescent="0.25">
      <c r="D538" s="56" t="s">
        <v>3028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X538" s="57" t="s">
        <v>3247</v>
      </c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</row>
    <row r="539" spans="4:60" x14ac:dyDescent="0.25">
      <c r="D539" s="56" t="s">
        <v>434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X539" s="57" t="s">
        <v>3249</v>
      </c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</row>
    <row r="540" spans="4:60" x14ac:dyDescent="0.25">
      <c r="D540" s="56" t="s">
        <v>266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X540" s="57" t="s">
        <v>3248</v>
      </c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</row>
    <row r="541" spans="4:60" x14ac:dyDescent="0.25">
      <c r="D541" s="56" t="s">
        <v>277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X541" s="57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</row>
    <row r="542" spans="4:60" x14ac:dyDescent="0.25">
      <c r="D542" s="56" t="s">
        <v>273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X542" s="57" t="s">
        <v>263</v>
      </c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</row>
    <row r="543" spans="4:60" x14ac:dyDescent="0.25">
      <c r="D543" s="56" t="s">
        <v>327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X543" s="57" t="s">
        <v>264</v>
      </c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</row>
    <row r="544" spans="4:60" x14ac:dyDescent="0.25">
      <c r="D544" s="56" t="s">
        <v>543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X544" s="57" t="s">
        <v>358</v>
      </c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</row>
    <row r="545" spans="4:22" x14ac:dyDescent="0.25">
      <c r="D545" s="56" t="s">
        <v>544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4:22" x14ac:dyDescent="0.25">
      <c r="D546" s="56" t="s">
        <v>545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4:22" x14ac:dyDescent="0.25">
      <c r="D547" s="56" t="s">
        <v>3246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</row>
    <row r="549" spans="4:22" x14ac:dyDescent="0.25">
      <c r="D549" s="285" t="s">
        <v>3250</v>
      </c>
    </row>
    <row r="565" spans="4:4" x14ac:dyDescent="0.25">
      <c r="D565" s="51" t="s">
        <v>3676</v>
      </c>
    </row>
    <row r="567" spans="4:4" x14ac:dyDescent="0.25">
      <c r="D567" s="285" t="s">
        <v>3250</v>
      </c>
    </row>
    <row r="612" spans="2:4" x14ac:dyDescent="0.25">
      <c r="B612" s="48">
        <v>0</v>
      </c>
      <c r="D612" s="51" t="s">
        <v>3269</v>
      </c>
    </row>
    <row r="613" spans="2:4" x14ac:dyDescent="0.25">
      <c r="D613" s="59" t="s">
        <v>305</v>
      </c>
    </row>
    <row r="614" spans="2:4" x14ac:dyDescent="0.25">
      <c r="D614" s="55" t="s">
        <v>35</v>
      </c>
    </row>
    <row r="698" spans="2:45" x14ac:dyDescent="0.25">
      <c r="B698" s="48">
        <v>0</v>
      </c>
      <c r="D698" s="51" t="s">
        <v>362</v>
      </c>
    </row>
    <row r="699" spans="2:45" x14ac:dyDescent="0.25">
      <c r="D699" s="59" t="s">
        <v>305</v>
      </c>
    </row>
    <row r="701" spans="2:45" x14ac:dyDescent="0.25">
      <c r="D701" s="285" t="s">
        <v>3252</v>
      </c>
    </row>
    <row r="703" spans="2:45" x14ac:dyDescent="0.25">
      <c r="D703" s="56" t="s">
        <v>502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342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</row>
    <row r="704" spans="2:45" x14ac:dyDescent="0.25">
      <c r="D704" s="56" t="s">
        <v>503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3265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</row>
    <row r="705" spans="4:45" x14ac:dyDescent="0.25">
      <c r="D705" s="56" t="s">
        <v>504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257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</row>
    <row r="706" spans="4:45" x14ac:dyDescent="0.25">
      <c r="D706" s="56" t="s">
        <v>505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3266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</row>
    <row r="707" spans="4:45" x14ac:dyDescent="0.25">
      <c r="D707" s="56" t="s">
        <v>506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</row>
    <row r="708" spans="4:45" x14ac:dyDescent="0.25">
      <c r="D708" s="56" t="s">
        <v>446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Z708" s="57" t="s">
        <v>357</v>
      </c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</row>
    <row r="709" spans="4:45" x14ac:dyDescent="0.25">
      <c r="D709" s="56" t="s">
        <v>279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Z709" s="57" t="s">
        <v>322</v>
      </c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</row>
    <row r="710" spans="4:45" x14ac:dyDescent="0.25">
      <c r="D710" s="56" t="s">
        <v>3253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Z710" s="57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</row>
    <row r="711" spans="4:45" x14ac:dyDescent="0.25">
      <c r="Z711" s="57" t="s">
        <v>280</v>
      </c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</row>
    <row r="712" spans="4:45" x14ac:dyDescent="0.25">
      <c r="D712" s="57" t="s">
        <v>357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Z712" s="57" t="s">
        <v>282</v>
      </c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</row>
    <row r="713" spans="4:45" x14ac:dyDescent="0.25">
      <c r="D713" s="57" t="s">
        <v>322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Z713" s="57" t="s">
        <v>3267</v>
      </c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</row>
    <row r="714" spans="4:45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Z714" s="57" t="s">
        <v>3268</v>
      </c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</row>
    <row r="715" spans="4:45" x14ac:dyDescent="0.25">
      <c r="D715" s="57" t="s">
        <v>507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Z715" s="57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</row>
    <row r="716" spans="4:45" x14ac:dyDescent="0.25">
      <c r="D716" s="57" t="s">
        <v>282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Z716" s="57" t="s">
        <v>263</v>
      </c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</row>
    <row r="717" spans="4:45" x14ac:dyDescent="0.25">
      <c r="D717" s="57" t="s">
        <v>3254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Z717" s="57" t="s">
        <v>264</v>
      </c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</row>
    <row r="718" spans="4:45" x14ac:dyDescent="0.25">
      <c r="D718" s="57" t="s">
        <v>3255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Z718" s="57" t="s">
        <v>358</v>
      </c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</row>
    <row r="719" spans="4:45" x14ac:dyDescent="0.25">
      <c r="D719" s="57" t="s">
        <v>3256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</row>
    <row r="720" spans="4:45" x14ac:dyDescent="0.25">
      <c r="D720" s="57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263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 t="s">
        <v>264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358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41" spans="2:4" x14ac:dyDescent="0.25">
      <c r="B741" s="48">
        <v>0</v>
      </c>
      <c r="D741" s="51" t="s">
        <v>2226</v>
      </c>
    </row>
    <row r="742" spans="2:4" x14ac:dyDescent="0.25">
      <c r="D74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3207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topLeftCell="A234" workbookViewId="0">
      <selection activeCell="D276" sqref="D27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3260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76"/>
  <sheetViews>
    <sheetView topLeftCell="A310" workbookViewId="0">
      <selection activeCell="U352" sqref="U3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396" spans="4:4" x14ac:dyDescent="0.25">
      <c r="D396" s="51" t="s">
        <v>3676</v>
      </c>
    </row>
    <row r="398" spans="4:4" x14ac:dyDescent="0.25">
      <c r="D398" s="285" t="s">
        <v>3327</v>
      </c>
    </row>
    <row r="440" spans="2:4" x14ac:dyDescent="0.25">
      <c r="B440" s="50">
        <v>0</v>
      </c>
      <c r="D440" s="51" t="s">
        <v>3303</v>
      </c>
    </row>
    <row r="441" spans="2:4" x14ac:dyDescent="0.25">
      <c r="D441" s="59" t="s">
        <v>306</v>
      </c>
    </row>
    <row r="443" spans="2:4" x14ac:dyDescent="0.25">
      <c r="D443" s="285" t="s">
        <v>3297</v>
      </c>
    </row>
    <row r="492" spans="4:10" x14ac:dyDescent="0.25">
      <c r="D492" s="285" t="s">
        <v>3309</v>
      </c>
      <c r="J492" s="51" t="s">
        <v>3306</v>
      </c>
    </row>
    <row r="493" spans="4:10" x14ac:dyDescent="0.25">
      <c r="D493" s="285" t="s">
        <v>3310</v>
      </c>
      <c r="J493" s="51" t="s">
        <v>3307</v>
      </c>
    </row>
    <row r="494" spans="4:10" x14ac:dyDescent="0.25">
      <c r="D494" s="285" t="s">
        <v>3311</v>
      </c>
      <c r="J494" s="51" t="s">
        <v>3308</v>
      </c>
    </row>
    <row r="496" spans="4:10" x14ac:dyDescent="0.25">
      <c r="D496" s="285" t="s">
        <v>3305</v>
      </c>
    </row>
    <row r="514" spans="4:30" x14ac:dyDescent="0.25">
      <c r="D514" s="96" t="s">
        <v>539</v>
      </c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4:30" x14ac:dyDescent="0.25">
      <c r="D515" s="72" t="s">
        <v>900</v>
      </c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</row>
    <row r="516" spans="4:30" x14ac:dyDescent="0.25">
      <c r="D516" s="72" t="s">
        <v>467</v>
      </c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</row>
    <row r="517" spans="4:30" x14ac:dyDescent="0.25">
      <c r="D517" s="93" t="s">
        <v>1991</v>
      </c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</row>
    <row r="518" spans="4:30" x14ac:dyDescent="0.25">
      <c r="D518" s="93" t="s">
        <v>1992</v>
      </c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</row>
    <row r="519" spans="4:30" x14ac:dyDescent="0.25">
      <c r="D519" s="93" t="s">
        <v>1993</v>
      </c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</row>
    <row r="520" spans="4:30" x14ac:dyDescent="0.25">
      <c r="D520" s="93" t="s">
        <v>1994</v>
      </c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</row>
    <row r="521" spans="4:30" x14ac:dyDescent="0.25">
      <c r="D521" s="93" t="s">
        <v>1995</v>
      </c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</row>
    <row r="522" spans="4:30" x14ac:dyDescent="0.25">
      <c r="D522" s="72" t="s">
        <v>1990</v>
      </c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</row>
    <row r="523" spans="4:30" x14ac:dyDescent="0.25">
      <c r="D523" s="72" t="s">
        <v>1983</v>
      </c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</row>
    <row r="524" spans="4:30" x14ac:dyDescent="0.25">
      <c r="D524" s="72" t="s">
        <v>1984</v>
      </c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</row>
    <row r="525" spans="4:30" x14ac:dyDescent="0.25">
      <c r="D525" s="72" t="s">
        <v>432</v>
      </c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</row>
    <row r="526" spans="4:30" x14ac:dyDescent="0.25">
      <c r="D526" s="72" t="s">
        <v>1985</v>
      </c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</row>
    <row r="527" spans="4:30" x14ac:dyDescent="0.25">
      <c r="D527" s="72" t="s">
        <v>901</v>
      </c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</row>
    <row r="528" spans="4:30" x14ac:dyDescent="0.25">
      <c r="D528" s="72" t="s">
        <v>902</v>
      </c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</row>
    <row r="529" spans="4:30" x14ac:dyDescent="0.25">
      <c r="D529" s="72" t="s">
        <v>903</v>
      </c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</row>
    <row r="530" spans="4:30" x14ac:dyDescent="0.25">
      <c r="D530" s="72" t="s">
        <v>3312</v>
      </c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</row>
    <row r="531" spans="4:30" x14ac:dyDescent="0.25">
      <c r="D531" s="72" t="s">
        <v>486</v>
      </c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</row>
    <row r="533" spans="4:30" x14ac:dyDescent="0.25">
      <c r="D533" s="96" t="s">
        <v>537</v>
      </c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</row>
    <row r="534" spans="4:30" x14ac:dyDescent="0.25">
      <c r="D534" s="72" t="s">
        <v>354</v>
      </c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</row>
    <row r="535" spans="4:30" x14ac:dyDescent="0.25">
      <c r="D535" s="93" t="s">
        <v>1996</v>
      </c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</row>
    <row r="536" spans="4:30" x14ac:dyDescent="0.25">
      <c r="D536" s="93" t="s">
        <v>1997</v>
      </c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</row>
    <row r="537" spans="4:30" x14ac:dyDescent="0.25">
      <c r="D537" s="93" t="s">
        <v>1998</v>
      </c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</row>
    <row r="538" spans="4:30" x14ac:dyDescent="0.25">
      <c r="D538" s="93" t="s">
        <v>1999</v>
      </c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</row>
    <row r="539" spans="4:30" x14ac:dyDescent="0.25">
      <c r="D539" s="93" t="s">
        <v>2000</v>
      </c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</row>
    <row r="540" spans="4:30" x14ac:dyDescent="0.25">
      <c r="D540" s="72" t="s">
        <v>1986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</row>
    <row r="541" spans="4:30" x14ac:dyDescent="0.25">
      <c r="D541" s="72" t="s">
        <v>1987</v>
      </c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</row>
    <row r="542" spans="4:30" x14ac:dyDescent="0.25">
      <c r="D542" s="72" t="s">
        <v>279</v>
      </c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</row>
    <row r="543" spans="4:30" x14ac:dyDescent="0.25">
      <c r="D543" s="72" t="s">
        <v>1988</v>
      </c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</row>
    <row r="544" spans="4:30" x14ac:dyDescent="0.25">
      <c r="D544" s="72" t="s">
        <v>355</v>
      </c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</row>
    <row r="545" spans="4:29" x14ac:dyDescent="0.25">
      <c r="D545" s="72" t="s">
        <v>1989</v>
      </c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</row>
    <row r="546" spans="4:29" x14ac:dyDescent="0.25">
      <c r="D546" s="72" t="s">
        <v>359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</row>
    <row r="547" spans="4:29" x14ac:dyDescent="0.25">
      <c r="D547" s="72" t="s">
        <v>3313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</row>
    <row r="548" spans="4:29" x14ac:dyDescent="0.25">
      <c r="D548" s="72" t="s">
        <v>538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</row>
    <row r="550" spans="4:29" x14ac:dyDescent="0.25">
      <c r="D550" s="57" t="s">
        <v>357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</row>
    <row r="551" spans="4:29" x14ac:dyDescent="0.25">
      <c r="D551" s="57" t="s">
        <v>322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</row>
    <row r="552" spans="4:29" x14ac:dyDescent="0.25">
      <c r="D552" s="57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</row>
    <row r="553" spans="4:29" x14ac:dyDescent="0.25">
      <c r="D553" s="57" t="s">
        <v>3315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</row>
    <row r="554" spans="4:29" x14ac:dyDescent="0.25">
      <c r="D554" s="57" t="s">
        <v>3316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</row>
    <row r="555" spans="4:29" x14ac:dyDescent="0.25">
      <c r="D555" s="57" t="s">
        <v>3317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</row>
    <row r="556" spans="4:29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</row>
    <row r="557" spans="4:29" x14ac:dyDescent="0.25">
      <c r="D557" s="57" t="s">
        <v>263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</row>
    <row r="558" spans="4:29" x14ac:dyDescent="0.25">
      <c r="D558" s="57" t="s">
        <v>264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</row>
    <row r="559" spans="4:29" x14ac:dyDescent="0.25">
      <c r="D559" s="57" t="s">
        <v>358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</row>
    <row r="561" spans="4:4" x14ac:dyDescent="0.25">
      <c r="D561" s="285" t="s">
        <v>3314</v>
      </c>
    </row>
    <row r="624" spans="2:4" x14ac:dyDescent="0.25">
      <c r="B624" s="50">
        <v>0</v>
      </c>
      <c r="D624" s="51" t="s">
        <v>474</v>
      </c>
    </row>
    <row r="625" spans="4:4" x14ac:dyDescent="0.25">
      <c r="D625" s="59" t="s">
        <v>306</v>
      </c>
    </row>
    <row r="626" spans="4:4" x14ac:dyDescent="0.25">
      <c r="D626" s="55" t="s">
        <v>3328</v>
      </c>
    </row>
    <row r="628" spans="4:4" x14ac:dyDescent="0.25">
      <c r="D628" s="285" t="s">
        <v>3328</v>
      </c>
    </row>
    <row r="675" spans="4:14" x14ac:dyDescent="0.25">
      <c r="D675" s="301" t="s">
        <v>3333</v>
      </c>
      <c r="N675" s="51" t="s">
        <v>3330</v>
      </c>
    </row>
    <row r="676" spans="4:14" x14ac:dyDescent="0.25">
      <c r="D676" s="301" t="s">
        <v>3310</v>
      </c>
      <c r="N676" s="51" t="s">
        <v>3331</v>
      </c>
    </row>
    <row r="677" spans="4:14" x14ac:dyDescent="0.25">
      <c r="D677" s="301" t="s">
        <v>3334</v>
      </c>
      <c r="N677" s="51" t="s">
        <v>3332</v>
      </c>
    </row>
    <row r="679" spans="4:14" x14ac:dyDescent="0.25">
      <c r="D679" s="285" t="s">
        <v>3329</v>
      </c>
    </row>
    <row r="700" spans="4:4" x14ac:dyDescent="0.25">
      <c r="D700" s="285" t="s">
        <v>3329</v>
      </c>
    </row>
    <row r="717" spans="4:30" x14ac:dyDescent="0.25">
      <c r="D717" s="285" t="s">
        <v>309</v>
      </c>
    </row>
    <row r="718" spans="4:30" x14ac:dyDescent="0.25">
      <c r="D718" s="51" t="s">
        <v>3355</v>
      </c>
    </row>
    <row r="720" spans="4:30" x14ac:dyDescent="0.25">
      <c r="D720" s="96" t="s">
        <v>539</v>
      </c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4:30" x14ac:dyDescent="0.25">
      <c r="D721" s="72" t="s">
        <v>900</v>
      </c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</row>
    <row r="722" spans="4:30" x14ac:dyDescent="0.25">
      <c r="D722" s="72" t="s">
        <v>467</v>
      </c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</row>
    <row r="723" spans="4:30" x14ac:dyDescent="0.25">
      <c r="D723" s="93" t="s">
        <v>1991</v>
      </c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</row>
    <row r="724" spans="4:30" x14ac:dyDescent="0.25">
      <c r="D724" s="93" t="s">
        <v>1992</v>
      </c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</row>
    <row r="725" spans="4:30" x14ac:dyDescent="0.25">
      <c r="D725" s="93" t="s">
        <v>1993</v>
      </c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</row>
    <row r="726" spans="4:30" x14ac:dyDescent="0.25">
      <c r="D726" s="93" t="s">
        <v>1994</v>
      </c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</row>
    <row r="727" spans="4:30" x14ac:dyDescent="0.25">
      <c r="D727" s="93" t="s">
        <v>1995</v>
      </c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</row>
    <row r="728" spans="4:30" x14ac:dyDescent="0.25">
      <c r="D728" s="72" t="s">
        <v>1990</v>
      </c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</row>
    <row r="729" spans="4:30" x14ac:dyDescent="0.25">
      <c r="D729" s="72" t="s">
        <v>1983</v>
      </c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</row>
    <row r="730" spans="4:30" x14ac:dyDescent="0.25">
      <c r="D730" s="72" t="s">
        <v>1984</v>
      </c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</row>
    <row r="731" spans="4:30" x14ac:dyDescent="0.25">
      <c r="D731" s="72" t="s">
        <v>432</v>
      </c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</row>
    <row r="732" spans="4:30" x14ac:dyDescent="0.25">
      <c r="D732" s="72" t="s">
        <v>1985</v>
      </c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</row>
    <row r="733" spans="4:30" x14ac:dyDescent="0.25">
      <c r="D733" s="72" t="s">
        <v>901</v>
      </c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</row>
    <row r="734" spans="4:30" x14ac:dyDescent="0.25">
      <c r="D734" s="72" t="s">
        <v>902</v>
      </c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</row>
    <row r="735" spans="4:30" x14ac:dyDescent="0.25">
      <c r="D735" s="72" t="s">
        <v>903</v>
      </c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</row>
    <row r="736" spans="4:30" x14ac:dyDescent="0.25">
      <c r="D736" s="72" t="s">
        <v>3356</v>
      </c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</row>
    <row r="737" spans="4:30" x14ac:dyDescent="0.25">
      <c r="D737" s="72" t="s">
        <v>486</v>
      </c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</row>
    <row r="739" spans="4:30" x14ac:dyDescent="0.25">
      <c r="D739" s="96" t="s">
        <v>537</v>
      </c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</row>
    <row r="740" spans="4:30" x14ac:dyDescent="0.25">
      <c r="D740" s="72" t="s">
        <v>354</v>
      </c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</row>
    <row r="741" spans="4:30" x14ac:dyDescent="0.25">
      <c r="D741" s="93" t="s">
        <v>1996</v>
      </c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</row>
    <row r="742" spans="4:30" x14ac:dyDescent="0.25">
      <c r="D742" s="93" t="s">
        <v>1997</v>
      </c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</row>
    <row r="743" spans="4:30" x14ac:dyDescent="0.25">
      <c r="D743" s="93" t="s">
        <v>1998</v>
      </c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</row>
    <row r="744" spans="4:30" x14ac:dyDescent="0.25">
      <c r="D744" s="93" t="s">
        <v>1999</v>
      </c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</row>
    <row r="745" spans="4:30" x14ac:dyDescent="0.25">
      <c r="D745" s="93" t="s">
        <v>2000</v>
      </c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</row>
    <row r="746" spans="4:30" x14ac:dyDescent="0.25">
      <c r="D746" s="72" t="s">
        <v>1986</v>
      </c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</row>
    <row r="747" spans="4:30" x14ac:dyDescent="0.25">
      <c r="D747" s="72" t="s">
        <v>1987</v>
      </c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</row>
    <row r="748" spans="4:30" x14ac:dyDescent="0.25">
      <c r="D748" s="72" t="s">
        <v>279</v>
      </c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</row>
    <row r="749" spans="4:30" x14ac:dyDescent="0.25">
      <c r="D749" s="72" t="s">
        <v>1988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</row>
    <row r="750" spans="4:30" x14ac:dyDescent="0.25">
      <c r="D750" s="72" t="s">
        <v>355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</row>
    <row r="751" spans="4:30" x14ac:dyDescent="0.25">
      <c r="D751" s="72" t="s">
        <v>1989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</row>
    <row r="752" spans="4:30" x14ac:dyDescent="0.25">
      <c r="D752" s="72" t="s">
        <v>359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</row>
    <row r="753" spans="4:29" x14ac:dyDescent="0.25">
      <c r="D753" s="72" t="s">
        <v>3357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</row>
    <row r="754" spans="4:29" x14ac:dyDescent="0.25">
      <c r="D754" s="72" t="s">
        <v>538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</row>
    <row r="756" spans="4:29" x14ac:dyDescent="0.25">
      <c r="D756" s="56" t="s">
        <v>34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4:29" x14ac:dyDescent="0.25">
      <c r="D757" s="56" t="s">
        <v>636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4:29" x14ac:dyDescent="0.25">
      <c r="D758" s="56" t="s">
        <v>3361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60" spans="4:29" x14ac:dyDescent="0.25">
      <c r="D760" s="57" t="s">
        <v>357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</row>
    <row r="761" spans="4:29" x14ac:dyDescent="0.25">
      <c r="D761" s="57" t="s">
        <v>322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</row>
    <row r="762" spans="4:29" x14ac:dyDescent="0.25">
      <c r="D762" s="57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</row>
    <row r="763" spans="4:29" x14ac:dyDescent="0.25">
      <c r="D763" s="57" t="s">
        <v>639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</row>
    <row r="764" spans="4:29" x14ac:dyDescent="0.25">
      <c r="D764" s="57" t="s">
        <v>282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</row>
    <row r="765" spans="4:29" x14ac:dyDescent="0.25">
      <c r="D765" s="57" t="s">
        <v>3358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</row>
    <row r="766" spans="4:29" x14ac:dyDescent="0.25">
      <c r="D766" s="57" t="s">
        <v>3359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</row>
    <row r="767" spans="4:29" x14ac:dyDescent="0.25">
      <c r="D767" s="57" t="s">
        <v>3360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</row>
    <row r="768" spans="4:29" x14ac:dyDescent="0.25">
      <c r="D768" s="57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</row>
    <row r="769" spans="4:19" x14ac:dyDescent="0.25">
      <c r="D769" s="57" t="s">
        <v>263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</row>
    <row r="770" spans="4:19" x14ac:dyDescent="0.25">
      <c r="D770" s="57" t="s">
        <v>264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</row>
    <row r="771" spans="4:19" x14ac:dyDescent="0.25">
      <c r="D771" s="57" t="s">
        <v>358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</row>
    <row r="773" spans="4:19" x14ac:dyDescent="0.25">
      <c r="D773" s="285" t="s">
        <v>3329</v>
      </c>
    </row>
    <row r="948" spans="2:4" x14ac:dyDescent="0.25">
      <c r="B948" s="50">
        <v>0</v>
      </c>
      <c r="D948" s="51" t="s">
        <v>3368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54" t="s">
        <v>3369</v>
      </c>
    </row>
    <row r="954" spans="2:4" x14ac:dyDescent="0.25">
      <c r="D954" s="285" t="s">
        <v>3365</v>
      </c>
    </row>
    <row r="1005" spans="4:36" x14ac:dyDescent="0.25">
      <c r="D1005" s="285" t="s">
        <v>269</v>
      </c>
      <c r="M1005" s="285" t="s">
        <v>2381</v>
      </c>
      <c r="S1005" s="285" t="s">
        <v>635</v>
      </c>
    </row>
    <row r="1006" spans="4:36" x14ac:dyDescent="0.25">
      <c r="D1006" s="51" t="s">
        <v>3209</v>
      </c>
      <c r="M1006" s="51" t="s">
        <v>3212</v>
      </c>
      <c r="S1006" s="28" t="s">
        <v>3215</v>
      </c>
    </row>
    <row r="1008" spans="4:36" x14ac:dyDescent="0.25">
      <c r="D1008" s="56" t="s">
        <v>575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X1008" s="57" t="s">
        <v>357</v>
      </c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</row>
    <row r="1009" spans="4:36" x14ac:dyDescent="0.25">
      <c r="D1009" s="56" t="s">
        <v>554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X1009" s="57" t="s">
        <v>322</v>
      </c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</row>
    <row r="1010" spans="4:36" x14ac:dyDescent="0.25">
      <c r="D1010" s="56" t="s">
        <v>555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X1010" s="57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</row>
    <row r="1011" spans="4:36" x14ac:dyDescent="0.25">
      <c r="D1011" s="56" t="s">
        <v>542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X1011" s="57" t="s">
        <v>267</v>
      </c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</row>
    <row r="1012" spans="4:36" x14ac:dyDescent="0.25">
      <c r="D1012" s="56" t="s">
        <v>375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X1012" s="57" t="s">
        <v>282</v>
      </c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</row>
    <row r="1013" spans="4:36" x14ac:dyDescent="0.25">
      <c r="D1013" s="56" t="s">
        <v>556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X1013" s="57" t="s">
        <v>576</v>
      </c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</row>
    <row r="1014" spans="4:36" x14ac:dyDescent="0.25">
      <c r="D1014" s="56" t="s">
        <v>266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X1014" s="57" t="s">
        <v>3370</v>
      </c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</row>
    <row r="1015" spans="4:36" x14ac:dyDescent="0.25">
      <c r="D1015" s="56" t="s">
        <v>277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X1015" s="57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</row>
    <row r="1016" spans="4:36" x14ac:dyDescent="0.25">
      <c r="D1016" s="56" t="s">
        <v>273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X1016" s="57" t="s">
        <v>263</v>
      </c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</row>
    <row r="1017" spans="4:36" x14ac:dyDescent="0.25">
      <c r="D1017" s="56" t="s">
        <v>327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X1017" s="57" t="s">
        <v>264</v>
      </c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</row>
    <row r="1018" spans="4:36" x14ac:dyDescent="0.25">
      <c r="D1018" s="56" t="s">
        <v>543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X1018" s="57" t="s">
        <v>358</v>
      </c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</row>
    <row r="1019" spans="4:36" x14ac:dyDescent="0.25">
      <c r="D1019" s="56" t="s">
        <v>544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</row>
    <row r="1020" spans="4:36" x14ac:dyDescent="0.25">
      <c r="D1020" s="56" t="s">
        <v>545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</row>
    <row r="1021" spans="4:36" x14ac:dyDescent="0.25">
      <c r="D1021" s="56" t="s">
        <v>3214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</row>
    <row r="1023" spans="4:36" x14ac:dyDescent="0.25">
      <c r="D1023" s="285" t="s">
        <v>3371</v>
      </c>
    </row>
    <row r="1038" spans="4:4" x14ac:dyDescent="0.25">
      <c r="D1038" s="51" t="s">
        <v>3786</v>
      </c>
    </row>
    <row r="1040" spans="4:4" x14ac:dyDescent="0.25">
      <c r="D1040" s="285" t="s">
        <v>3371</v>
      </c>
    </row>
    <row r="1075" spans="2:4" x14ac:dyDescent="0.25">
      <c r="B1075" s="48">
        <v>0</v>
      </c>
      <c r="D1075" s="51" t="s">
        <v>2226</v>
      </c>
    </row>
    <row r="1076" spans="2:4" x14ac:dyDescent="0.25">
      <c r="D1076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3300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554"/>
  <sheetViews>
    <sheetView topLeftCell="A640" zoomScaleNormal="100" workbookViewId="0">
      <selection activeCell="D640" sqref="D64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48" spans="4:4" x14ac:dyDescent="0.25">
      <c r="D148" s="51" t="s">
        <v>3786</v>
      </c>
    </row>
    <row r="150" spans="4:4" x14ac:dyDescent="0.25">
      <c r="D150" s="285" t="s">
        <v>3424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3392</v>
      </c>
    </row>
    <row r="196" spans="4:4" x14ac:dyDescent="0.25">
      <c r="D196" s="285" t="s">
        <v>3392</v>
      </c>
    </row>
    <row r="244" spans="4:13" x14ac:dyDescent="0.25">
      <c r="D244" s="285" t="s">
        <v>309</v>
      </c>
      <c r="M244" s="285" t="s">
        <v>365</v>
      </c>
    </row>
    <row r="245" spans="4:13" x14ac:dyDescent="0.25">
      <c r="D245" s="51" t="s">
        <v>3393</v>
      </c>
      <c r="M245" s="51" t="s">
        <v>3394</v>
      </c>
    </row>
    <row r="247" spans="4:13" x14ac:dyDescent="0.25">
      <c r="D247" s="285" t="s">
        <v>3395</v>
      </c>
    </row>
    <row r="286" spans="4:13" x14ac:dyDescent="0.25">
      <c r="D286" s="285" t="s">
        <v>309</v>
      </c>
      <c r="M286" s="285" t="s">
        <v>365</v>
      </c>
    </row>
    <row r="287" spans="4:13" x14ac:dyDescent="0.25">
      <c r="D287" s="51" t="s">
        <v>3393</v>
      </c>
      <c r="M287" s="51" t="s">
        <v>3394</v>
      </c>
    </row>
    <row r="289" spans="4:30" x14ac:dyDescent="0.25">
      <c r="D289" s="56" t="s">
        <v>34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4:30" x14ac:dyDescent="0.25">
      <c r="D290" s="56" t="s">
        <v>1237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4:30" x14ac:dyDescent="0.25">
      <c r="D291" s="56" t="s">
        <v>3421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3" spans="4:30" x14ac:dyDescent="0.25">
      <c r="D293" s="96" t="s">
        <v>539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4:30" x14ac:dyDescent="0.25">
      <c r="D294" s="72" t="s">
        <v>900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</row>
    <row r="295" spans="4:30" x14ac:dyDescent="0.25">
      <c r="D295" s="72" t="s">
        <v>467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</row>
    <row r="296" spans="4:30" x14ac:dyDescent="0.25">
      <c r="D296" s="93" t="s">
        <v>1991</v>
      </c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</row>
    <row r="297" spans="4:30" x14ac:dyDescent="0.25">
      <c r="D297" s="93" t="s">
        <v>1992</v>
      </c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</row>
    <row r="298" spans="4:30" x14ac:dyDescent="0.25">
      <c r="D298" s="93" t="s">
        <v>1993</v>
      </c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</row>
    <row r="299" spans="4:30" x14ac:dyDescent="0.25">
      <c r="D299" s="93" t="s">
        <v>1994</v>
      </c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</row>
    <row r="300" spans="4:30" x14ac:dyDescent="0.25">
      <c r="D300" s="93" t="s">
        <v>1995</v>
      </c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</row>
    <row r="301" spans="4:30" x14ac:dyDescent="0.25">
      <c r="D301" s="72" t="s">
        <v>1990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</row>
    <row r="302" spans="4:30" x14ac:dyDescent="0.25">
      <c r="D302" s="72" t="s">
        <v>1983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</row>
    <row r="303" spans="4:30" x14ac:dyDescent="0.25">
      <c r="D303" s="72" t="s">
        <v>1984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</row>
    <row r="304" spans="4:30" x14ac:dyDescent="0.25">
      <c r="D304" s="72" t="s">
        <v>432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</row>
    <row r="305" spans="4:30" x14ac:dyDescent="0.25">
      <c r="D305" s="72" t="s">
        <v>1985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</row>
    <row r="306" spans="4:30" x14ac:dyDescent="0.25">
      <c r="D306" s="72" t="s">
        <v>901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</row>
    <row r="307" spans="4:30" x14ac:dyDescent="0.25">
      <c r="D307" s="72" t="s">
        <v>902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</row>
    <row r="308" spans="4:30" x14ac:dyDescent="0.25">
      <c r="D308" s="72" t="s">
        <v>903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</row>
    <row r="309" spans="4:30" x14ac:dyDescent="0.25">
      <c r="D309" s="72" t="s">
        <v>3422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</row>
    <row r="310" spans="4:30" x14ac:dyDescent="0.25">
      <c r="D310" s="72" t="s">
        <v>486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</row>
    <row r="312" spans="4:30" x14ac:dyDescent="0.25">
      <c r="D312" s="96" t="s">
        <v>537</v>
      </c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</row>
    <row r="313" spans="4:30" x14ac:dyDescent="0.25">
      <c r="D313" s="72" t="s">
        <v>354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</row>
    <row r="314" spans="4:30" x14ac:dyDescent="0.25">
      <c r="D314" s="93" t="s">
        <v>1996</v>
      </c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</row>
    <row r="315" spans="4:30" x14ac:dyDescent="0.25">
      <c r="D315" s="93" t="s">
        <v>1997</v>
      </c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</row>
    <row r="316" spans="4:30" x14ac:dyDescent="0.25">
      <c r="D316" s="93" t="s">
        <v>1998</v>
      </c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</row>
    <row r="317" spans="4:30" x14ac:dyDescent="0.25">
      <c r="D317" s="93" t="s">
        <v>1999</v>
      </c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</row>
    <row r="318" spans="4:30" x14ac:dyDescent="0.25">
      <c r="D318" s="93" t="s">
        <v>2000</v>
      </c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</row>
    <row r="319" spans="4:30" x14ac:dyDescent="0.25">
      <c r="D319" s="72" t="s">
        <v>1986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</row>
    <row r="320" spans="4:30" x14ac:dyDescent="0.25">
      <c r="D320" s="72" t="s">
        <v>1987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</row>
    <row r="321" spans="4:29" x14ac:dyDescent="0.25">
      <c r="D321" s="72" t="s">
        <v>279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</row>
    <row r="322" spans="4:29" x14ac:dyDescent="0.25">
      <c r="D322" s="72" t="s">
        <v>1988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</row>
    <row r="323" spans="4:29" x14ac:dyDescent="0.25">
      <c r="D323" s="72" t="s">
        <v>355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</row>
    <row r="324" spans="4:29" x14ac:dyDescent="0.25">
      <c r="D324" s="72" t="s">
        <v>1989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</row>
    <row r="325" spans="4:29" x14ac:dyDescent="0.25">
      <c r="D325" s="72" t="s">
        <v>359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</row>
    <row r="326" spans="4:29" x14ac:dyDescent="0.25">
      <c r="D326" s="72" t="s">
        <v>3423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</row>
    <row r="327" spans="4:29" x14ac:dyDescent="0.25">
      <c r="D327" s="72" t="s">
        <v>538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</row>
    <row r="329" spans="4:29" x14ac:dyDescent="0.25">
      <c r="D329" s="285" t="s">
        <v>3395</v>
      </c>
    </row>
    <row r="369" spans="2:4" x14ac:dyDescent="0.25">
      <c r="B369" s="50">
        <v>0</v>
      </c>
      <c r="D369" s="51" t="s">
        <v>3414</v>
      </c>
    </row>
    <row r="370" spans="2:4" x14ac:dyDescent="0.25">
      <c r="D370" s="59" t="s">
        <v>302</v>
      </c>
    </row>
    <row r="372" spans="2:4" x14ac:dyDescent="0.25">
      <c r="D372" s="285" t="s">
        <v>36</v>
      </c>
    </row>
    <row r="373" spans="2:4" x14ac:dyDescent="0.25">
      <c r="D373" s="54" t="s">
        <v>3426</v>
      </c>
    </row>
    <row r="375" spans="2:4" x14ac:dyDescent="0.25">
      <c r="D375" s="285" t="s">
        <v>3411</v>
      </c>
    </row>
    <row r="399" spans="4:4" x14ac:dyDescent="0.25">
      <c r="D399" s="285" t="s">
        <v>3412</v>
      </c>
    </row>
    <row r="496" spans="4:4" x14ac:dyDescent="0.25">
      <c r="D496" s="285" t="s">
        <v>316</v>
      </c>
    </row>
    <row r="497" spans="4:4" x14ac:dyDescent="0.25">
      <c r="D497" s="51" t="s">
        <v>3425</v>
      </c>
    </row>
    <row r="499" spans="4:4" x14ac:dyDescent="0.25">
      <c r="D499" s="285" t="s">
        <v>3427</v>
      </c>
    </row>
    <row r="543" spans="4:4" x14ac:dyDescent="0.25">
      <c r="D543" s="68" t="s">
        <v>3428</v>
      </c>
    </row>
    <row r="545" spans="4:4" x14ac:dyDescent="0.25">
      <c r="D545" s="285" t="s">
        <v>3429</v>
      </c>
    </row>
    <row r="579" spans="4:4" x14ac:dyDescent="0.25">
      <c r="D579" s="285" t="s">
        <v>3435</v>
      </c>
    </row>
    <row r="594" spans="4:4" x14ac:dyDescent="0.25">
      <c r="D594" s="51" t="s">
        <v>3786</v>
      </c>
    </row>
    <row r="596" spans="4:4" x14ac:dyDescent="0.25">
      <c r="D596" s="285" t="s">
        <v>3435</v>
      </c>
    </row>
    <row r="640" spans="2:4" x14ac:dyDescent="0.25">
      <c r="B640" s="50">
        <v>0</v>
      </c>
      <c r="D640" s="51" t="s">
        <v>3296</v>
      </c>
    </row>
    <row r="641" spans="4:4" x14ac:dyDescent="0.25">
      <c r="D641" s="59" t="s">
        <v>304</v>
      </c>
    </row>
    <row r="642" spans="4:4" x14ac:dyDescent="0.25">
      <c r="D642" s="55" t="s">
        <v>35</v>
      </c>
    </row>
    <row r="683" spans="2:4" x14ac:dyDescent="0.25">
      <c r="B683" s="50">
        <v>0</v>
      </c>
      <c r="D683" s="51" t="s">
        <v>3433</v>
      </c>
    </row>
    <row r="684" spans="2:4" x14ac:dyDescent="0.25">
      <c r="D684" s="59" t="s">
        <v>304</v>
      </c>
    </row>
    <row r="686" spans="2:4" x14ac:dyDescent="0.25">
      <c r="D686" s="285" t="s">
        <v>36</v>
      </c>
    </row>
    <row r="687" spans="2:4" x14ac:dyDescent="0.25">
      <c r="D687" s="54" t="s">
        <v>3439</v>
      </c>
    </row>
    <row r="689" spans="4:4" x14ac:dyDescent="0.25">
      <c r="D689" s="285" t="s">
        <v>3430</v>
      </c>
    </row>
    <row r="711" spans="4:41" x14ac:dyDescent="0.25">
      <c r="D711" s="285" t="s">
        <v>269</v>
      </c>
      <c r="M711" s="285" t="s">
        <v>309</v>
      </c>
    </row>
    <row r="712" spans="4:41" x14ac:dyDescent="0.25">
      <c r="D712" s="51" t="s">
        <v>3440</v>
      </c>
      <c r="M712" s="51" t="s">
        <v>3441</v>
      </c>
    </row>
    <row r="714" spans="4:41" x14ac:dyDescent="0.25">
      <c r="D714" s="56" t="s">
        <v>575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AA714" s="322" t="s">
        <v>357</v>
      </c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  <c r="AL714" s="323"/>
      <c r="AM714" s="323"/>
    </row>
    <row r="715" spans="4:41" x14ac:dyDescent="0.25">
      <c r="D715" s="38" t="s">
        <v>554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AA715" s="322" t="s">
        <v>322</v>
      </c>
      <c r="AB715" s="323"/>
      <c r="AC715" s="323"/>
      <c r="AD715" s="323"/>
      <c r="AE715" s="323"/>
      <c r="AF715" s="323"/>
      <c r="AG715" s="323"/>
      <c r="AH715" s="323"/>
      <c r="AI715" s="323"/>
      <c r="AJ715" s="323"/>
      <c r="AK715" s="323"/>
      <c r="AL715" s="323"/>
      <c r="AM715" s="323"/>
    </row>
    <row r="716" spans="4:41" x14ac:dyDescent="0.25">
      <c r="D716" s="38" t="s">
        <v>555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AA716" s="322"/>
      <c r="AB716" s="323"/>
      <c r="AC716" s="323"/>
      <c r="AD716" s="323"/>
      <c r="AE716" s="323"/>
      <c r="AF716" s="323"/>
      <c r="AG716" s="323"/>
      <c r="AH716" s="323"/>
      <c r="AI716" s="323"/>
      <c r="AJ716" s="323"/>
      <c r="AK716" s="323"/>
      <c r="AL716" s="323"/>
      <c r="AM716" s="323"/>
    </row>
    <row r="717" spans="4:41" x14ac:dyDescent="0.25">
      <c r="D717" s="56" t="s">
        <v>3323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AA717" s="322" t="s">
        <v>267</v>
      </c>
      <c r="AB717" s="323"/>
      <c r="AC717" s="323"/>
      <c r="AD717" s="323"/>
      <c r="AE717" s="323"/>
      <c r="AF717" s="323"/>
      <c r="AG717" s="323"/>
      <c r="AH717" s="323"/>
      <c r="AI717" s="323"/>
      <c r="AJ717" s="323"/>
      <c r="AK717" s="323"/>
      <c r="AL717" s="323"/>
      <c r="AM717" s="323"/>
    </row>
    <row r="718" spans="4:41" x14ac:dyDescent="0.25">
      <c r="D718" s="56" t="s">
        <v>375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AA718" s="322" t="s">
        <v>282</v>
      </c>
      <c r="AB718" s="323"/>
      <c r="AC718" s="323"/>
      <c r="AD718" s="323"/>
      <c r="AE718" s="323"/>
      <c r="AF718" s="323"/>
      <c r="AG718" s="323"/>
      <c r="AH718" s="323"/>
      <c r="AI718" s="323"/>
      <c r="AJ718" s="323"/>
      <c r="AK718" s="323"/>
      <c r="AL718" s="323"/>
      <c r="AM718" s="323"/>
    </row>
    <row r="719" spans="4:41" x14ac:dyDescent="0.25">
      <c r="D719" s="56" t="s">
        <v>3028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AA719" s="322" t="s">
        <v>3454</v>
      </c>
      <c r="AB719" s="323"/>
      <c r="AC719" s="323"/>
      <c r="AD719" s="323"/>
      <c r="AE719" s="323"/>
      <c r="AF719" s="323"/>
      <c r="AG719" s="323"/>
      <c r="AH719" s="323"/>
      <c r="AI719" s="323"/>
      <c r="AJ719" s="323"/>
      <c r="AK719" s="323"/>
      <c r="AL719" s="323"/>
      <c r="AM719" s="323"/>
      <c r="AO719" s="58" t="s">
        <v>3466</v>
      </c>
    </row>
    <row r="720" spans="4:41" x14ac:dyDescent="0.25">
      <c r="D720" s="38" t="s">
        <v>3196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AA720" s="322" t="s">
        <v>3455</v>
      </c>
      <c r="AB720" s="323"/>
      <c r="AC720" s="323"/>
      <c r="AD720" s="323"/>
      <c r="AE720" s="323"/>
      <c r="AF720" s="323"/>
      <c r="AG720" s="323"/>
      <c r="AH720" s="323"/>
      <c r="AI720" s="323"/>
      <c r="AJ720" s="323"/>
      <c r="AK720" s="323"/>
      <c r="AL720" s="323"/>
      <c r="AM720" s="323"/>
    </row>
    <row r="721" spans="4:39" x14ac:dyDescent="0.25">
      <c r="D721" s="38" t="s">
        <v>3443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AA721" s="322" t="s">
        <v>3453</v>
      </c>
      <c r="AB721" s="323"/>
      <c r="AC721" s="323"/>
      <c r="AD721" s="323"/>
      <c r="AE721" s="323"/>
      <c r="AF721" s="323"/>
      <c r="AG721" s="323"/>
      <c r="AH721" s="323"/>
      <c r="AI721" s="323"/>
      <c r="AJ721" s="323"/>
      <c r="AK721" s="323"/>
      <c r="AL721" s="323"/>
      <c r="AM721" s="323"/>
    </row>
    <row r="722" spans="4:39" x14ac:dyDescent="0.25">
      <c r="D722" s="38" t="s">
        <v>3444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AA722" s="322"/>
      <c r="AB722" s="323"/>
      <c r="AC722" s="323"/>
      <c r="AD722" s="323"/>
      <c r="AE722" s="323"/>
      <c r="AF722" s="323"/>
      <c r="AG722" s="323"/>
      <c r="AH722" s="323"/>
      <c r="AI722" s="323"/>
      <c r="AJ722" s="323"/>
      <c r="AK722" s="323"/>
      <c r="AL722" s="323"/>
      <c r="AM722" s="323"/>
    </row>
    <row r="723" spans="4:39" x14ac:dyDescent="0.25">
      <c r="D723" s="38" t="s">
        <v>3445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AA723" s="322" t="s">
        <v>263</v>
      </c>
      <c r="AB723" s="323"/>
      <c r="AC723" s="323"/>
      <c r="AD723" s="323"/>
      <c r="AE723" s="323"/>
      <c r="AF723" s="323"/>
      <c r="AG723" s="323"/>
      <c r="AH723" s="323"/>
      <c r="AI723" s="323"/>
      <c r="AJ723" s="323"/>
      <c r="AK723" s="323"/>
      <c r="AL723" s="323"/>
      <c r="AM723" s="323"/>
    </row>
    <row r="724" spans="4:39" x14ac:dyDescent="0.25">
      <c r="D724" s="56" t="s">
        <v>524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AA724" s="322" t="s">
        <v>264</v>
      </c>
      <c r="AB724" s="323"/>
      <c r="AC724" s="323"/>
      <c r="AD724" s="323"/>
      <c r="AE724" s="323"/>
      <c r="AF724" s="323"/>
      <c r="AG724" s="323"/>
      <c r="AH724" s="323"/>
      <c r="AI724" s="323"/>
      <c r="AJ724" s="323"/>
      <c r="AK724" s="323"/>
      <c r="AL724" s="323"/>
      <c r="AM724" s="323"/>
    </row>
    <row r="725" spans="4:39" x14ac:dyDescent="0.25">
      <c r="D725" s="56" t="s">
        <v>266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AA725" s="322" t="s">
        <v>358</v>
      </c>
      <c r="AB725" s="323"/>
      <c r="AC725" s="323"/>
      <c r="AD725" s="323"/>
      <c r="AE725" s="323"/>
      <c r="AF725" s="323"/>
      <c r="AG725" s="323"/>
      <c r="AH725" s="323"/>
      <c r="AI725" s="323"/>
      <c r="AJ725" s="323"/>
      <c r="AK725" s="323"/>
      <c r="AL725" s="323"/>
      <c r="AM725" s="323"/>
    </row>
    <row r="726" spans="4:39" x14ac:dyDescent="0.25">
      <c r="D726" s="56" t="s">
        <v>277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4:39" x14ac:dyDescent="0.25">
      <c r="D727" s="56" t="s">
        <v>273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AA727" s="57" t="s">
        <v>357</v>
      </c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</row>
    <row r="728" spans="4:39" x14ac:dyDescent="0.25">
      <c r="D728" s="38" t="s">
        <v>3446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AA728" s="57" t="s">
        <v>322</v>
      </c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</row>
    <row r="729" spans="4:39" x14ac:dyDescent="0.25">
      <c r="D729" s="38" t="s">
        <v>3447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AA729" s="57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</row>
    <row r="730" spans="4:39" x14ac:dyDescent="0.25">
      <c r="D730" s="56" t="s">
        <v>544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AA730" s="57" t="s">
        <v>267</v>
      </c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</row>
    <row r="731" spans="4:39" x14ac:dyDescent="0.25">
      <c r="D731" s="56" t="s">
        <v>545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AA731" s="57" t="s">
        <v>282</v>
      </c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</row>
    <row r="732" spans="4:39" x14ac:dyDescent="0.25">
      <c r="D732" s="38" t="s">
        <v>3448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AA732" s="57" t="s">
        <v>3470</v>
      </c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</row>
    <row r="733" spans="4:39" x14ac:dyDescent="0.25">
      <c r="D733" s="38" t="s">
        <v>3449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AA733" s="57" t="s">
        <v>3455</v>
      </c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</row>
    <row r="734" spans="4:39" x14ac:dyDescent="0.25">
      <c r="D734" s="38" t="s">
        <v>3450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AA734" s="57" t="s">
        <v>3453</v>
      </c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</row>
    <row r="735" spans="4:39" x14ac:dyDescent="0.25">
      <c r="D735" s="38" t="s">
        <v>3451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AA735" s="57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</row>
    <row r="736" spans="4:39" x14ac:dyDescent="0.25">
      <c r="D736" s="38" t="s">
        <v>3452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AA736" s="57" t="s">
        <v>263</v>
      </c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</row>
    <row r="737" spans="4:39" x14ac:dyDescent="0.25">
      <c r="D737" s="56" t="s">
        <v>3442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AA737" s="57" t="s">
        <v>264</v>
      </c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</row>
    <row r="738" spans="4:39" x14ac:dyDescent="0.25">
      <c r="AA738" s="57" t="s">
        <v>358</v>
      </c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</row>
    <row r="739" spans="4:39" x14ac:dyDescent="0.25">
      <c r="D739" s="285" t="s">
        <v>3456</v>
      </c>
    </row>
    <row r="801" spans="2:4" x14ac:dyDescent="0.25">
      <c r="B801" s="50">
        <v>0</v>
      </c>
      <c r="D801" s="51" t="s">
        <v>3438</v>
      </c>
    </row>
    <row r="802" spans="2:4" x14ac:dyDescent="0.25">
      <c r="D802" s="59" t="s">
        <v>304</v>
      </c>
    </row>
    <row r="804" spans="2:4" x14ac:dyDescent="0.25">
      <c r="D804" s="285" t="s">
        <v>36</v>
      </c>
    </row>
    <row r="805" spans="2:4" x14ac:dyDescent="0.25">
      <c r="D805" s="54" t="s">
        <v>3457</v>
      </c>
    </row>
    <row r="807" spans="2:4" x14ac:dyDescent="0.25">
      <c r="D807" s="285" t="s">
        <v>3434</v>
      </c>
    </row>
    <row r="837" spans="4:96" x14ac:dyDescent="0.25">
      <c r="M837" s="285" t="s">
        <v>274</v>
      </c>
      <c r="AH837" s="285" t="s">
        <v>275</v>
      </c>
    </row>
    <row r="838" spans="4:96" x14ac:dyDescent="0.25">
      <c r="D838" s="51" t="s">
        <v>309</v>
      </c>
      <c r="M838" s="51" t="s">
        <v>495</v>
      </c>
      <c r="V838" s="51" t="s">
        <v>496</v>
      </c>
      <c r="AB838" s="51" t="s">
        <v>316</v>
      </c>
      <c r="AH838" s="51" t="s">
        <v>495</v>
      </c>
      <c r="AP838" s="51" t="s">
        <v>496</v>
      </c>
      <c r="AV838" s="51" t="s">
        <v>316</v>
      </c>
    </row>
    <row r="839" spans="4:96" x14ac:dyDescent="0.25">
      <c r="D839" s="285" t="s">
        <v>3458</v>
      </c>
      <c r="M839" s="285" t="s">
        <v>3459</v>
      </c>
      <c r="V839" s="285" t="s">
        <v>3460</v>
      </c>
      <c r="AB839" s="285" t="s">
        <v>3461</v>
      </c>
      <c r="AH839" s="285" t="s">
        <v>3459</v>
      </c>
      <c r="AP839" s="285" t="s">
        <v>3460</v>
      </c>
    </row>
    <row r="841" spans="4:96" x14ac:dyDescent="0.25">
      <c r="D841" s="56" t="s">
        <v>380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</row>
    <row r="842" spans="4:96" x14ac:dyDescent="0.25">
      <c r="D842" s="56" t="s">
        <v>350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</row>
    <row r="843" spans="4:96" x14ac:dyDescent="0.25">
      <c r="D843" s="57" t="str">
        <f>"select '" &amp; TRIM(D839) &amp; "' AgreementNumber, '" &amp; TRIM(M839) &amp; "' bChassisNumber, '" &amp; TRIM(V839) &amp; "' bEngineNumber, '" &amp; TRIM(AH839) &amp; "' aChassisNumber, '" &amp; TRIM(AP839) &amp; "' aEngineNumber union all"</f>
        <v>select '0001060/4/01/06/2022' AgreementNumber, 'MHKT3BA1JNK051192' bChassisNumber, 'K3MJ13352' bEngineNumber, 'MHKT3BA1JNK051192' aChassisNumber, 'K3MJ13352' aEngineNumber union all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</row>
    <row r="844" spans="4:96" x14ac:dyDescent="0.25">
      <c r="D844" s="56" t="s">
        <v>351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</row>
    <row r="845" spans="4:96" x14ac:dyDescent="0.25">
      <c r="D845" s="56" t="s">
        <v>367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</row>
    <row r="846" spans="4:96" x14ac:dyDescent="0.25">
      <c r="D846" s="57" t="s">
        <v>354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</row>
    <row r="847" spans="4:96" x14ac:dyDescent="0.25">
      <c r="D847" s="57" t="s">
        <v>445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</row>
    <row r="848" spans="4:96" x14ac:dyDescent="0.25">
      <c r="D848" s="57" t="s">
        <v>461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</row>
    <row r="849" spans="4:96" x14ac:dyDescent="0.25">
      <c r="D849" s="57" t="s">
        <v>353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</row>
    <row r="850" spans="4:96" x14ac:dyDescent="0.25">
      <c r="D850" s="57" t="s">
        <v>452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</row>
    <row r="851" spans="4:96" x14ac:dyDescent="0.25">
      <c r="D851" s="37" t="s">
        <v>524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</row>
    <row r="852" spans="4:96" x14ac:dyDescent="0.25">
      <c r="D852" s="57" t="s">
        <v>257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</row>
    <row r="853" spans="4:96" x14ac:dyDescent="0.25">
      <c r="D853" s="57" t="s">
        <v>329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</row>
    <row r="854" spans="4:96" x14ac:dyDescent="0.25">
      <c r="D854" s="57" t="s">
        <v>279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</row>
    <row r="855" spans="4:96" x14ac:dyDescent="0.25">
      <c r="D855" s="57" t="s">
        <v>332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</row>
    <row r="856" spans="4:96" x14ac:dyDescent="0.25">
      <c r="D856" s="57" t="s">
        <v>333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</row>
    <row r="857" spans="4:96" x14ac:dyDescent="0.25">
      <c r="D857" s="56" t="s">
        <v>368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</row>
    <row r="858" spans="4:96" x14ac:dyDescent="0.25">
      <c r="D858" s="56" t="s">
        <v>508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</row>
    <row r="859" spans="4:96" x14ac:dyDescent="0.25">
      <c r="D859" s="56" t="s">
        <v>509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</row>
    <row r="860" spans="4:96" x14ac:dyDescent="0.25">
      <c r="D860" s="56" t="s">
        <v>510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</row>
    <row r="862" spans="4:96" x14ac:dyDescent="0.25">
      <c r="D862" s="51" t="s">
        <v>309</v>
      </c>
      <c r="E862" s="51" t="s">
        <v>561</v>
      </c>
      <c r="F862" s="51" t="s">
        <v>562</v>
      </c>
      <c r="G862" s="51" t="s">
        <v>564</v>
      </c>
      <c r="H862" s="51" t="s">
        <v>565</v>
      </c>
      <c r="I862" s="51" t="s">
        <v>309</v>
      </c>
      <c r="J862" s="51" t="s">
        <v>567</v>
      </c>
      <c r="K862" s="51" t="s">
        <v>568</v>
      </c>
      <c r="L862" s="51" t="s">
        <v>569</v>
      </c>
      <c r="M862" s="51" t="s">
        <v>570</v>
      </c>
      <c r="N862" s="51" t="s">
        <v>571</v>
      </c>
      <c r="O862" s="51" t="s">
        <v>572</v>
      </c>
      <c r="P862" s="51">
        <v>1</v>
      </c>
    </row>
    <row r="863" spans="4:96" x14ac:dyDescent="0.25">
      <c r="D863" s="285" t="s">
        <v>3420</v>
      </c>
      <c r="E863" s="285" t="s">
        <v>3416</v>
      </c>
      <c r="F863" s="285" t="s">
        <v>3417</v>
      </c>
      <c r="G863" s="285" t="s">
        <v>3418</v>
      </c>
      <c r="H863" s="285" t="s">
        <v>3419</v>
      </c>
      <c r="I863" s="285" t="s">
        <v>3420</v>
      </c>
      <c r="J863" s="285">
        <v>19352</v>
      </c>
      <c r="K863" s="285" t="s">
        <v>3416</v>
      </c>
      <c r="L863" s="285" t="s">
        <v>3417</v>
      </c>
      <c r="M863" s="285">
        <v>17475</v>
      </c>
      <c r="N863" s="285" t="s">
        <v>3416</v>
      </c>
      <c r="O863" s="285" t="s">
        <v>3417</v>
      </c>
      <c r="P863" s="285">
        <v>1</v>
      </c>
    </row>
    <row r="865" spans="4:50" x14ac:dyDescent="0.25">
      <c r="D865" s="57" t="s">
        <v>357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</row>
    <row r="866" spans="4:50" x14ac:dyDescent="0.25">
      <c r="D866" s="57" t="s">
        <v>322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</row>
    <row r="867" spans="4:50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</row>
    <row r="868" spans="4:50" x14ac:dyDescent="0.25">
      <c r="D868" s="56" t="str">
        <f>"update Tb_OPL_Unit set ChassisNumber = '" &amp; TRIM(G863) &amp; "', EngineNumber = '" &amp; TRIM(H863) &amp; "' where IdTb_OPL_Unit = " &amp; M863 &amp; ";"</f>
        <v>update Tb_OPL_Unit set ChassisNumber = 'MHRRV3830NJ200506', EngineNumber = 'L15ZF1316733' where IdTb_OPL_Unit = 17475;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</row>
    <row r="869" spans="4:50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</row>
    <row r="870" spans="4:50" x14ac:dyDescent="0.25">
      <c r="D870" s="56" t="str">
        <f>"update OPLUObjectLease set Remarks = '" &amp; TRIM(G863) &amp; "', EngineNumber = '" &amp; TRIM(H863) &amp; "' where IdUObjLease = " &amp; J863 &amp; ";"</f>
        <v>update OPLUObjectLease set Remarks = 'MHRRV3830NJ200506', EngineNumber = 'L15ZF1316733' where IdUObjLease = 19352;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</row>
    <row r="871" spans="4:50" x14ac:dyDescent="0.25">
      <c r="D871" s="57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</row>
    <row r="872" spans="4:50" x14ac:dyDescent="0.25">
      <c r="D872" s="57" t="s">
        <v>263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</row>
    <row r="873" spans="4:50" x14ac:dyDescent="0.25">
      <c r="D873" s="57" t="s">
        <v>264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</row>
    <row r="874" spans="4:50" x14ac:dyDescent="0.25">
      <c r="D874" s="57" t="s">
        <v>358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</row>
    <row r="876" spans="4:50" x14ac:dyDescent="0.25">
      <c r="D876" s="285" t="s">
        <v>3462</v>
      </c>
    </row>
    <row r="905" spans="4:4" x14ac:dyDescent="0.25">
      <c r="D905" s="51" t="s">
        <v>3786</v>
      </c>
    </row>
    <row r="907" spans="4:4" x14ac:dyDescent="0.25">
      <c r="D907" s="285" t="s">
        <v>3462</v>
      </c>
    </row>
    <row r="947" spans="2:4" x14ac:dyDescent="0.25">
      <c r="B947" s="48">
        <v>0</v>
      </c>
      <c r="D947" s="51" t="s">
        <v>2226</v>
      </c>
    </row>
    <row r="948" spans="2:4" x14ac:dyDescent="0.25">
      <c r="D948" s="59" t="s">
        <v>305</v>
      </c>
    </row>
    <row r="1070" spans="4:4" x14ac:dyDescent="0.25">
      <c r="D1070" s="285" t="s">
        <v>309</v>
      </c>
    </row>
    <row r="1071" spans="4:4" x14ac:dyDescent="0.25">
      <c r="D1071" s="36" t="s">
        <v>3098</v>
      </c>
    </row>
    <row r="1094" spans="2:4" x14ac:dyDescent="0.25">
      <c r="B1094" s="50">
        <v>0</v>
      </c>
      <c r="D1094" s="51" t="s">
        <v>474</v>
      </c>
    </row>
    <row r="1095" spans="2:4" x14ac:dyDescent="0.25">
      <c r="D1095" s="59" t="s">
        <v>304</v>
      </c>
    </row>
    <row r="1096" spans="2:4" x14ac:dyDescent="0.25">
      <c r="D1096" s="55" t="s">
        <v>3463</v>
      </c>
    </row>
    <row r="1098" spans="2:4" x14ac:dyDescent="0.25">
      <c r="D1098" s="285" t="s">
        <v>3463</v>
      </c>
    </row>
    <row r="1134" spans="4:12" x14ac:dyDescent="0.25">
      <c r="D1134" s="285" t="s">
        <v>309</v>
      </c>
    </row>
    <row r="1135" spans="4:12" x14ac:dyDescent="0.25">
      <c r="D1135" s="51" t="s">
        <v>3464</v>
      </c>
      <c r="L1135" s="51" t="s">
        <v>3465</v>
      </c>
    </row>
    <row r="1137" spans="4:4" x14ac:dyDescent="0.25">
      <c r="D1137" s="285" t="s">
        <v>3463</v>
      </c>
    </row>
    <row r="1169" spans="4:34" x14ac:dyDescent="0.25">
      <c r="D1169" s="285" t="s">
        <v>309</v>
      </c>
    </row>
    <row r="1170" spans="4:34" x14ac:dyDescent="0.25">
      <c r="D1170" s="51" t="s">
        <v>3467</v>
      </c>
    </row>
    <row r="1172" spans="4:34" x14ac:dyDescent="0.25">
      <c r="D1172" s="56" t="s">
        <v>357</v>
      </c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</row>
    <row r="1173" spans="4:34" x14ac:dyDescent="0.25">
      <c r="D1173" s="56" t="s">
        <v>322</v>
      </c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</row>
    <row r="1174" spans="4:34" x14ac:dyDescent="0.25">
      <c r="D1174" s="56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</row>
    <row r="1175" spans="4:34" x14ac:dyDescent="0.25">
      <c r="D1175" s="56" t="s">
        <v>280</v>
      </c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</row>
    <row r="1176" spans="4:34" x14ac:dyDescent="0.25">
      <c r="D1176" s="56" t="s">
        <v>3468</v>
      </c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</row>
    <row r="1177" spans="4:34" x14ac:dyDescent="0.25">
      <c r="D1177" s="56" t="s">
        <v>3469</v>
      </c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</row>
    <row r="1178" spans="4:34" x14ac:dyDescent="0.25">
      <c r="D1178" s="56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</row>
    <row r="1179" spans="4:34" x14ac:dyDescent="0.25">
      <c r="D1179" s="56" t="s">
        <v>263</v>
      </c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</row>
    <row r="1180" spans="4:34" x14ac:dyDescent="0.25">
      <c r="D1180" s="56" t="s">
        <v>264</v>
      </c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</row>
    <row r="1181" spans="4:34" x14ac:dyDescent="0.25">
      <c r="D1181" s="56" t="s">
        <v>358</v>
      </c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</row>
    <row r="1183" spans="4:34" x14ac:dyDescent="0.25">
      <c r="D1183" s="285" t="s">
        <v>3463</v>
      </c>
    </row>
    <row r="1233" spans="2:4" x14ac:dyDescent="0.25">
      <c r="B1233" s="48">
        <v>0</v>
      </c>
      <c r="D1233" s="51" t="s">
        <v>3479</v>
      </c>
    </row>
    <row r="1234" spans="2:4" x14ac:dyDescent="0.25">
      <c r="D1234" s="59" t="s">
        <v>305</v>
      </c>
    </row>
    <row r="1235" spans="2:4" x14ac:dyDescent="0.25">
      <c r="D1235" s="55" t="s">
        <v>35</v>
      </c>
    </row>
    <row r="1289" spans="2:4" x14ac:dyDescent="0.25">
      <c r="B1289" s="48">
        <v>0</v>
      </c>
      <c r="D1289" s="51" t="s">
        <v>3482</v>
      </c>
    </row>
    <row r="1290" spans="2:4" x14ac:dyDescent="0.25">
      <c r="D1290" s="59" t="s">
        <v>305</v>
      </c>
    </row>
    <row r="1291" spans="2:4" x14ac:dyDescent="0.25">
      <c r="D1291" s="55" t="s">
        <v>35</v>
      </c>
    </row>
    <row r="1353" spans="2:4" x14ac:dyDescent="0.25">
      <c r="B1353" s="50">
        <v>0</v>
      </c>
      <c r="D1353" s="51" t="s">
        <v>3478</v>
      </c>
    </row>
    <row r="1354" spans="2:4" x14ac:dyDescent="0.25">
      <c r="D1354" s="59" t="s">
        <v>304</v>
      </c>
    </row>
    <row r="1356" spans="2:4" x14ac:dyDescent="0.25">
      <c r="D1356" s="285" t="s">
        <v>3475</v>
      </c>
    </row>
    <row r="1404" spans="4:4" x14ac:dyDescent="0.25">
      <c r="D1404" s="285" t="s">
        <v>3483</v>
      </c>
    </row>
    <row r="1422" spans="4:13" x14ac:dyDescent="0.25">
      <c r="D1422" s="285" t="s">
        <v>309</v>
      </c>
      <c r="M1422" s="285" t="s">
        <v>365</v>
      </c>
    </row>
    <row r="1423" spans="4:13" x14ac:dyDescent="0.25">
      <c r="D1423" s="51" t="s">
        <v>1913</v>
      </c>
      <c r="M1423" s="51" t="s">
        <v>3484</v>
      </c>
    </row>
    <row r="1425" spans="4:4" x14ac:dyDescent="0.25">
      <c r="D1425" s="285" t="s">
        <v>3485</v>
      </c>
    </row>
    <row r="1453" spans="4:4" x14ac:dyDescent="0.25">
      <c r="D1453" s="51" t="s">
        <v>3372</v>
      </c>
    </row>
    <row r="1455" spans="4:4" x14ac:dyDescent="0.25">
      <c r="D1455" s="285" t="s">
        <v>3483</v>
      </c>
    </row>
    <row r="1487" spans="2:4" x14ac:dyDescent="0.25">
      <c r="B1487" s="48">
        <v>0</v>
      </c>
      <c r="D1487" s="51" t="s">
        <v>3269</v>
      </c>
    </row>
    <row r="1488" spans="2:4" x14ac:dyDescent="0.25">
      <c r="D1488" s="59" t="s">
        <v>305</v>
      </c>
    </row>
    <row r="1489" spans="4:4" x14ac:dyDescent="0.25">
      <c r="D1489" s="55" t="s">
        <v>35</v>
      </c>
    </row>
    <row r="1510" spans="2:4" x14ac:dyDescent="0.25">
      <c r="B1510" s="48">
        <v>0</v>
      </c>
      <c r="D1510" s="51" t="s">
        <v>3495</v>
      </c>
    </row>
    <row r="1511" spans="2:4" x14ac:dyDescent="0.25">
      <c r="D1511" s="59" t="s">
        <v>305</v>
      </c>
    </row>
    <row r="1512" spans="2:4" x14ac:dyDescent="0.25">
      <c r="D1512" s="55" t="s">
        <v>35</v>
      </c>
    </row>
    <row r="1553" spans="2:4" x14ac:dyDescent="0.25">
      <c r="B1553" s="48">
        <v>0</v>
      </c>
      <c r="D1553" s="51" t="s">
        <v>2226</v>
      </c>
    </row>
    <row r="1554" spans="2:4" x14ac:dyDescent="0.25">
      <c r="D155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463" t="s">
        <v>3389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3390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533"/>
  <sheetViews>
    <sheetView topLeftCell="A544" workbookViewId="0">
      <selection activeCell="D544" sqref="D544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84" spans="4:4" x14ac:dyDescent="0.25">
      <c r="D184" s="51" t="s">
        <v>3786</v>
      </c>
    </row>
    <row r="186" spans="4:4" x14ac:dyDescent="0.25">
      <c r="D186" s="285" t="s">
        <v>3354</v>
      </c>
    </row>
    <row r="234" spans="2:4" x14ac:dyDescent="0.25">
      <c r="B234" s="50">
        <v>0</v>
      </c>
      <c r="D234" s="51" t="s">
        <v>3498</v>
      </c>
    </row>
    <row r="235" spans="2:4" x14ac:dyDescent="0.25">
      <c r="D235" s="59" t="s">
        <v>304</v>
      </c>
    </row>
    <row r="237" spans="2:4" x14ac:dyDescent="0.25">
      <c r="D237" s="285" t="s">
        <v>36</v>
      </c>
    </row>
    <row r="238" spans="2:4" x14ac:dyDescent="0.25">
      <c r="D238" s="54" t="s">
        <v>3499</v>
      </c>
    </row>
    <row r="240" spans="2:4" x14ac:dyDescent="0.25">
      <c r="D240" s="285" t="s">
        <v>3494</v>
      </c>
    </row>
    <row r="262" spans="4:23" x14ac:dyDescent="0.25">
      <c r="D262" s="285" t="s">
        <v>309</v>
      </c>
    </row>
    <row r="263" spans="4:23" x14ac:dyDescent="0.25">
      <c r="D263" s="51" t="s">
        <v>3098</v>
      </c>
    </row>
    <row r="265" spans="4:23" x14ac:dyDescent="0.25">
      <c r="D265" s="56" t="s">
        <v>342</v>
      </c>
      <c r="E265" s="260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</row>
    <row r="266" spans="4:23" x14ac:dyDescent="0.25">
      <c r="D266" s="56" t="s">
        <v>3504</v>
      </c>
      <c r="E266" s="260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</row>
    <row r="267" spans="4:23" x14ac:dyDescent="0.25">
      <c r="D267" s="56" t="s">
        <v>257</v>
      </c>
      <c r="E267" s="260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</row>
    <row r="268" spans="4:23" x14ac:dyDescent="0.25">
      <c r="D268" s="56" t="s">
        <v>3505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</row>
    <row r="270" spans="4:23" x14ac:dyDescent="0.25">
      <c r="D270" s="57" t="s">
        <v>357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4:23" x14ac:dyDescent="0.25">
      <c r="D271" s="57" t="s">
        <v>322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23" x14ac:dyDescent="0.25">
      <c r="D272" s="57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 t="s">
        <v>280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282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3506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3507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3508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285" t="s">
        <v>3509</v>
      </c>
    </row>
    <row r="311" spans="4:4" x14ac:dyDescent="0.25">
      <c r="D311" s="51" t="s">
        <v>3786</v>
      </c>
    </row>
    <row r="313" spans="4:4" x14ac:dyDescent="0.25">
      <c r="D313" s="285" t="s">
        <v>3509</v>
      </c>
    </row>
    <row r="353" spans="2:4" x14ac:dyDescent="0.25">
      <c r="B353" s="50">
        <v>0</v>
      </c>
      <c r="D353" s="51" t="s">
        <v>3479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3515</v>
      </c>
    </row>
    <row r="359" spans="2:4" x14ac:dyDescent="0.25">
      <c r="D359" s="285" t="s">
        <v>3471</v>
      </c>
    </row>
    <row r="390" spans="4:39" x14ac:dyDescent="0.25">
      <c r="D390" s="285" t="s">
        <v>269</v>
      </c>
    </row>
    <row r="391" spans="4:39" x14ac:dyDescent="0.25">
      <c r="D391" s="51" t="s">
        <v>3510</v>
      </c>
    </row>
    <row r="393" spans="4:39" x14ac:dyDescent="0.25">
      <c r="D393" s="56" t="s">
        <v>575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AA393" s="57" t="s">
        <v>357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38" t="s">
        <v>554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AA394" s="57" t="s">
        <v>322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38" t="s">
        <v>555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AA395" s="57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</row>
    <row r="396" spans="4:39" x14ac:dyDescent="0.25">
      <c r="D396" s="56" t="s">
        <v>3323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AA396" s="57" t="s">
        <v>267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D397" s="56" t="s">
        <v>375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AA397" s="57" t="s">
        <v>282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6" t="s">
        <v>3028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AA398" s="57" t="s">
        <v>3514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38" t="s">
        <v>3196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AA399" s="57" t="s">
        <v>3513</v>
      </c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</row>
    <row r="400" spans="4:39" x14ac:dyDescent="0.25">
      <c r="D400" s="38" t="s">
        <v>3443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AA400" s="57" t="s">
        <v>3512</v>
      </c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</row>
    <row r="401" spans="4:39" x14ac:dyDescent="0.25">
      <c r="D401" s="38" t="s">
        <v>3444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AA401" s="57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</row>
    <row r="402" spans="4:39" x14ac:dyDescent="0.25">
      <c r="D402" s="38" t="s">
        <v>3445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AA402" s="57" t="s">
        <v>263</v>
      </c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</row>
    <row r="403" spans="4:39" x14ac:dyDescent="0.25">
      <c r="D403" s="56" t="s">
        <v>524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AA403" s="57" t="s">
        <v>264</v>
      </c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</row>
    <row r="404" spans="4:39" x14ac:dyDescent="0.25">
      <c r="D404" s="56" t="s">
        <v>266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AA404" s="57" t="s">
        <v>358</v>
      </c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</row>
    <row r="405" spans="4:39" x14ac:dyDescent="0.25">
      <c r="D405" s="56" t="s">
        <v>277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39" x14ac:dyDescent="0.25">
      <c r="D406" s="56" t="s">
        <v>273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39" x14ac:dyDescent="0.25">
      <c r="D407" s="38" t="s">
        <v>3446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39" x14ac:dyDescent="0.25">
      <c r="D408" s="38" t="s">
        <v>3447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39" x14ac:dyDescent="0.25">
      <c r="D409" s="56" t="s">
        <v>544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39" x14ac:dyDescent="0.25">
      <c r="D410" s="56" t="s">
        <v>545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39" x14ac:dyDescent="0.25">
      <c r="D411" s="38" t="s">
        <v>3448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39" x14ac:dyDescent="0.25">
      <c r="D412" s="38" t="s">
        <v>3449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39" x14ac:dyDescent="0.25">
      <c r="D413" s="38" t="s">
        <v>3450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39" x14ac:dyDescent="0.25">
      <c r="D414" s="38" t="s">
        <v>3451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39" x14ac:dyDescent="0.25">
      <c r="D415" s="38" t="s">
        <v>3452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39" x14ac:dyDescent="0.25">
      <c r="D416" s="56" t="s">
        <v>3511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8" spans="4:4" x14ac:dyDescent="0.25">
      <c r="D418" s="285" t="s">
        <v>3521</v>
      </c>
    </row>
    <row r="434" spans="4:4" x14ac:dyDescent="0.25">
      <c r="D434" s="51" t="s">
        <v>3786</v>
      </c>
    </row>
    <row r="436" spans="4:4" x14ac:dyDescent="0.25">
      <c r="D436" s="285" t="s">
        <v>3521</v>
      </c>
    </row>
    <row r="484" spans="2:4" x14ac:dyDescent="0.25">
      <c r="B484" s="50">
        <v>0</v>
      </c>
      <c r="D484" s="51" t="s">
        <v>3482</v>
      </c>
    </row>
    <row r="485" spans="2:4" x14ac:dyDescent="0.25">
      <c r="D485" s="59" t="s">
        <v>304</v>
      </c>
    </row>
    <row r="487" spans="2:4" x14ac:dyDescent="0.25">
      <c r="D487" s="285" t="s">
        <v>36</v>
      </c>
    </row>
    <row r="488" spans="2:4" x14ac:dyDescent="0.25">
      <c r="D488" s="54" t="s">
        <v>3522</v>
      </c>
    </row>
    <row r="490" spans="2:4" x14ac:dyDescent="0.25">
      <c r="D490" s="285" t="s">
        <v>3472</v>
      </c>
    </row>
    <row r="514" spans="4:4" x14ac:dyDescent="0.25">
      <c r="D514" s="285" t="s">
        <v>309</v>
      </c>
    </row>
    <row r="515" spans="4:4" x14ac:dyDescent="0.25">
      <c r="D515" s="51" t="s">
        <v>3523</v>
      </c>
    </row>
    <row r="516" spans="4:4" x14ac:dyDescent="0.25">
      <c r="D516" s="51" t="s">
        <v>3524</v>
      </c>
    </row>
    <row r="518" spans="4:4" x14ac:dyDescent="0.25">
      <c r="D518" s="285" t="s">
        <v>3474</v>
      </c>
    </row>
    <row r="532" spans="4:38" x14ac:dyDescent="0.25">
      <c r="D532" s="56" t="s">
        <v>34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</row>
    <row r="533" spans="4:38" x14ac:dyDescent="0.25">
      <c r="D533" s="56" t="s">
        <v>871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</row>
    <row r="534" spans="4:38" x14ac:dyDescent="0.25">
      <c r="D534" s="56" t="s">
        <v>872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</row>
    <row r="535" spans="4:38" x14ac:dyDescent="0.25">
      <c r="D535" s="56" t="s">
        <v>869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</row>
    <row r="536" spans="4:38" x14ac:dyDescent="0.25">
      <c r="D536" s="56" t="s">
        <v>873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</row>
    <row r="537" spans="4:38" x14ac:dyDescent="0.25">
      <c r="D537" s="56" t="s">
        <v>870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</row>
    <row r="540" spans="4:38" x14ac:dyDescent="0.25">
      <c r="D540" s="56" t="s">
        <v>33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Z540" s="57" t="s">
        <v>357</v>
      </c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</row>
    <row r="541" spans="4:38" x14ac:dyDescent="0.25">
      <c r="D541" s="56" t="s">
        <v>627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Z541" s="57" t="s">
        <v>322</v>
      </c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</row>
    <row r="542" spans="4:38" x14ac:dyDescent="0.25">
      <c r="D542" s="56" t="s">
        <v>882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Z542" s="57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</row>
    <row r="543" spans="4:38" x14ac:dyDescent="0.25">
      <c r="D543" s="56" t="s">
        <v>832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Z543" s="57" t="s">
        <v>836</v>
      </c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</row>
    <row r="544" spans="4:38" x14ac:dyDescent="0.25">
      <c r="D544" s="38" t="s">
        <v>874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Z544" s="57" t="s">
        <v>282</v>
      </c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</row>
    <row r="545" spans="4:38" x14ac:dyDescent="0.25">
      <c r="D545" s="38" t="s">
        <v>875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Z545" s="57" t="s">
        <v>885</v>
      </c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</row>
    <row r="546" spans="4:38" x14ac:dyDescent="0.25">
      <c r="D546" s="38" t="s">
        <v>876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Z546" s="57" t="s">
        <v>3548</v>
      </c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</row>
    <row r="547" spans="4:38" x14ac:dyDescent="0.25">
      <c r="D547" s="38" t="s">
        <v>877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Z547" s="57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</row>
    <row r="548" spans="4:38" x14ac:dyDescent="0.25">
      <c r="D548" s="38" t="s">
        <v>878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Z548" s="57" t="s">
        <v>263</v>
      </c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</row>
    <row r="549" spans="4:38" x14ac:dyDescent="0.25">
      <c r="D549" s="38" t="s">
        <v>879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Z549" s="57" t="s">
        <v>264</v>
      </c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</row>
    <row r="550" spans="4:38" x14ac:dyDescent="0.25">
      <c r="D550" s="56" t="s">
        <v>857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Z550" s="57" t="s">
        <v>358</v>
      </c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</row>
    <row r="551" spans="4:38" x14ac:dyDescent="0.25">
      <c r="D551" s="56" t="s">
        <v>377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</row>
    <row r="552" spans="4:38" x14ac:dyDescent="0.25">
      <c r="D552" s="56" t="s">
        <v>858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</row>
    <row r="553" spans="4:38" x14ac:dyDescent="0.25">
      <c r="D553" s="56" t="s">
        <v>378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</row>
    <row r="554" spans="4:38" x14ac:dyDescent="0.25">
      <c r="D554" s="38" t="s">
        <v>880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</row>
    <row r="555" spans="4:38" x14ac:dyDescent="0.25">
      <c r="D555" s="38" t="s">
        <v>881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</row>
    <row r="556" spans="4:38" x14ac:dyDescent="0.25">
      <c r="D556" s="38" t="s">
        <v>884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</row>
    <row r="557" spans="4:38" x14ac:dyDescent="0.25">
      <c r="D557" s="38" t="s">
        <v>883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</row>
    <row r="558" spans="4:38" x14ac:dyDescent="0.25">
      <c r="D558" s="56" t="s">
        <v>3545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</row>
    <row r="559" spans="4:38" x14ac:dyDescent="0.25">
      <c r="D559" s="38" t="s">
        <v>3546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</row>
    <row r="560" spans="4:38" x14ac:dyDescent="0.25">
      <c r="D560" s="38" t="s">
        <v>3547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</row>
    <row r="561" spans="4:24" x14ac:dyDescent="0.25">
      <c r="D561" s="56" t="s">
        <v>259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</row>
    <row r="563" spans="4:24" x14ac:dyDescent="0.25">
      <c r="D563" s="285" t="s">
        <v>3549</v>
      </c>
    </row>
    <row r="579" spans="4:4" x14ac:dyDescent="0.25">
      <c r="D579" s="51" t="s">
        <v>3786</v>
      </c>
    </row>
    <row r="581" spans="4:4" x14ac:dyDescent="0.25">
      <c r="D581" s="285" t="s">
        <v>3549</v>
      </c>
    </row>
    <row r="621" spans="2:4" x14ac:dyDescent="0.25">
      <c r="B621" s="50">
        <v>0</v>
      </c>
      <c r="D621" s="51" t="s">
        <v>3495</v>
      </c>
    </row>
    <row r="622" spans="2:4" x14ac:dyDescent="0.25">
      <c r="D622" s="59" t="s">
        <v>304</v>
      </c>
    </row>
    <row r="624" spans="2:4" x14ac:dyDescent="0.25">
      <c r="D624" s="285" t="s">
        <v>36</v>
      </c>
    </row>
    <row r="625" spans="4:4" x14ac:dyDescent="0.25">
      <c r="D625" s="54" t="s">
        <v>3577</v>
      </c>
    </row>
    <row r="627" spans="4:4" x14ac:dyDescent="0.25">
      <c r="D627" s="285" t="s">
        <v>3489</v>
      </c>
    </row>
    <row r="649" spans="4:48" x14ac:dyDescent="0.25">
      <c r="D649" s="285" t="s">
        <v>3578</v>
      </c>
      <c r="P649" s="285" t="s">
        <v>3582</v>
      </c>
    </row>
    <row r="650" spans="4:48" x14ac:dyDescent="0.25">
      <c r="D650" s="285" t="s">
        <v>3579</v>
      </c>
      <c r="P650" s="285" t="s">
        <v>3583</v>
      </c>
    </row>
    <row r="651" spans="4:48" x14ac:dyDescent="0.25">
      <c r="D651" s="285" t="s">
        <v>3580</v>
      </c>
      <c r="P651" s="285" t="s">
        <v>3584</v>
      </c>
    </row>
    <row r="652" spans="4:48" x14ac:dyDescent="0.25">
      <c r="D652" s="285" t="s">
        <v>3581</v>
      </c>
      <c r="P652" s="285" t="s">
        <v>3585</v>
      </c>
    </row>
    <row r="654" spans="4:48" x14ac:dyDescent="0.25">
      <c r="M654" s="285" t="s">
        <v>274</v>
      </c>
      <c r="AH654" s="285" t="s">
        <v>275</v>
      </c>
    </row>
    <row r="655" spans="4:48" x14ac:dyDescent="0.25">
      <c r="D655" s="51" t="s">
        <v>309</v>
      </c>
      <c r="M655" s="51" t="s">
        <v>495</v>
      </c>
      <c r="V655" s="51" t="s">
        <v>496</v>
      </c>
      <c r="AB655" s="51" t="s">
        <v>316</v>
      </c>
      <c r="AH655" s="51" t="s">
        <v>495</v>
      </c>
      <c r="AP655" s="51" t="s">
        <v>496</v>
      </c>
      <c r="AV655" s="51" t="s">
        <v>316</v>
      </c>
    </row>
    <row r="656" spans="4:48" x14ac:dyDescent="0.25">
      <c r="M656" s="285" t="s">
        <v>3586</v>
      </c>
      <c r="V656" s="285" t="s">
        <v>3587</v>
      </c>
      <c r="AH656" s="285" t="s">
        <v>3588</v>
      </c>
      <c r="AP656" s="285" t="s">
        <v>3589</v>
      </c>
    </row>
    <row r="658" spans="4:96" x14ac:dyDescent="0.25">
      <c r="D658" s="56" t="s">
        <v>380</v>
      </c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</row>
    <row r="659" spans="4:96" x14ac:dyDescent="0.25">
      <c r="D659" s="56" t="s">
        <v>350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</row>
    <row r="660" spans="4:96" x14ac:dyDescent="0.25">
      <c r="D660" s="57" t="str">
        <f>"select '" &amp; TRIM(D656) &amp; "' AgreementNumber, '" &amp; TRIM(M656) &amp; "' bChassisNumber, '" &amp; TRIM(V656) &amp; "' bEngineNumber, '" &amp; TRIM(AH656) &amp; "' aChassisNumber, '" &amp; TRIM(AP656) &amp; "' aEngineNumber union all"</f>
        <v>select '' AgreementNumber, 'MK2GAWP2TJK000696GS' bChassisNumber, '4B11XQ9143GS' bEngineNumber, 'MK2NCXTATNJ - 011139' aChassisNumber, '4A91KBG0065' aEngineNumber union all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</row>
    <row r="661" spans="4:96" x14ac:dyDescent="0.25">
      <c r="D661" s="56" t="s">
        <v>351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</row>
    <row r="662" spans="4:96" x14ac:dyDescent="0.25">
      <c r="D662" s="56" t="s">
        <v>367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</row>
    <row r="663" spans="4:96" x14ac:dyDescent="0.25">
      <c r="D663" s="57" t="s">
        <v>354</v>
      </c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</row>
    <row r="664" spans="4:96" x14ac:dyDescent="0.25">
      <c r="D664" s="57" t="s">
        <v>445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</row>
    <row r="665" spans="4:96" x14ac:dyDescent="0.25">
      <c r="D665" s="57" t="s">
        <v>461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</row>
    <row r="666" spans="4:96" x14ac:dyDescent="0.25">
      <c r="D666" s="57" t="s">
        <v>353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</row>
    <row r="667" spans="4:96" x14ac:dyDescent="0.25">
      <c r="D667" s="57" t="s">
        <v>452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</row>
    <row r="668" spans="4:96" x14ac:dyDescent="0.25">
      <c r="D668" s="37" t="s">
        <v>524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</row>
    <row r="669" spans="4:96" x14ac:dyDescent="0.25">
      <c r="D669" s="57" t="s">
        <v>257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</row>
    <row r="670" spans="4:96" x14ac:dyDescent="0.25">
      <c r="D670" s="57" t="s">
        <v>329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</row>
    <row r="671" spans="4:96" x14ac:dyDescent="0.25">
      <c r="D671" s="57" t="s">
        <v>279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</row>
    <row r="672" spans="4:96" x14ac:dyDescent="0.25">
      <c r="D672" s="57" t="s">
        <v>332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</row>
    <row r="673" spans="4:96" x14ac:dyDescent="0.25">
      <c r="D673" s="57" t="s">
        <v>333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</row>
    <row r="674" spans="4:96" x14ac:dyDescent="0.25">
      <c r="D674" s="56" t="s">
        <v>368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</row>
    <row r="675" spans="4:96" x14ac:dyDescent="0.25">
      <c r="D675" s="56" t="s">
        <v>508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</row>
    <row r="676" spans="4:96" x14ac:dyDescent="0.25">
      <c r="D676" s="56" t="s">
        <v>509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</row>
    <row r="677" spans="4:96" x14ac:dyDescent="0.25">
      <c r="D677" s="56" t="s">
        <v>510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</row>
    <row r="679" spans="4:96" x14ac:dyDescent="0.25">
      <c r="D679" s="51" t="s">
        <v>309</v>
      </c>
      <c r="E679" s="51" t="s">
        <v>561</v>
      </c>
      <c r="F679" s="51" t="s">
        <v>562</v>
      </c>
      <c r="G679" s="51" t="s">
        <v>564</v>
      </c>
      <c r="H679" s="51" t="s">
        <v>565</v>
      </c>
      <c r="I679" s="51" t="s">
        <v>309</v>
      </c>
      <c r="J679" s="51" t="s">
        <v>567</v>
      </c>
      <c r="K679" s="51" t="s">
        <v>568</v>
      </c>
      <c r="L679" s="51" t="s">
        <v>569</v>
      </c>
      <c r="M679" s="51" t="s">
        <v>570</v>
      </c>
      <c r="N679" s="51" t="s">
        <v>571</v>
      </c>
      <c r="O679" s="51" t="s">
        <v>572</v>
      </c>
      <c r="P679" s="51">
        <v>1</v>
      </c>
    </row>
    <row r="680" spans="4:96" x14ac:dyDescent="0.25">
      <c r="E680" s="285" t="s">
        <v>3586</v>
      </c>
      <c r="F680" s="285" t="s">
        <v>3587</v>
      </c>
      <c r="G680" s="285" t="s">
        <v>3588</v>
      </c>
      <c r="H680" s="285" t="s">
        <v>3589</v>
      </c>
      <c r="I680" s="285" t="s">
        <v>3590</v>
      </c>
      <c r="J680" s="285">
        <v>19604</v>
      </c>
      <c r="K680" s="285" t="s">
        <v>3586</v>
      </c>
      <c r="L680" s="285" t="s">
        <v>3587</v>
      </c>
      <c r="M680" s="285">
        <v>17727</v>
      </c>
      <c r="N680" s="285" t="s">
        <v>3586</v>
      </c>
      <c r="O680" s="285" t="s">
        <v>3587</v>
      </c>
      <c r="P680" s="285">
        <v>1</v>
      </c>
    </row>
    <row r="682" spans="4:96" x14ac:dyDescent="0.25">
      <c r="D682" s="57" t="s">
        <v>357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</row>
    <row r="683" spans="4:96" x14ac:dyDescent="0.25">
      <c r="D683" s="57" t="s">
        <v>322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</row>
    <row r="684" spans="4:96" x14ac:dyDescent="0.25">
      <c r="D684" s="57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</row>
    <row r="685" spans="4:96" x14ac:dyDescent="0.25">
      <c r="D685" s="56" t="str">
        <f>"update Tb_OPL_Unit set ChassisNumber = '" &amp; TRIM(G680) &amp; "', EngineNumber = '" &amp; TRIM(H680) &amp; "' where IdTb_OPL_Unit = " &amp; M680 &amp; ";"</f>
        <v>update Tb_OPL_Unit set ChassisNumber = 'MK2NCXTATNJ - 011139', EngineNumber = '4A91KBG0065' where IdTb_OPL_Unit = 17727;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</row>
    <row r="686" spans="4:96" x14ac:dyDescent="0.25">
      <c r="D686" s="57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</row>
    <row r="687" spans="4:96" x14ac:dyDescent="0.25">
      <c r="D687" s="56" t="str">
        <f>"update OPLUObjectLease set Remarks = '" &amp; TRIM(G680) &amp; "', EngineNumber = '" &amp; TRIM(H680) &amp; "' where IdUObjLease = " &amp; J680 &amp; ";"</f>
        <v>update OPLUObjectLease set Remarks = 'MK2NCXTATNJ - 011139', EngineNumber = '4A91KBG0065' where IdUObjLease = 19604;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</row>
    <row r="688" spans="4:96" x14ac:dyDescent="0.25">
      <c r="D688" s="57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</row>
    <row r="689" spans="4:50" x14ac:dyDescent="0.25">
      <c r="D689" s="57" t="s">
        <v>263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</row>
    <row r="690" spans="4:50" x14ac:dyDescent="0.25">
      <c r="D690" s="57" t="s">
        <v>264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</row>
    <row r="691" spans="4:50" x14ac:dyDescent="0.25">
      <c r="D691" s="57" t="s">
        <v>358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</row>
    <row r="693" spans="4:50" x14ac:dyDescent="0.25">
      <c r="D693" s="285" t="s">
        <v>3592</v>
      </c>
    </row>
    <row r="708" spans="4:4" x14ac:dyDescent="0.25">
      <c r="D708" s="51" t="s">
        <v>3786</v>
      </c>
    </row>
    <row r="710" spans="4:4" x14ac:dyDescent="0.25">
      <c r="D710" s="285" t="s">
        <v>3592</v>
      </c>
    </row>
    <row r="746" spans="2:4" x14ac:dyDescent="0.25">
      <c r="B746" s="50">
        <v>0</v>
      </c>
      <c r="D746" s="51" t="s">
        <v>3502</v>
      </c>
    </row>
    <row r="747" spans="2:4" x14ac:dyDescent="0.25">
      <c r="D747" s="59" t="s">
        <v>304</v>
      </c>
    </row>
    <row r="748" spans="2:4" x14ac:dyDescent="0.25">
      <c r="D748" s="55" t="s">
        <v>35</v>
      </c>
    </row>
    <row r="1188" spans="2:4" x14ac:dyDescent="0.25">
      <c r="B1188" s="48">
        <v>0</v>
      </c>
      <c r="D1188" s="51" t="s">
        <v>3516</v>
      </c>
    </row>
    <row r="1189" spans="2:4" x14ac:dyDescent="0.25">
      <c r="D1189" s="59" t="s">
        <v>305</v>
      </c>
    </row>
    <row r="1190" spans="2:4" x14ac:dyDescent="0.25">
      <c r="D1190" s="55" t="s">
        <v>35</v>
      </c>
    </row>
    <row r="1255" spans="2:4" x14ac:dyDescent="0.25">
      <c r="B1255" s="50">
        <v>0</v>
      </c>
      <c r="D1255" s="51" t="s">
        <v>3529</v>
      </c>
    </row>
    <row r="1256" spans="2:4" x14ac:dyDescent="0.25">
      <c r="D1256" s="59" t="s">
        <v>304</v>
      </c>
    </row>
    <row r="1258" spans="2:4" x14ac:dyDescent="0.25">
      <c r="D1258" s="285" t="s">
        <v>36</v>
      </c>
    </row>
    <row r="1259" spans="2:4" x14ac:dyDescent="0.25">
      <c r="D1259" s="54" t="s">
        <v>3543</v>
      </c>
    </row>
    <row r="1261" spans="2:4" x14ac:dyDescent="0.25">
      <c r="D1261" s="285" t="s">
        <v>3525</v>
      </c>
    </row>
    <row r="1285" spans="4:23" x14ac:dyDescent="0.25">
      <c r="D1285" s="285" t="s">
        <v>309</v>
      </c>
    </row>
    <row r="1286" spans="4:23" x14ac:dyDescent="0.25">
      <c r="D1286" s="51" t="s">
        <v>3280</v>
      </c>
    </row>
    <row r="1288" spans="4:23" x14ac:dyDescent="0.25">
      <c r="D1288" s="56" t="s">
        <v>271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</row>
    <row r="1289" spans="4:23" x14ac:dyDescent="0.25">
      <c r="D1289" s="56" t="s">
        <v>257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</row>
    <row r="1290" spans="4:23" x14ac:dyDescent="0.25">
      <c r="D1290" s="56" t="s">
        <v>787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</row>
    <row r="1291" spans="4:23" x14ac:dyDescent="0.25">
      <c r="D1291" s="56" t="s">
        <v>279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</row>
    <row r="1292" spans="4:23" x14ac:dyDescent="0.25">
      <c r="D1292" s="56" t="s">
        <v>3542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</row>
    <row r="1294" spans="4:23" x14ac:dyDescent="0.25">
      <c r="D1294" s="285" t="s">
        <v>3544</v>
      </c>
    </row>
    <row r="1343" spans="4:23" x14ac:dyDescent="0.25">
      <c r="D1343" s="56" t="s">
        <v>2647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</row>
    <row r="1344" spans="4:23" x14ac:dyDescent="0.25">
      <c r="D1344" s="56" t="s">
        <v>257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</row>
    <row r="1345" spans="4:23" x14ac:dyDescent="0.25">
      <c r="D1345" s="56" t="s">
        <v>3550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</row>
    <row r="1346" spans="4:23" x14ac:dyDescent="0.25">
      <c r="D1346" s="56" t="s">
        <v>279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</row>
    <row r="1347" spans="4:23" x14ac:dyDescent="0.25">
      <c r="D1347" s="56" t="s">
        <v>3551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</row>
    <row r="1348" spans="4:23" x14ac:dyDescent="0.25">
      <c r="D1348" s="56" t="s">
        <v>3552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</row>
    <row r="1349" spans="4:23" x14ac:dyDescent="0.25">
      <c r="D1349" s="56" t="s">
        <v>3542</v>
      </c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</row>
    <row r="1351" spans="4:23" x14ac:dyDescent="0.25">
      <c r="D1351" s="57" t="s">
        <v>357</v>
      </c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</row>
    <row r="1352" spans="4:23" x14ac:dyDescent="0.25">
      <c r="D1352" s="57" t="s">
        <v>322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</row>
    <row r="1353" spans="4:23" x14ac:dyDescent="0.25">
      <c r="D1353" s="57"/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</row>
    <row r="1354" spans="4:23" x14ac:dyDescent="0.25">
      <c r="D1354" s="57" t="s">
        <v>3362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</row>
    <row r="1355" spans="4:23" x14ac:dyDescent="0.25">
      <c r="D1355" s="57" t="s">
        <v>282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</row>
    <row r="1356" spans="4:23" x14ac:dyDescent="0.25">
      <c r="D1356" s="57" t="s">
        <v>3289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</row>
    <row r="1357" spans="4:23" x14ac:dyDescent="0.25">
      <c r="D1357" s="57" t="s">
        <v>3553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</row>
    <row r="1358" spans="4:23" x14ac:dyDescent="0.25">
      <c r="D1358" s="57" t="s">
        <v>3554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</row>
    <row r="1359" spans="4:23" x14ac:dyDescent="0.25">
      <c r="D1359" s="57"/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</row>
    <row r="1360" spans="4:23" x14ac:dyDescent="0.25">
      <c r="D1360" s="57" t="s">
        <v>263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</row>
    <row r="1361" spans="4:21" x14ac:dyDescent="0.25">
      <c r="D1361" s="57" t="s">
        <v>264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</row>
    <row r="1362" spans="4:21" x14ac:dyDescent="0.25">
      <c r="D1362" s="57" t="s">
        <v>358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</row>
    <row r="1364" spans="4:21" x14ac:dyDescent="0.25">
      <c r="D1364" s="285" t="s">
        <v>3544</v>
      </c>
    </row>
    <row r="1409" spans="2:4" x14ac:dyDescent="0.25">
      <c r="B1409" s="50">
        <v>0</v>
      </c>
      <c r="D1409" s="51" t="s">
        <v>3594</v>
      </c>
    </row>
    <row r="1410" spans="2:4" x14ac:dyDescent="0.25">
      <c r="D1410" s="59" t="s">
        <v>303</v>
      </c>
    </row>
    <row r="1412" spans="2:4" x14ac:dyDescent="0.25">
      <c r="D1412" s="285" t="s">
        <v>36</v>
      </c>
    </row>
    <row r="1413" spans="2:4" x14ac:dyDescent="0.25">
      <c r="D1413" s="54" t="s">
        <v>3596</v>
      </c>
    </row>
    <row r="1415" spans="2:4" x14ac:dyDescent="0.25">
      <c r="D1415" s="285" t="s">
        <v>3591</v>
      </c>
    </row>
    <row r="1439" spans="4:18" x14ac:dyDescent="0.25">
      <c r="D1439" s="285" t="s">
        <v>309</v>
      </c>
      <c r="M1439" s="285" t="s">
        <v>274</v>
      </c>
      <c r="R1439" s="285" t="s">
        <v>275</v>
      </c>
    </row>
    <row r="1440" spans="4:18" x14ac:dyDescent="0.25">
      <c r="D1440" s="51" t="s">
        <v>3597</v>
      </c>
      <c r="M1440" s="58" t="s">
        <v>3598</v>
      </c>
      <c r="R1440" s="58" t="s">
        <v>3599</v>
      </c>
    </row>
    <row r="1442" spans="4:23" x14ac:dyDescent="0.25">
      <c r="D1442" s="56" t="s">
        <v>342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</row>
    <row r="1443" spans="4:23" x14ac:dyDescent="0.25">
      <c r="D1443" s="56" t="s">
        <v>3600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</row>
    <row r="1444" spans="4:23" x14ac:dyDescent="0.25">
      <c r="D1444" s="56" t="s">
        <v>257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</row>
    <row r="1445" spans="4:23" x14ac:dyDescent="0.25">
      <c r="D1445" s="56" t="s">
        <v>3601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</row>
    <row r="1447" spans="4:23" x14ac:dyDescent="0.25">
      <c r="D1447" s="57" t="s">
        <v>357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</row>
    <row r="1448" spans="4:23" x14ac:dyDescent="0.25">
      <c r="D1448" s="57" t="s">
        <v>322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</row>
    <row r="1449" spans="4:23" x14ac:dyDescent="0.25">
      <c r="D1449" s="57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</row>
    <row r="1450" spans="4:23" x14ac:dyDescent="0.25">
      <c r="D1450" s="57" t="s">
        <v>280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</row>
    <row r="1451" spans="4:23" x14ac:dyDescent="0.25">
      <c r="D1451" s="57" t="s">
        <v>282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</row>
    <row r="1452" spans="4:23" x14ac:dyDescent="0.25">
      <c r="D1452" s="57" t="s">
        <v>3602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</row>
    <row r="1453" spans="4:23" x14ac:dyDescent="0.25">
      <c r="D1453" s="57" t="s">
        <v>3603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</row>
    <row r="1454" spans="4:23" x14ac:dyDescent="0.25">
      <c r="D1454" s="57" t="s">
        <v>3604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</row>
    <row r="1455" spans="4:23" x14ac:dyDescent="0.25">
      <c r="D1455" s="57"/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</row>
    <row r="1456" spans="4:23" x14ac:dyDescent="0.25">
      <c r="D1456" s="57" t="s">
        <v>263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</row>
    <row r="1457" spans="4:21" x14ac:dyDescent="0.25">
      <c r="D1457" s="57" t="s">
        <v>264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</row>
    <row r="1458" spans="4:21" x14ac:dyDescent="0.25">
      <c r="D1458" s="57" t="s">
        <v>358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</row>
    <row r="1460" spans="4:21" x14ac:dyDescent="0.25">
      <c r="D1460" s="285" t="s">
        <v>3605</v>
      </c>
    </row>
    <row r="1500" spans="2:4" x14ac:dyDescent="0.25">
      <c r="B1500" s="48">
        <v>0</v>
      </c>
      <c r="D1500" s="51" t="s">
        <v>466</v>
      </c>
    </row>
    <row r="1501" spans="2:4" x14ac:dyDescent="0.25">
      <c r="D1501" s="59" t="s">
        <v>305</v>
      </c>
    </row>
    <row r="1507" spans="4:25" x14ac:dyDescent="0.25">
      <c r="D1507" s="285" t="s">
        <v>336</v>
      </c>
    </row>
    <row r="1508" spans="4:25" x14ac:dyDescent="0.25">
      <c r="D1508" s="51" t="s">
        <v>3606</v>
      </c>
    </row>
    <row r="1510" spans="4:25" x14ac:dyDescent="0.25">
      <c r="D1510" s="56" t="s">
        <v>341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</row>
    <row r="1511" spans="4:25" x14ac:dyDescent="0.25">
      <c r="D1511" s="56" t="s">
        <v>349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</row>
    <row r="1512" spans="4:25" x14ac:dyDescent="0.25">
      <c r="D1512" s="56" t="s">
        <v>832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</row>
    <row r="1513" spans="4:25" x14ac:dyDescent="0.25">
      <c r="D1513" s="56" t="s">
        <v>3607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</row>
    <row r="1515" spans="4:25" x14ac:dyDescent="0.25">
      <c r="D1515" s="57" t="s">
        <v>357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25" x14ac:dyDescent="0.25">
      <c r="D1516" s="57" t="s">
        <v>322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25" x14ac:dyDescent="0.25">
      <c r="D1517" s="57"/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25" x14ac:dyDescent="0.25">
      <c r="D1518" s="57" t="s">
        <v>836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25" x14ac:dyDescent="0.25">
      <c r="D1519" s="57" t="s">
        <v>282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25" x14ac:dyDescent="0.25">
      <c r="D1520" s="57" t="s">
        <v>834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2:19" x14ac:dyDescent="0.25">
      <c r="D1521" s="57" t="s">
        <v>835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2:19" x14ac:dyDescent="0.25">
      <c r="D1522" s="57" t="s">
        <v>3608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2:19" x14ac:dyDescent="0.25">
      <c r="D1523" s="57"/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2:19" x14ac:dyDescent="0.25">
      <c r="D1524" s="57" t="s">
        <v>263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2:19" x14ac:dyDescent="0.25">
      <c r="D1525" s="57" t="s">
        <v>264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2:19" x14ac:dyDescent="0.25">
      <c r="D1526" s="57" t="s">
        <v>358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32" spans="2:19" x14ac:dyDescent="0.25">
      <c r="B1532" s="48">
        <v>0</v>
      </c>
      <c r="D1532" s="51" t="s">
        <v>2226</v>
      </c>
    </row>
    <row r="1533" spans="2:19" x14ac:dyDescent="0.25">
      <c r="D1533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463" t="s">
        <v>3493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3492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95"/>
  <sheetViews>
    <sheetView topLeftCell="A1022" zoomScaleNormal="100" workbookViewId="0">
      <selection activeCell="D1025" sqref="D102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08" spans="4:4" x14ac:dyDescent="0.25">
      <c r="D508" s="51" t="s">
        <v>3380</v>
      </c>
    </row>
    <row r="510" spans="4:4" x14ac:dyDescent="0.25">
      <c r="D510" s="285" t="s">
        <v>3648</v>
      </c>
    </row>
    <row r="537" spans="2:4" x14ac:dyDescent="0.25">
      <c r="B537" s="50">
        <v>0</v>
      </c>
      <c r="D537" s="51" t="s">
        <v>3502</v>
      </c>
    </row>
    <row r="538" spans="2:4" x14ac:dyDescent="0.25">
      <c r="D538" s="59" t="s">
        <v>304</v>
      </c>
    </row>
    <row r="540" spans="2:4" x14ac:dyDescent="0.25">
      <c r="D540" s="285" t="s">
        <v>3500</v>
      </c>
    </row>
    <row r="588" spans="4:4" x14ac:dyDescent="0.25">
      <c r="D588" s="285" t="s">
        <v>3503</v>
      </c>
    </row>
    <row r="643" spans="4:4" x14ac:dyDescent="0.25">
      <c r="D643" s="285" t="s">
        <v>3519</v>
      </c>
    </row>
    <row r="667" spans="4:4" x14ac:dyDescent="0.25">
      <c r="D667" s="285" t="s">
        <v>3520</v>
      </c>
    </row>
    <row r="748" spans="4:4" x14ac:dyDescent="0.25">
      <c r="D748" s="285" t="s">
        <v>3520</v>
      </c>
    </row>
    <row r="760" spans="4:4" x14ac:dyDescent="0.25">
      <c r="D760" s="285" t="s">
        <v>3526</v>
      </c>
    </row>
    <row r="785" spans="4:13" x14ac:dyDescent="0.25">
      <c r="D785" s="285" t="s">
        <v>3530</v>
      </c>
      <c r="M785" s="285" t="s">
        <v>3532</v>
      </c>
    </row>
    <row r="786" spans="4:13" x14ac:dyDescent="0.25">
      <c r="D786" s="285" t="s">
        <v>3531</v>
      </c>
      <c r="M786" s="285" t="s">
        <v>3533</v>
      </c>
    </row>
    <row r="787" spans="4:13" x14ac:dyDescent="0.25">
      <c r="D787" s="285" t="s">
        <v>593</v>
      </c>
      <c r="M787" s="285" t="s">
        <v>3534</v>
      </c>
    </row>
    <row r="788" spans="4:13" x14ac:dyDescent="0.25">
      <c r="D788" s="285" t="s">
        <v>438</v>
      </c>
      <c r="M788" s="285" t="s">
        <v>3535</v>
      </c>
    </row>
    <row r="789" spans="4:13" x14ac:dyDescent="0.25">
      <c r="D789" s="285" t="s">
        <v>1747</v>
      </c>
      <c r="M789" s="285" t="s">
        <v>3536</v>
      </c>
    </row>
    <row r="790" spans="4:13" x14ac:dyDescent="0.25">
      <c r="D790" s="285" t="s">
        <v>1794</v>
      </c>
      <c r="M790" s="285" t="s">
        <v>3537</v>
      </c>
    </row>
    <row r="791" spans="4:13" x14ac:dyDescent="0.25">
      <c r="D791" s="285" t="s">
        <v>1795</v>
      </c>
      <c r="M791" s="285" t="s">
        <v>3538</v>
      </c>
    </row>
    <row r="792" spans="4:13" x14ac:dyDescent="0.25">
      <c r="D792" s="285" t="s">
        <v>1796</v>
      </c>
      <c r="M792" s="285" t="s">
        <v>3539</v>
      </c>
    </row>
    <row r="793" spans="4:13" x14ac:dyDescent="0.25">
      <c r="D793" s="285" t="s">
        <v>1755</v>
      </c>
      <c r="M793" s="285" t="s">
        <v>3540</v>
      </c>
    </row>
    <row r="794" spans="4:13" x14ac:dyDescent="0.25">
      <c r="D794" s="285" t="s">
        <v>1752</v>
      </c>
      <c r="M794" s="285" t="s">
        <v>3541</v>
      </c>
    </row>
    <row r="796" spans="4:13" x14ac:dyDescent="0.25">
      <c r="D796" s="285" t="s">
        <v>3526</v>
      </c>
    </row>
    <row r="840" spans="57:65" x14ac:dyDescent="0.25">
      <c r="BE840" s="285" t="s">
        <v>437</v>
      </c>
      <c r="BM840" s="285" t="s">
        <v>3567</v>
      </c>
    </row>
    <row r="841" spans="57:65" x14ac:dyDescent="0.25">
      <c r="BE841" s="285" t="s">
        <v>591</v>
      </c>
      <c r="BM841" s="285" t="s">
        <v>3570</v>
      </c>
    </row>
    <row r="842" spans="57:65" x14ac:dyDescent="0.25">
      <c r="BE842" s="285" t="s">
        <v>1235</v>
      </c>
      <c r="BM842" s="285" t="s">
        <v>3564</v>
      </c>
    </row>
    <row r="843" spans="57:65" x14ac:dyDescent="0.25">
      <c r="BE843" s="285" t="s">
        <v>1756</v>
      </c>
      <c r="BM843" s="285" t="s">
        <v>3569</v>
      </c>
    </row>
    <row r="844" spans="57:65" x14ac:dyDescent="0.25">
      <c r="BE844" s="285" t="s">
        <v>694</v>
      </c>
      <c r="BM844" s="285" t="s">
        <v>3561</v>
      </c>
    </row>
    <row r="845" spans="57:65" x14ac:dyDescent="0.25">
      <c r="BE845" s="285" t="s">
        <v>589</v>
      </c>
      <c r="BM845" s="285" t="s">
        <v>3568</v>
      </c>
    </row>
    <row r="846" spans="57:65" x14ac:dyDescent="0.25">
      <c r="BE846" s="285" t="s">
        <v>1339</v>
      </c>
      <c r="BM846" s="285" t="s">
        <v>3562</v>
      </c>
    </row>
    <row r="847" spans="57:65" x14ac:dyDescent="0.25">
      <c r="BE847" s="285" t="s">
        <v>439</v>
      </c>
      <c r="BM847" s="285" t="s">
        <v>3573</v>
      </c>
    </row>
    <row r="848" spans="57:65" x14ac:dyDescent="0.25">
      <c r="BE848" s="285" t="s">
        <v>590</v>
      </c>
      <c r="BM848" s="285" t="s">
        <v>3557</v>
      </c>
    </row>
    <row r="849" spans="4:65" x14ac:dyDescent="0.25">
      <c r="BE849" s="285" t="s">
        <v>588</v>
      </c>
      <c r="BM849" s="285" t="s">
        <v>3555</v>
      </c>
    </row>
    <row r="850" spans="4:65" x14ac:dyDescent="0.25">
      <c r="BE850" s="285" t="s">
        <v>587</v>
      </c>
      <c r="BM850" s="285" t="s">
        <v>3556</v>
      </c>
    </row>
    <row r="851" spans="4:65" x14ac:dyDescent="0.25">
      <c r="BE851" s="285" t="s">
        <v>693</v>
      </c>
      <c r="BM851" s="285" t="s">
        <v>3558</v>
      </c>
    </row>
    <row r="852" spans="4:65" x14ac:dyDescent="0.25">
      <c r="BE852" s="285" t="s">
        <v>586</v>
      </c>
      <c r="BM852" s="285" t="s">
        <v>3572</v>
      </c>
    </row>
    <row r="853" spans="4:65" x14ac:dyDescent="0.25">
      <c r="BE853" s="285" t="s">
        <v>592</v>
      </c>
      <c r="BM853" s="285" t="s">
        <v>3574</v>
      </c>
    </row>
    <row r="854" spans="4:65" x14ac:dyDescent="0.25">
      <c r="BE854" s="285" t="s">
        <v>1340</v>
      </c>
      <c r="BM854" s="285" t="s">
        <v>3563</v>
      </c>
    </row>
    <row r="855" spans="4:65" x14ac:dyDescent="0.25">
      <c r="BE855" s="285" t="s">
        <v>383</v>
      </c>
      <c r="BM855" s="285" t="s">
        <v>3575</v>
      </c>
    </row>
    <row r="856" spans="4:65" x14ac:dyDescent="0.25">
      <c r="BE856" s="285" t="s">
        <v>585</v>
      </c>
      <c r="BM856" s="285" t="s">
        <v>3571</v>
      </c>
    </row>
    <row r="857" spans="4:65" x14ac:dyDescent="0.25">
      <c r="BE857" s="285" t="s">
        <v>550</v>
      </c>
      <c r="BM857" s="285" t="s">
        <v>3560</v>
      </c>
    </row>
    <row r="858" spans="4:65" x14ac:dyDescent="0.25">
      <c r="BE858" s="285" t="s">
        <v>695</v>
      </c>
      <c r="BM858" s="285" t="s">
        <v>3559</v>
      </c>
    </row>
    <row r="859" spans="4:65" x14ac:dyDescent="0.25">
      <c r="BE859" s="285" t="s">
        <v>435</v>
      </c>
      <c r="BM859" s="285" t="s">
        <v>3565</v>
      </c>
    </row>
    <row r="860" spans="4:65" x14ac:dyDescent="0.25">
      <c r="BE860" s="285" t="s">
        <v>436</v>
      </c>
      <c r="BM860" s="285" t="s">
        <v>3566</v>
      </c>
    </row>
    <row r="863" spans="4:65" x14ac:dyDescent="0.25">
      <c r="D863" s="285" t="s">
        <v>3576</v>
      </c>
    </row>
    <row r="908" spans="4:4" x14ac:dyDescent="0.25">
      <c r="D908" s="51" t="s">
        <v>3376</v>
      </c>
    </row>
    <row r="910" spans="4:4" x14ac:dyDescent="0.25">
      <c r="D910" s="285" t="s">
        <v>3576</v>
      </c>
    </row>
    <row r="931" spans="4:4" x14ac:dyDescent="0.25">
      <c r="D931" s="285" t="s">
        <v>309</v>
      </c>
    </row>
    <row r="932" spans="4:4" x14ac:dyDescent="0.25">
      <c r="D932" s="51" t="s">
        <v>3639</v>
      </c>
    </row>
    <row r="934" spans="4:4" x14ac:dyDescent="0.25">
      <c r="D934" s="285" t="s">
        <v>3576</v>
      </c>
    </row>
    <row r="970" spans="4:13" x14ac:dyDescent="0.25">
      <c r="D970" s="285" t="s">
        <v>309</v>
      </c>
    </row>
    <row r="971" spans="4:13" x14ac:dyDescent="0.25">
      <c r="D971" s="51" t="s">
        <v>3639</v>
      </c>
      <c r="M971" s="51" t="s">
        <v>3640</v>
      </c>
    </row>
    <row r="973" spans="4:13" x14ac:dyDescent="0.25">
      <c r="D973" s="285" t="s">
        <v>3576</v>
      </c>
    </row>
    <row r="1025" spans="2:4" x14ac:dyDescent="0.25">
      <c r="B1025" s="50">
        <v>0</v>
      </c>
      <c r="D1025" s="51" t="s">
        <v>3296</v>
      </c>
    </row>
    <row r="1026" spans="2:4" x14ac:dyDescent="0.25">
      <c r="D1026" s="59" t="s">
        <v>304</v>
      </c>
    </row>
    <row r="1028" spans="2:4" x14ac:dyDescent="0.25">
      <c r="D1028" s="285" t="s">
        <v>36</v>
      </c>
    </row>
    <row r="1029" spans="2:4" x14ac:dyDescent="0.25">
      <c r="D1029" s="54" t="s">
        <v>3295</v>
      </c>
    </row>
    <row r="1031" spans="2:4" x14ac:dyDescent="0.25">
      <c r="D1031" s="285" t="s">
        <v>3276</v>
      </c>
    </row>
    <row r="1068" spans="2:4" s="47" customFormat="1" x14ac:dyDescent="0.25">
      <c r="B1068" s="50">
        <v>0</v>
      </c>
      <c r="D1068" s="51" t="s">
        <v>513</v>
      </c>
    </row>
    <row r="1069" spans="2:4" s="47" customFormat="1" x14ac:dyDescent="0.25">
      <c r="D1069" s="59" t="s">
        <v>306</v>
      </c>
    </row>
    <row r="1070" spans="2:4" s="47" customFormat="1" x14ac:dyDescent="0.25">
      <c r="D1070" s="55" t="s">
        <v>3649</v>
      </c>
    </row>
    <row r="1072" spans="2:4" s="47" customFormat="1" x14ac:dyDescent="0.25">
      <c r="D1072" s="47" t="s">
        <v>36</v>
      </c>
    </row>
    <row r="1073" spans="4:4" s="47" customFormat="1" x14ac:dyDescent="0.25">
      <c r="D1073" s="54" t="s">
        <v>515</v>
      </c>
    </row>
    <row r="1074" spans="4:4" s="47" customFormat="1" x14ac:dyDescent="0.25"/>
    <row r="1075" spans="4:4" s="47" customFormat="1" x14ac:dyDescent="0.25">
      <c r="D1075" s="47" t="s">
        <v>511</v>
      </c>
    </row>
    <row r="1076" spans="4:4" s="47" customFormat="1" x14ac:dyDescent="0.25"/>
    <row r="1077" spans="4:4" s="47" customFormat="1" x14ac:dyDescent="0.25"/>
    <row r="1078" spans="4:4" s="47" customFormat="1" x14ac:dyDescent="0.25"/>
    <row r="1079" spans="4:4" s="47" customFormat="1" x14ac:dyDescent="0.25"/>
    <row r="1080" spans="4:4" s="47" customFormat="1" x14ac:dyDescent="0.25"/>
    <row r="1081" spans="4:4" s="47" customFormat="1" x14ac:dyDescent="0.25"/>
    <row r="1082" spans="4:4" s="47" customFormat="1" x14ac:dyDescent="0.25"/>
    <row r="1083" spans="4:4" s="47" customFormat="1" x14ac:dyDescent="0.25"/>
    <row r="1084" spans="4:4" s="47" customFormat="1" x14ac:dyDescent="0.25"/>
    <row r="1085" spans="4:4" s="47" customFormat="1" x14ac:dyDescent="0.25"/>
    <row r="1086" spans="4:4" s="47" customFormat="1" x14ac:dyDescent="0.25"/>
    <row r="1087" spans="4:4" s="47" customFormat="1" x14ac:dyDescent="0.25"/>
    <row r="1088" spans="4:4" s="47" customFormat="1" x14ac:dyDescent="0.25"/>
    <row r="1089" s="47" customFormat="1" x14ac:dyDescent="0.25"/>
    <row r="1090" s="47" customFormat="1" x14ac:dyDescent="0.25"/>
    <row r="1091" s="47" customFormat="1" x14ac:dyDescent="0.25"/>
    <row r="1092" s="47" customFormat="1" x14ac:dyDescent="0.25"/>
    <row r="1093" s="47" customFormat="1" x14ac:dyDescent="0.25"/>
    <row r="1094" s="47" customFormat="1" x14ac:dyDescent="0.25"/>
    <row r="1095" s="47" customFormat="1" x14ac:dyDescent="0.25"/>
    <row r="1096" s="47" customFormat="1" x14ac:dyDescent="0.25"/>
    <row r="1097" s="47" customFormat="1" x14ac:dyDescent="0.25"/>
    <row r="1098" s="47" customFormat="1" x14ac:dyDescent="0.25"/>
    <row r="1099" s="47" customFormat="1" x14ac:dyDescent="0.25"/>
    <row r="1100" s="47" customFormat="1" x14ac:dyDescent="0.25"/>
    <row r="1101" s="47" customFormat="1" x14ac:dyDescent="0.25"/>
    <row r="1102" s="47" customFormat="1" x14ac:dyDescent="0.25"/>
    <row r="1103" s="47" customFormat="1" x14ac:dyDescent="0.25"/>
    <row r="1104" s="47" customFormat="1" x14ac:dyDescent="0.25"/>
    <row r="1105" spans="4:13" s="47" customFormat="1" x14ac:dyDescent="0.25"/>
    <row r="1106" spans="4:13" s="47" customFormat="1" x14ac:dyDescent="0.25">
      <c r="D1106" s="47" t="s">
        <v>269</v>
      </c>
      <c r="M1106" s="47" t="s">
        <v>309</v>
      </c>
    </row>
    <row r="1107" spans="4:13" s="47" customFormat="1" x14ac:dyDescent="0.25">
      <c r="D1107" s="51" t="s">
        <v>516</v>
      </c>
      <c r="M1107" s="51" t="s">
        <v>517</v>
      </c>
    </row>
    <row r="1108" spans="4:13" s="47" customFormat="1" x14ac:dyDescent="0.25"/>
    <row r="1109" spans="4:13" s="47" customFormat="1" x14ac:dyDescent="0.25">
      <c r="D1109" s="47" t="s">
        <v>518</v>
      </c>
    </row>
    <row r="1110" spans="4:13" s="47" customFormat="1" x14ac:dyDescent="0.25"/>
    <row r="1111" spans="4:13" s="47" customFormat="1" x14ac:dyDescent="0.25"/>
    <row r="1112" spans="4:13" s="47" customFormat="1" x14ac:dyDescent="0.25"/>
    <row r="1113" spans="4:13" s="47" customFormat="1" x14ac:dyDescent="0.25"/>
    <row r="1114" spans="4:13" s="47" customFormat="1" x14ac:dyDescent="0.25"/>
    <row r="1115" spans="4:13" s="47" customFormat="1" x14ac:dyDescent="0.25"/>
    <row r="1116" spans="4:13" s="47" customFormat="1" x14ac:dyDescent="0.25"/>
    <row r="1117" spans="4:13" s="47" customFormat="1" x14ac:dyDescent="0.25"/>
    <row r="1118" spans="4:13" s="47" customFormat="1" x14ac:dyDescent="0.25"/>
    <row r="1119" spans="4:13" s="47" customFormat="1" x14ac:dyDescent="0.25"/>
    <row r="1120" spans="4:13" s="47" customFormat="1" x14ac:dyDescent="0.25"/>
    <row r="1121" spans="4:4" s="47" customFormat="1" x14ac:dyDescent="0.25"/>
    <row r="1122" spans="4:4" s="47" customFormat="1" x14ac:dyDescent="0.25"/>
    <row r="1123" spans="4:4" s="47" customFormat="1" x14ac:dyDescent="0.25"/>
    <row r="1124" spans="4:4" s="47" customFormat="1" x14ac:dyDescent="0.25"/>
    <row r="1125" spans="4:4" s="47" customFormat="1" x14ac:dyDescent="0.25"/>
    <row r="1126" spans="4:4" s="47" customFormat="1" x14ac:dyDescent="0.25"/>
    <row r="1127" spans="4:4" s="47" customFormat="1" x14ac:dyDescent="0.25"/>
    <row r="1128" spans="4:4" s="47" customFormat="1" x14ac:dyDescent="0.25">
      <c r="D1128" s="51" t="s">
        <v>551</v>
      </c>
    </row>
    <row r="1129" spans="4:4" s="47" customFormat="1" x14ac:dyDescent="0.25"/>
    <row r="1130" spans="4:4" s="47" customFormat="1" x14ac:dyDescent="0.25">
      <c r="D1130" s="47" t="s">
        <v>518</v>
      </c>
    </row>
    <row r="1131" spans="4:4" s="47" customFormat="1" x14ac:dyDescent="0.25"/>
    <row r="1132" spans="4:4" s="47" customFormat="1" x14ac:dyDescent="0.25"/>
    <row r="1133" spans="4:4" s="47" customFormat="1" x14ac:dyDescent="0.25"/>
    <row r="1134" spans="4:4" s="47" customFormat="1" x14ac:dyDescent="0.25"/>
    <row r="1135" spans="4:4" s="47" customFormat="1" x14ac:dyDescent="0.25"/>
    <row r="1136" spans="4:4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="47" customFormat="1" x14ac:dyDescent="0.25"/>
    <row r="1154" s="47" customFormat="1" x14ac:dyDescent="0.25"/>
    <row r="1155" s="47" customFormat="1" x14ac:dyDescent="0.25"/>
    <row r="1156" s="47" customFormat="1" x14ac:dyDescent="0.25"/>
    <row r="1157" s="47" customFormat="1" x14ac:dyDescent="0.25"/>
    <row r="1158" s="47" customFormat="1" x14ac:dyDescent="0.25"/>
    <row r="1159" s="47" customFormat="1" x14ac:dyDescent="0.25"/>
    <row r="1160" s="47" customFormat="1" x14ac:dyDescent="0.25"/>
    <row r="1161" s="47" customFormat="1" x14ac:dyDescent="0.25"/>
    <row r="1162" s="47" customFormat="1" x14ac:dyDescent="0.25"/>
    <row r="1163" s="47" customFormat="1" x14ac:dyDescent="0.25"/>
    <row r="1164" s="47" customFormat="1" x14ac:dyDescent="0.25"/>
    <row r="1165" s="47" customFormat="1" x14ac:dyDescent="0.25"/>
    <row r="1166" s="47" customFormat="1" x14ac:dyDescent="0.25"/>
    <row r="1167" s="47" customFormat="1" x14ac:dyDescent="0.25"/>
    <row r="1168" s="47" customFormat="1" x14ac:dyDescent="0.25"/>
    <row r="1169" spans="4:4" s="47" customFormat="1" x14ac:dyDescent="0.25"/>
    <row r="1170" spans="4:4" s="47" customFormat="1" x14ac:dyDescent="0.25"/>
    <row r="1171" spans="4:4" s="47" customFormat="1" x14ac:dyDescent="0.25"/>
    <row r="1172" spans="4:4" s="47" customFormat="1" x14ac:dyDescent="0.25"/>
    <row r="1173" spans="4:4" s="47" customFormat="1" x14ac:dyDescent="0.25"/>
    <row r="1174" spans="4:4" s="47" customFormat="1" x14ac:dyDescent="0.25"/>
    <row r="1175" spans="4:4" s="47" customFormat="1" x14ac:dyDescent="0.25"/>
    <row r="1176" spans="4:4" s="47" customFormat="1" x14ac:dyDescent="0.25"/>
    <row r="1177" spans="4:4" s="47" customFormat="1" x14ac:dyDescent="0.25"/>
    <row r="1178" spans="4:4" s="47" customFormat="1" x14ac:dyDescent="0.25"/>
    <row r="1179" spans="4:4" s="47" customFormat="1" x14ac:dyDescent="0.25">
      <c r="D1179" s="47" t="s">
        <v>518</v>
      </c>
    </row>
    <row r="1180" spans="4:4" s="47" customFormat="1" x14ac:dyDescent="0.25"/>
    <row r="1181" spans="4:4" s="47" customFormat="1" x14ac:dyDescent="0.25"/>
    <row r="1182" spans="4:4" s="47" customFormat="1" x14ac:dyDescent="0.25"/>
    <row r="1183" spans="4:4" s="47" customFormat="1" x14ac:dyDescent="0.25"/>
    <row r="1184" spans="4:4" s="47" customFormat="1" x14ac:dyDescent="0.25"/>
    <row r="1185" spans="4:4" s="47" customFormat="1" x14ac:dyDescent="0.25"/>
    <row r="1186" spans="4:4" s="47" customFormat="1" x14ac:dyDescent="0.25"/>
    <row r="1187" spans="4:4" s="47" customFormat="1" x14ac:dyDescent="0.25"/>
    <row r="1188" spans="4:4" s="47" customFormat="1" x14ac:dyDescent="0.25"/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>
      <c r="D1198" s="51" t="s">
        <v>689</v>
      </c>
    </row>
    <row r="1199" spans="4:4" s="47" customFormat="1" x14ac:dyDescent="0.25"/>
    <row r="1200" spans="4:4" s="47" customFormat="1" x14ac:dyDescent="0.25">
      <c r="D1200" s="47" t="s">
        <v>518</v>
      </c>
    </row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="47" customFormat="1" x14ac:dyDescent="0.25"/>
    <row r="1218" s="47" customFormat="1" x14ac:dyDescent="0.25"/>
    <row r="1219" s="47" customFormat="1" x14ac:dyDescent="0.25"/>
    <row r="1220" s="47" customFormat="1" x14ac:dyDescent="0.25"/>
    <row r="1221" s="47" customFormat="1" x14ac:dyDescent="0.25"/>
    <row r="1222" s="47" customFormat="1" x14ac:dyDescent="0.25"/>
    <row r="1223" s="47" customFormat="1" x14ac:dyDescent="0.25"/>
    <row r="1224" s="47" customFormat="1" x14ac:dyDescent="0.25"/>
    <row r="1225" s="47" customFormat="1" x14ac:dyDescent="0.25"/>
    <row r="1226" s="47" customFormat="1" x14ac:dyDescent="0.25"/>
    <row r="1227" s="47" customFormat="1" x14ac:dyDescent="0.25"/>
    <row r="1228" s="47" customFormat="1" x14ac:dyDescent="0.25"/>
    <row r="1229" s="47" customFormat="1" x14ac:dyDescent="0.25"/>
    <row r="1230" s="47" customFormat="1" x14ac:dyDescent="0.25"/>
    <row r="1231" s="47" customFormat="1" x14ac:dyDescent="0.25"/>
    <row r="1232" s="47" customFormat="1" x14ac:dyDescent="0.25"/>
    <row r="1233" spans="4:13" s="47" customFormat="1" x14ac:dyDescent="0.25"/>
    <row r="1234" spans="4:13" s="47" customFormat="1" x14ac:dyDescent="0.25"/>
    <row r="1235" spans="4:13" s="47" customFormat="1" x14ac:dyDescent="0.25"/>
    <row r="1236" spans="4:13" s="47" customFormat="1" x14ac:dyDescent="0.25"/>
    <row r="1237" spans="4:13" s="47" customFormat="1" x14ac:dyDescent="0.25"/>
    <row r="1238" spans="4:13" s="47" customFormat="1" x14ac:dyDescent="0.25"/>
    <row r="1239" spans="4:13" s="47" customFormat="1" x14ac:dyDescent="0.25"/>
    <row r="1240" spans="4:13" s="47" customFormat="1" x14ac:dyDescent="0.25"/>
    <row r="1241" spans="4:13" s="47" customFormat="1" x14ac:dyDescent="0.25"/>
    <row r="1242" spans="4:13" s="47" customFormat="1" x14ac:dyDescent="0.25">
      <c r="D1242" s="47" t="s">
        <v>269</v>
      </c>
      <c r="M1242" s="47" t="s">
        <v>309</v>
      </c>
    </row>
    <row r="1243" spans="4:13" s="47" customFormat="1" x14ac:dyDescent="0.25">
      <c r="D1243" s="51" t="s">
        <v>516</v>
      </c>
      <c r="M1243" s="51" t="s">
        <v>517</v>
      </c>
    </row>
    <row r="1244" spans="4:13" s="47" customFormat="1" x14ac:dyDescent="0.25"/>
    <row r="1245" spans="4:13" s="47" customFormat="1" x14ac:dyDescent="0.25"/>
    <row r="1246" spans="4:13" s="47" customFormat="1" x14ac:dyDescent="0.25"/>
    <row r="1247" spans="4:13" s="47" customFormat="1" x14ac:dyDescent="0.25"/>
    <row r="1248" spans="4:13" s="47" customFormat="1" x14ac:dyDescent="0.25"/>
    <row r="1249" spans="4:8" s="47" customFormat="1" x14ac:dyDescent="0.25"/>
    <row r="1250" spans="4:8" s="47" customFormat="1" x14ac:dyDescent="0.25">
      <c r="D1250" s="47" t="s">
        <v>701</v>
      </c>
      <c r="H1250" s="41" t="s">
        <v>705</v>
      </c>
    </row>
    <row r="1251" spans="4:8" s="47" customFormat="1" x14ac:dyDescent="0.25">
      <c r="D1251" s="47" t="s">
        <v>702</v>
      </c>
      <c r="H1251" s="41" t="s">
        <v>706</v>
      </c>
    </row>
    <row r="1252" spans="4:8" s="47" customFormat="1" x14ac:dyDescent="0.25"/>
    <row r="1253" spans="4:8" s="47" customFormat="1" x14ac:dyDescent="0.25"/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>
      <c r="D1257" s="47" t="s">
        <v>701</v>
      </c>
      <c r="H1257" s="41" t="s">
        <v>707</v>
      </c>
    </row>
    <row r="1258" spans="4:8" s="47" customFormat="1" x14ac:dyDescent="0.25">
      <c r="D1258" s="47" t="s">
        <v>702</v>
      </c>
      <c r="H1258" s="41" t="s">
        <v>708</v>
      </c>
    </row>
    <row r="1259" spans="4:8" s="47" customFormat="1" x14ac:dyDescent="0.25"/>
    <row r="1260" spans="4:8" s="47" customFormat="1" x14ac:dyDescent="0.25"/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>
      <c r="D1264" s="47" t="s">
        <v>701</v>
      </c>
      <c r="H1264" s="41" t="s">
        <v>709</v>
      </c>
    </row>
    <row r="1265" spans="4:8" s="47" customFormat="1" x14ac:dyDescent="0.25">
      <c r="D1265" s="47" t="s">
        <v>702</v>
      </c>
      <c r="H1265" s="41" t="s">
        <v>710</v>
      </c>
    </row>
    <row r="1266" spans="4:8" s="47" customFormat="1" x14ac:dyDescent="0.25"/>
    <row r="1267" spans="4:8" s="47" customFormat="1" x14ac:dyDescent="0.25"/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>
      <c r="D1271" s="47" t="s">
        <v>701</v>
      </c>
      <c r="H1271" s="41" t="s">
        <v>711</v>
      </c>
    </row>
    <row r="1272" spans="4:8" s="47" customFormat="1" x14ac:dyDescent="0.25">
      <c r="D1272" s="47" t="s">
        <v>702</v>
      </c>
      <c r="H1272" s="41" t="s">
        <v>712</v>
      </c>
    </row>
    <row r="1273" spans="4:8" s="47" customFormat="1" x14ac:dyDescent="0.25"/>
    <row r="1274" spans="4:8" s="47" customFormat="1" x14ac:dyDescent="0.25"/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>
      <c r="D1278" s="47" t="s">
        <v>701</v>
      </c>
      <c r="H1278" s="41" t="s">
        <v>713</v>
      </c>
    </row>
    <row r="1279" spans="4:8" s="47" customFormat="1" x14ac:dyDescent="0.25">
      <c r="D1279" s="47" t="s">
        <v>702</v>
      </c>
      <c r="H1279" s="41" t="s">
        <v>714</v>
      </c>
    </row>
    <row r="1280" spans="4:8" s="47" customFormat="1" x14ac:dyDescent="0.25"/>
    <row r="1281" spans="4:8" s="47" customFormat="1" x14ac:dyDescent="0.25"/>
    <row r="1282" spans="4:8" s="47" customFormat="1" x14ac:dyDescent="0.25"/>
    <row r="1283" spans="4:8" s="47" customFormat="1" x14ac:dyDescent="0.25"/>
    <row r="1284" spans="4:8" s="47" customFormat="1" x14ac:dyDescent="0.25"/>
    <row r="1285" spans="4:8" s="47" customFormat="1" x14ac:dyDescent="0.25">
      <c r="D1285" s="47" t="s">
        <v>701</v>
      </c>
      <c r="H1285" s="41" t="s">
        <v>715</v>
      </c>
    </row>
    <row r="1286" spans="4:8" s="47" customFormat="1" x14ac:dyDescent="0.25">
      <c r="D1286" s="47" t="s">
        <v>702</v>
      </c>
      <c r="H1286" s="41" t="s">
        <v>716</v>
      </c>
    </row>
    <row r="1287" spans="4:8" s="47" customFormat="1" x14ac:dyDescent="0.25"/>
    <row r="1288" spans="4:8" s="47" customFormat="1" x14ac:dyDescent="0.25"/>
    <row r="1289" spans="4:8" s="47" customFormat="1" x14ac:dyDescent="0.25"/>
    <row r="1290" spans="4:8" s="47" customFormat="1" x14ac:dyDescent="0.25"/>
    <row r="1291" spans="4:8" s="47" customFormat="1" x14ac:dyDescent="0.25"/>
    <row r="1292" spans="4:8" s="47" customFormat="1" x14ac:dyDescent="0.25">
      <c r="D1292" s="47" t="s">
        <v>701</v>
      </c>
      <c r="H1292" s="41" t="s">
        <v>717</v>
      </c>
    </row>
    <row r="1293" spans="4:8" s="47" customFormat="1" x14ac:dyDescent="0.25">
      <c r="D1293" s="47" t="s">
        <v>702</v>
      </c>
      <c r="H1293" s="41" t="s">
        <v>718</v>
      </c>
    </row>
    <row r="1294" spans="4:8" s="47" customFormat="1" x14ac:dyDescent="0.25"/>
    <row r="1295" spans="4:8" s="47" customFormat="1" x14ac:dyDescent="0.25">
      <c r="D1295" s="47" t="s">
        <v>656</v>
      </c>
    </row>
    <row r="1296" spans="4:8" s="47" customFormat="1" x14ac:dyDescent="0.25"/>
    <row r="1297" spans="4:34" s="47" customFormat="1" x14ac:dyDescent="0.25">
      <c r="D1297" s="56" t="s">
        <v>492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51" t="s">
        <v>675</v>
      </c>
      <c r="AB1297" s="51" t="s">
        <v>676</v>
      </c>
      <c r="AH1297" s="47" t="s">
        <v>734</v>
      </c>
    </row>
    <row r="1298" spans="4:34" s="47" customFormat="1" x14ac:dyDescent="0.25">
      <c r="D1298" s="56" t="s">
        <v>657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AA1298" s="47" t="s">
        <v>720</v>
      </c>
      <c r="AB1298" s="47" t="s">
        <v>721</v>
      </c>
    </row>
    <row r="1299" spans="4:34" s="47" customFormat="1" x14ac:dyDescent="0.25">
      <c r="D1299" s="56" t="s">
        <v>658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AA1299" s="47" t="s">
        <v>720</v>
      </c>
      <c r="AB1299" s="47" t="s">
        <v>722</v>
      </c>
    </row>
    <row r="1300" spans="4:34" s="47" customFormat="1" x14ac:dyDescent="0.25">
      <c r="D1300" s="56" t="s">
        <v>659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AA1300" s="47" t="s">
        <v>720</v>
      </c>
      <c r="AB1300" s="47" t="s">
        <v>723</v>
      </c>
    </row>
    <row r="1301" spans="4:34" s="47" customFormat="1" x14ac:dyDescent="0.25">
      <c r="D1301" s="56" t="s">
        <v>660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  <c r="AA1301" s="47" t="s">
        <v>720</v>
      </c>
      <c r="AB1301" s="47" t="s">
        <v>724</v>
      </c>
    </row>
    <row r="1302" spans="4:34" s="47" customFormat="1" x14ac:dyDescent="0.25">
      <c r="D1302" s="56" t="s">
        <v>661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  <c r="AA1302" s="47" t="s">
        <v>720</v>
      </c>
      <c r="AB1302" s="47" t="s">
        <v>725</v>
      </c>
    </row>
    <row r="1303" spans="4:34" s="47" customFormat="1" x14ac:dyDescent="0.25">
      <c r="D1303" s="56" t="s">
        <v>37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  <c r="AA1303" s="47" t="s">
        <v>720</v>
      </c>
      <c r="AB1303" s="47" t="s">
        <v>726</v>
      </c>
    </row>
    <row r="1304" spans="4:34" s="47" customFormat="1" x14ac:dyDescent="0.25">
      <c r="D1304" s="56" t="s">
        <v>662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  <c r="AA1304" s="47" t="s">
        <v>727</v>
      </c>
      <c r="AB1304" s="47" t="s">
        <v>728</v>
      </c>
    </row>
    <row r="1305" spans="4:34" s="47" customFormat="1" x14ac:dyDescent="0.25">
      <c r="D1305" s="56" t="s">
        <v>663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  <c r="AA1305" s="47" t="s">
        <v>727</v>
      </c>
      <c r="AB1305" s="47" t="s">
        <v>729</v>
      </c>
    </row>
    <row r="1306" spans="4:34" s="47" customFormat="1" x14ac:dyDescent="0.25">
      <c r="D1306" s="56" t="s">
        <v>664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  <c r="AA1306" s="47" t="s">
        <v>727</v>
      </c>
      <c r="AB1306" s="47" t="s">
        <v>730</v>
      </c>
    </row>
    <row r="1307" spans="4:34" s="47" customFormat="1" x14ac:dyDescent="0.25">
      <c r="D1307" s="56" t="s">
        <v>665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  <c r="AA1307" s="47" t="s">
        <v>727</v>
      </c>
      <c r="AB1307" s="47" t="s">
        <v>731</v>
      </c>
    </row>
    <row r="1308" spans="4:34" s="47" customFormat="1" x14ac:dyDescent="0.25">
      <c r="D1308" s="56" t="s">
        <v>666</v>
      </c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  <c r="AA1308" s="47" t="s">
        <v>727</v>
      </c>
      <c r="AB1308" s="47" t="s">
        <v>732</v>
      </c>
    </row>
    <row r="1309" spans="4:34" s="47" customFormat="1" x14ac:dyDescent="0.25">
      <c r="D1309" s="56" t="s">
        <v>667</v>
      </c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  <c r="AA1309" s="47" t="s">
        <v>727</v>
      </c>
      <c r="AB1309" s="47" t="s">
        <v>733</v>
      </c>
    </row>
    <row r="1310" spans="4:34" s="47" customFormat="1" x14ac:dyDescent="0.25">
      <c r="D1310" s="56" t="s">
        <v>668</v>
      </c>
      <c r="E1310" s="52"/>
      <c r="F1310" s="52"/>
      <c r="G1310" s="52"/>
      <c r="H1310" s="52"/>
      <c r="I1310" s="52"/>
      <c r="J1310" s="52"/>
      <c r="K1310" s="52"/>
      <c r="L1310" s="52"/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4:34" s="47" customFormat="1" x14ac:dyDescent="0.25">
      <c r="D1311" s="56" t="s">
        <v>669</v>
      </c>
      <c r="E1311" s="52"/>
      <c r="F1311" s="52"/>
      <c r="G1311" s="52"/>
      <c r="H1311" s="52"/>
      <c r="I1311" s="52"/>
      <c r="J1311" s="52"/>
      <c r="K1311" s="52"/>
      <c r="L1311" s="52"/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4:34" s="47" customFormat="1" x14ac:dyDescent="0.25">
      <c r="D1312" s="56" t="s">
        <v>670</v>
      </c>
      <c r="E1312" s="52"/>
      <c r="F1312" s="52"/>
      <c r="G1312" s="52"/>
      <c r="H1312" s="52"/>
      <c r="I1312" s="52"/>
      <c r="J1312" s="52"/>
      <c r="K1312" s="52"/>
      <c r="L1312" s="52"/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4:25" s="47" customFormat="1" x14ac:dyDescent="0.25">
      <c r="D1313" s="56" t="s">
        <v>671</v>
      </c>
      <c r="E1313" s="52"/>
      <c r="F1313" s="52"/>
      <c r="G1313" s="52"/>
      <c r="H1313" s="52"/>
      <c r="I1313" s="52"/>
      <c r="J1313" s="52"/>
      <c r="K1313" s="52"/>
      <c r="L1313" s="52"/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4:25" s="47" customFormat="1" x14ac:dyDescent="0.25">
      <c r="D1314" s="56" t="s">
        <v>265</v>
      </c>
      <c r="E1314" s="52"/>
      <c r="F1314" s="52"/>
      <c r="G1314" s="52"/>
      <c r="H1314" s="52"/>
      <c r="I1314" s="52"/>
      <c r="J1314" s="52"/>
      <c r="K1314" s="52"/>
      <c r="L1314" s="52"/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4:25" s="47" customFormat="1" x14ac:dyDescent="0.25">
      <c r="D1315" s="56" t="s">
        <v>672</v>
      </c>
      <c r="E1315" s="52"/>
      <c r="F1315" s="52"/>
      <c r="G1315" s="52"/>
      <c r="H1315" s="52"/>
      <c r="I1315" s="52"/>
      <c r="J1315" s="52"/>
      <c r="K1315" s="52"/>
      <c r="L1315" s="52"/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4:25" s="47" customFormat="1" x14ac:dyDescent="0.25">
      <c r="D1316" s="56" t="s">
        <v>719</v>
      </c>
      <c r="E1316" s="52"/>
      <c r="F1316" s="52"/>
      <c r="G1316" s="52"/>
      <c r="H1316" s="52"/>
      <c r="I1316" s="52"/>
      <c r="J1316" s="52"/>
      <c r="K1316" s="52"/>
      <c r="L1316" s="52"/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4:25" s="47" customFormat="1" x14ac:dyDescent="0.25">
      <c r="D1317" s="56" t="s">
        <v>278</v>
      </c>
      <c r="E1317" s="52"/>
      <c r="F1317" s="52"/>
      <c r="G1317" s="52"/>
      <c r="H1317" s="52"/>
      <c r="I1317" s="52"/>
      <c r="J1317" s="52"/>
      <c r="K1317" s="52"/>
      <c r="L1317" s="52"/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4:25" s="47" customFormat="1" x14ac:dyDescent="0.25">
      <c r="D1318" s="56" t="s">
        <v>673</v>
      </c>
      <c r="E1318" s="52"/>
      <c r="F1318" s="52"/>
      <c r="G1318" s="52"/>
      <c r="H1318" s="52"/>
      <c r="I1318" s="52"/>
      <c r="J1318" s="52"/>
      <c r="K1318" s="52"/>
      <c r="L1318" s="52"/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4:25" s="47" customFormat="1" x14ac:dyDescent="0.25">
      <c r="D1319" s="56" t="s">
        <v>674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4:25" s="47" customFormat="1" x14ac:dyDescent="0.25"/>
    <row r="1321" spans="4:25" s="47" customFormat="1" x14ac:dyDescent="0.25">
      <c r="D1321" s="47" t="s">
        <v>518</v>
      </c>
    </row>
    <row r="1322" spans="4:25" s="47" customFormat="1" x14ac:dyDescent="0.25"/>
    <row r="1323" spans="4:25" s="47" customFormat="1" x14ac:dyDescent="0.25"/>
    <row r="1324" spans="4:25" s="47" customFormat="1" x14ac:dyDescent="0.25"/>
    <row r="1325" spans="4:25" s="47" customFormat="1" x14ac:dyDescent="0.25"/>
    <row r="1326" spans="4:25" s="47" customFormat="1" x14ac:dyDescent="0.25"/>
    <row r="1327" spans="4:25" s="47" customFormat="1" x14ac:dyDescent="0.25"/>
    <row r="1328" spans="4:25" s="47" customFormat="1" x14ac:dyDescent="0.25"/>
    <row r="1329" s="47" customFormat="1" x14ac:dyDescent="0.25"/>
    <row r="1330" s="47" customFormat="1" x14ac:dyDescent="0.25"/>
    <row r="1331" s="47" customFormat="1" x14ac:dyDescent="0.25"/>
    <row r="1332" s="47" customFormat="1" x14ac:dyDescent="0.25"/>
    <row r="1333" s="47" customFormat="1" x14ac:dyDescent="0.25"/>
    <row r="1334" s="47" customFormat="1" x14ac:dyDescent="0.25"/>
    <row r="1335" s="47" customFormat="1" x14ac:dyDescent="0.25"/>
    <row r="1336" s="47" customFormat="1" x14ac:dyDescent="0.25"/>
    <row r="1337" s="47" customFormat="1" x14ac:dyDescent="0.25"/>
    <row r="1338" s="47" customFormat="1" x14ac:dyDescent="0.25"/>
    <row r="1339" s="47" customFormat="1" x14ac:dyDescent="0.25"/>
    <row r="1340" s="47" customFormat="1" x14ac:dyDescent="0.25"/>
    <row r="1341" s="47" customFormat="1" x14ac:dyDescent="0.25"/>
    <row r="1342" s="47" customFormat="1" x14ac:dyDescent="0.25"/>
    <row r="1343" s="47" customFormat="1" x14ac:dyDescent="0.25"/>
    <row r="1344" s="47" customFormat="1" x14ac:dyDescent="0.25"/>
    <row r="1345" spans="4:61" s="47" customFormat="1" x14ac:dyDescent="0.25"/>
    <row r="1346" spans="4:61" s="47" customFormat="1" x14ac:dyDescent="0.25"/>
    <row r="1347" spans="4:61" s="47" customFormat="1" x14ac:dyDescent="0.25"/>
    <row r="1348" spans="4:61" s="47" customFormat="1" x14ac:dyDescent="0.25"/>
    <row r="1349" spans="4:61" s="47" customFormat="1" x14ac:dyDescent="0.25"/>
    <row r="1350" spans="4:61" s="47" customFormat="1" x14ac:dyDescent="0.25"/>
    <row r="1351" spans="4:61" s="47" customFormat="1" x14ac:dyDescent="0.25"/>
    <row r="1352" spans="4:61" s="47" customFormat="1" x14ac:dyDescent="0.25"/>
    <row r="1353" spans="4:61" s="47" customFormat="1" x14ac:dyDescent="0.25"/>
    <row r="1354" spans="4:61" s="47" customFormat="1" x14ac:dyDescent="0.25">
      <c r="D1354" s="56" t="s">
        <v>739</v>
      </c>
      <c r="E1354" s="52"/>
      <c r="F1354" s="52"/>
      <c r="G1354" s="52"/>
      <c r="H1354" s="52"/>
      <c r="I1354" s="52"/>
      <c r="J1354" s="52"/>
      <c r="K1354" s="52"/>
      <c r="L1354" s="52"/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  <c r="Z1354" s="52"/>
      <c r="AA1354" s="52"/>
      <c r="AB1354" s="52"/>
      <c r="AC1354" s="52"/>
      <c r="AD1354" s="52"/>
      <c r="AE1354" s="52"/>
      <c r="AF1354" s="52"/>
      <c r="AG1354" s="52"/>
      <c r="AH1354" s="52"/>
      <c r="AI1354" s="52"/>
      <c r="AJ1354" s="52"/>
      <c r="AK1354" s="52"/>
      <c r="AL1354" s="52"/>
      <c r="AM1354" s="52"/>
      <c r="AN1354" s="52"/>
      <c r="AO1354" s="52"/>
      <c r="AP1354" s="52"/>
      <c r="AQ1354" s="52"/>
      <c r="AR1354" s="52"/>
      <c r="AS1354" s="52"/>
      <c r="AT1354" s="52"/>
      <c r="AU1354" s="52"/>
      <c r="AV1354" s="52"/>
      <c r="AW1354" s="52"/>
      <c r="AX1354" s="52"/>
      <c r="AY1354" s="52"/>
      <c r="AZ1354" s="52"/>
      <c r="BA1354" s="52"/>
      <c r="BB1354" s="52"/>
      <c r="BC1354" s="52"/>
      <c r="BD1354" s="52"/>
      <c r="BE1354" s="52"/>
      <c r="BF1354" s="52"/>
      <c r="BG1354" s="52"/>
      <c r="BH1354" s="52"/>
      <c r="BI1354" s="52"/>
    </row>
    <row r="1355" spans="4:61" s="47" customFormat="1" x14ac:dyDescent="0.25">
      <c r="D1355" s="56" t="s">
        <v>620</v>
      </c>
      <c r="E1355" s="52"/>
      <c r="F1355" s="52"/>
      <c r="G1355" s="52"/>
      <c r="H1355" s="52"/>
      <c r="I1355" s="52"/>
      <c r="J1355" s="52"/>
      <c r="K1355" s="52"/>
      <c r="L1355" s="52"/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  <c r="Z1355" s="52"/>
      <c r="AA1355" s="52"/>
      <c r="AB1355" s="52"/>
      <c r="AC1355" s="52"/>
      <c r="AD1355" s="52"/>
      <c r="AE1355" s="52"/>
      <c r="AF1355" s="52"/>
      <c r="AG1355" s="52"/>
      <c r="AH1355" s="52"/>
      <c r="AI1355" s="52"/>
      <c r="AJ1355" s="52"/>
      <c r="AK1355" s="52"/>
      <c r="AL1355" s="52"/>
      <c r="AM1355" s="52"/>
      <c r="AN1355" s="52"/>
      <c r="AO1355" s="52"/>
      <c r="AP1355" s="52"/>
      <c r="AQ1355" s="52"/>
      <c r="AR1355" s="52"/>
      <c r="AS1355" s="52"/>
      <c r="AT1355" s="52"/>
      <c r="AU1355" s="52"/>
      <c r="AV1355" s="52"/>
      <c r="AW1355" s="52"/>
      <c r="AX1355" s="52"/>
      <c r="AY1355" s="52"/>
      <c r="AZ1355" s="52"/>
      <c r="BA1355" s="52"/>
      <c r="BB1355" s="52"/>
      <c r="BC1355" s="52"/>
      <c r="BD1355" s="52"/>
      <c r="BE1355" s="52"/>
      <c r="BF1355" s="52"/>
      <c r="BG1355" s="52"/>
      <c r="BH1355" s="52"/>
      <c r="BI1355" s="52"/>
    </row>
    <row r="1356" spans="4:61" s="47" customFormat="1" x14ac:dyDescent="0.25">
      <c r="D1356" s="56" t="s">
        <v>740</v>
      </c>
      <c r="E1356" s="52"/>
      <c r="F1356" s="52"/>
      <c r="G1356" s="52"/>
      <c r="H1356" s="52"/>
      <c r="I1356" s="52"/>
      <c r="J1356" s="52"/>
      <c r="K1356" s="52"/>
      <c r="L1356" s="52"/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  <c r="Z1356" s="52"/>
      <c r="AA1356" s="52"/>
      <c r="AB1356" s="52"/>
      <c r="AC1356" s="52"/>
      <c r="AD1356" s="52"/>
      <c r="AE1356" s="52"/>
      <c r="AF1356" s="52"/>
      <c r="AG1356" s="52"/>
      <c r="AH1356" s="52"/>
      <c r="AI1356" s="52"/>
      <c r="AJ1356" s="52"/>
      <c r="AK1356" s="52"/>
      <c r="AL1356" s="52"/>
      <c r="AM1356" s="52"/>
      <c r="AN1356" s="52"/>
      <c r="AO1356" s="52"/>
      <c r="AP1356" s="52"/>
      <c r="AQ1356" s="52"/>
      <c r="AR1356" s="52"/>
      <c r="AS1356" s="52"/>
      <c r="AT1356" s="52"/>
      <c r="AU1356" s="52"/>
      <c r="AV1356" s="52"/>
      <c r="AW1356" s="52"/>
      <c r="AX1356" s="52"/>
      <c r="AY1356" s="52"/>
      <c r="AZ1356" s="52"/>
      <c r="BA1356" s="52"/>
      <c r="BB1356" s="52"/>
      <c r="BC1356" s="52"/>
      <c r="BD1356" s="52"/>
      <c r="BE1356" s="52"/>
      <c r="BF1356" s="52"/>
      <c r="BG1356" s="52"/>
      <c r="BH1356" s="52"/>
      <c r="BI1356" s="52"/>
    </row>
    <row r="1357" spans="4:61" s="47" customFormat="1" x14ac:dyDescent="0.25">
      <c r="D1357" s="56" t="s">
        <v>622</v>
      </c>
      <c r="E1357" s="52"/>
      <c r="F1357" s="52"/>
      <c r="G1357" s="52"/>
      <c r="H1357" s="52"/>
      <c r="I1357" s="52"/>
      <c r="J1357" s="52"/>
      <c r="K1357" s="52"/>
      <c r="L1357" s="52"/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  <c r="Z1357" s="52"/>
      <c r="AA1357" s="52"/>
      <c r="AB1357" s="52"/>
      <c r="AC1357" s="52"/>
      <c r="AD1357" s="52"/>
      <c r="AE1357" s="52"/>
      <c r="AF1357" s="52"/>
      <c r="AG1357" s="52"/>
      <c r="AH1357" s="52"/>
      <c r="AI1357" s="52"/>
      <c r="AJ1357" s="52"/>
      <c r="AK1357" s="52"/>
      <c r="AL1357" s="52"/>
      <c r="AM1357" s="52"/>
      <c r="AN1357" s="52"/>
      <c r="AO1357" s="52"/>
      <c r="AP1357" s="52"/>
      <c r="AQ1357" s="52"/>
      <c r="AR1357" s="52"/>
      <c r="AS1357" s="52"/>
      <c r="AT1357" s="52"/>
      <c r="AU1357" s="52"/>
      <c r="AV1357" s="52"/>
      <c r="AW1357" s="52"/>
      <c r="AX1357" s="52"/>
      <c r="AY1357" s="52"/>
      <c r="AZ1357" s="52"/>
      <c r="BA1357" s="52"/>
      <c r="BB1357" s="52"/>
      <c r="BC1357" s="52"/>
      <c r="BD1357" s="52"/>
      <c r="BE1357" s="52"/>
      <c r="BF1357" s="52"/>
      <c r="BG1357" s="52"/>
      <c r="BH1357" s="52"/>
      <c r="BI1357" s="52"/>
    </row>
    <row r="1358" spans="4:61" s="47" customFormat="1" x14ac:dyDescent="0.25">
      <c r="D1358" s="56" t="s">
        <v>623</v>
      </c>
      <c r="E1358" s="52"/>
      <c r="F1358" s="52"/>
      <c r="G1358" s="52"/>
      <c r="H1358" s="52"/>
      <c r="I1358" s="52"/>
      <c r="J1358" s="52"/>
      <c r="K1358" s="52"/>
      <c r="L1358" s="52"/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  <c r="Z1358" s="52"/>
      <c r="AA1358" s="52"/>
      <c r="AB1358" s="52"/>
      <c r="AC1358" s="52"/>
      <c r="AD1358" s="52"/>
      <c r="AE1358" s="52"/>
      <c r="AF1358" s="52"/>
      <c r="AG1358" s="52"/>
      <c r="AH1358" s="52"/>
      <c r="AI1358" s="52"/>
      <c r="AJ1358" s="52"/>
      <c r="AK1358" s="52"/>
      <c r="AL1358" s="52"/>
      <c r="AM1358" s="52"/>
      <c r="AN1358" s="52"/>
      <c r="AO1358" s="52"/>
      <c r="AP1358" s="52"/>
      <c r="AQ1358" s="52"/>
      <c r="AR1358" s="52"/>
      <c r="AS1358" s="52"/>
      <c r="AT1358" s="52"/>
      <c r="AU1358" s="52"/>
      <c r="AV1358" s="52"/>
      <c r="AW1358" s="52"/>
      <c r="AX1358" s="52"/>
      <c r="AY1358" s="52"/>
      <c r="AZ1358" s="52"/>
      <c r="BA1358" s="52"/>
      <c r="BB1358" s="52"/>
      <c r="BC1358" s="52"/>
      <c r="BD1358" s="52"/>
      <c r="BE1358" s="52"/>
      <c r="BF1358" s="52"/>
      <c r="BG1358" s="52"/>
      <c r="BH1358" s="52"/>
      <c r="BI1358" s="52"/>
    </row>
    <row r="1359" spans="4:61" s="47" customFormat="1" x14ac:dyDescent="0.25">
      <c r="D1359" s="56" t="s">
        <v>624</v>
      </c>
      <c r="E1359" s="52"/>
      <c r="F1359" s="52"/>
      <c r="G1359" s="52"/>
      <c r="H1359" s="52"/>
      <c r="I1359" s="52"/>
      <c r="J1359" s="52"/>
      <c r="K1359" s="52"/>
      <c r="L1359" s="52"/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  <c r="Z1359" s="52"/>
      <c r="AA1359" s="52"/>
      <c r="AB1359" s="52"/>
      <c r="AC1359" s="52"/>
      <c r="AD1359" s="52"/>
      <c r="AE1359" s="52"/>
      <c r="AF1359" s="52"/>
      <c r="AG1359" s="52"/>
      <c r="AH1359" s="52"/>
      <c r="AI1359" s="52"/>
      <c r="AJ1359" s="52"/>
      <c r="AK1359" s="52"/>
      <c r="AL1359" s="52"/>
      <c r="AM1359" s="52"/>
      <c r="AN1359" s="52"/>
      <c r="AO1359" s="52"/>
      <c r="AP1359" s="52"/>
      <c r="AQ1359" s="52"/>
      <c r="AR1359" s="52"/>
      <c r="AS1359" s="52"/>
      <c r="AT1359" s="52"/>
      <c r="AU1359" s="52"/>
      <c r="AV1359" s="52"/>
      <c r="AW1359" s="52"/>
      <c r="AX1359" s="52"/>
      <c r="AY1359" s="52"/>
      <c r="AZ1359" s="52"/>
      <c r="BA1359" s="52"/>
      <c r="BB1359" s="52"/>
      <c r="BC1359" s="52"/>
      <c r="BD1359" s="52"/>
      <c r="BE1359" s="52"/>
      <c r="BF1359" s="52"/>
      <c r="BG1359" s="52"/>
      <c r="BH1359" s="52"/>
      <c r="BI1359" s="52"/>
    </row>
    <row r="1360" spans="4:61" s="47" customFormat="1" x14ac:dyDescent="0.25">
      <c r="D1360" s="56" t="s">
        <v>741</v>
      </c>
      <c r="E1360" s="52"/>
      <c r="F1360" s="52"/>
      <c r="G1360" s="52"/>
      <c r="H1360" s="52"/>
      <c r="I1360" s="52"/>
      <c r="J1360" s="52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  <c r="Z1360" s="52"/>
      <c r="AA1360" s="52"/>
      <c r="AB1360" s="52"/>
      <c r="AC1360" s="52"/>
      <c r="AD1360" s="52"/>
      <c r="AE1360" s="52"/>
      <c r="AF1360" s="52"/>
      <c r="AG1360" s="52"/>
      <c r="AH1360" s="52"/>
      <c r="AI1360" s="52"/>
      <c r="AJ1360" s="52"/>
      <c r="AK1360" s="52"/>
      <c r="AL1360" s="52"/>
      <c r="AM1360" s="52"/>
      <c r="AN1360" s="52"/>
      <c r="AO1360" s="52"/>
      <c r="AP1360" s="52"/>
      <c r="AQ1360" s="52"/>
      <c r="AR1360" s="52"/>
      <c r="AS1360" s="52"/>
      <c r="AT1360" s="52"/>
      <c r="AU1360" s="52"/>
      <c r="AV1360" s="52"/>
      <c r="AW1360" s="52"/>
      <c r="AX1360" s="52"/>
      <c r="AY1360" s="52"/>
      <c r="AZ1360" s="52"/>
      <c r="BA1360" s="52"/>
      <c r="BB1360" s="52"/>
      <c r="BC1360" s="52"/>
      <c r="BD1360" s="52"/>
      <c r="BE1360" s="52"/>
      <c r="BF1360" s="52"/>
      <c r="BG1360" s="52"/>
      <c r="BH1360" s="52"/>
      <c r="BI1360" s="52"/>
    </row>
    <row r="1361" spans="4:61" s="47" customFormat="1" x14ac:dyDescent="0.25">
      <c r="D1361" s="56"/>
      <c r="E1361" s="52"/>
      <c r="F1361" s="52"/>
      <c r="G1361" s="52"/>
      <c r="H1361" s="52"/>
      <c r="I1361" s="52"/>
      <c r="J1361" s="52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  <c r="Z1361" s="52"/>
      <c r="AA1361" s="52"/>
      <c r="AB1361" s="52"/>
      <c r="AC1361" s="52"/>
      <c r="AD1361" s="52"/>
      <c r="AE1361" s="52"/>
      <c r="AF1361" s="52"/>
      <c r="AG1361" s="52"/>
      <c r="AH1361" s="52"/>
      <c r="AI1361" s="52"/>
      <c r="AJ1361" s="52"/>
      <c r="AK1361" s="52"/>
      <c r="AL1361" s="52"/>
      <c r="AM1361" s="52"/>
      <c r="AN1361" s="52"/>
      <c r="AO1361" s="52"/>
      <c r="AP1361" s="52"/>
      <c r="AQ1361" s="52"/>
      <c r="AR1361" s="52"/>
      <c r="AS1361" s="52"/>
      <c r="AT1361" s="52"/>
      <c r="AU1361" s="52"/>
      <c r="AV1361" s="52"/>
      <c r="AW1361" s="52"/>
      <c r="AX1361" s="52"/>
      <c r="AY1361" s="52"/>
      <c r="AZ1361" s="52"/>
      <c r="BA1361" s="52"/>
      <c r="BB1361" s="52"/>
      <c r="BC1361" s="52"/>
      <c r="BD1361" s="52"/>
      <c r="BE1361" s="52"/>
      <c r="BF1361" s="52"/>
      <c r="BG1361" s="52"/>
      <c r="BH1361" s="52"/>
      <c r="BI1361" s="52"/>
    </row>
    <row r="1362" spans="4:61" s="47" customFormat="1" x14ac:dyDescent="0.25">
      <c r="D1362" s="56" t="s">
        <v>742</v>
      </c>
      <c r="E1362" s="52"/>
      <c r="F1362" s="52"/>
      <c r="G1362" s="52"/>
      <c r="H1362" s="52"/>
      <c r="I1362" s="52"/>
      <c r="J1362" s="52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  <c r="Z1362" s="52"/>
      <c r="AA1362" s="52"/>
      <c r="AB1362" s="52"/>
      <c r="AC1362" s="52"/>
      <c r="AD1362" s="52"/>
      <c r="AE1362" s="52"/>
      <c r="AF1362" s="52"/>
      <c r="AG1362" s="52"/>
      <c r="AH1362" s="52"/>
      <c r="AI1362" s="52"/>
      <c r="AJ1362" s="52"/>
      <c r="AK1362" s="52"/>
      <c r="AL1362" s="52"/>
      <c r="AM1362" s="52"/>
      <c r="AN1362" s="52"/>
      <c r="AO1362" s="52"/>
      <c r="AP1362" s="52"/>
      <c r="AQ1362" s="52"/>
      <c r="AR1362" s="52"/>
      <c r="AS1362" s="52"/>
      <c r="AT1362" s="52"/>
      <c r="AU1362" s="52"/>
      <c r="AV1362" s="52"/>
      <c r="AW1362" s="52"/>
      <c r="AX1362" s="52"/>
      <c r="AY1362" s="52"/>
      <c r="AZ1362" s="52"/>
      <c r="BA1362" s="52"/>
      <c r="BB1362" s="52"/>
      <c r="BC1362" s="52"/>
      <c r="BD1362" s="52"/>
      <c r="BE1362" s="52"/>
      <c r="BF1362" s="52"/>
      <c r="BG1362" s="52"/>
      <c r="BH1362" s="52"/>
      <c r="BI1362" s="52"/>
    </row>
    <row r="1363" spans="4:61" s="47" customFormat="1" x14ac:dyDescent="0.25"/>
    <row r="1364" spans="4:61" s="47" customFormat="1" x14ac:dyDescent="0.25">
      <c r="D1364" s="68" t="s">
        <v>471</v>
      </c>
    </row>
    <row r="1365" spans="4:61" s="47" customFormat="1" x14ac:dyDescent="0.25"/>
    <row r="1366" spans="4:61" s="47" customFormat="1" x14ac:dyDescent="0.25">
      <c r="D1366" s="41" t="s">
        <v>472</v>
      </c>
    </row>
    <row r="1367" spans="4:61" s="47" customFormat="1" x14ac:dyDescent="0.25"/>
    <row r="1368" spans="4:61" s="47" customFormat="1" x14ac:dyDescent="0.25">
      <c r="D1368" s="51" t="s">
        <v>690</v>
      </c>
    </row>
    <row r="1369" spans="4:61" s="47" customFormat="1" x14ac:dyDescent="0.25"/>
    <row r="1370" spans="4:61" s="47" customFormat="1" x14ac:dyDescent="0.25">
      <c r="D1370" s="47" t="s">
        <v>518</v>
      </c>
    </row>
    <row r="1371" spans="4:61" s="47" customFormat="1" x14ac:dyDescent="0.25"/>
    <row r="1372" spans="4:61" s="47" customFormat="1" x14ac:dyDescent="0.25"/>
    <row r="1373" spans="4:61" s="47" customFormat="1" x14ac:dyDescent="0.25"/>
    <row r="1374" spans="4:61" s="47" customFormat="1" x14ac:dyDescent="0.25"/>
    <row r="1375" spans="4:61" s="47" customFormat="1" x14ac:dyDescent="0.25"/>
    <row r="1376" spans="4:61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="47" customFormat="1" x14ac:dyDescent="0.25"/>
    <row r="1474" s="47" customFormat="1" x14ac:dyDescent="0.25"/>
    <row r="1475" s="47" customFormat="1" x14ac:dyDescent="0.25"/>
    <row r="1476" s="47" customFormat="1" x14ac:dyDescent="0.25"/>
    <row r="1477" s="47" customFormat="1" x14ac:dyDescent="0.25"/>
    <row r="1478" s="47" customFormat="1" x14ac:dyDescent="0.25"/>
    <row r="1479" s="47" customFormat="1" x14ac:dyDescent="0.25"/>
    <row r="1480" s="47" customFormat="1" x14ac:dyDescent="0.25"/>
    <row r="1481" s="47" customFormat="1" x14ac:dyDescent="0.25"/>
    <row r="1482" s="47" customFormat="1" x14ac:dyDescent="0.25"/>
    <row r="1483" s="47" customFormat="1" x14ac:dyDescent="0.25"/>
    <row r="1484" s="47" customFormat="1" x14ac:dyDescent="0.25"/>
    <row r="1485" s="47" customFormat="1" x14ac:dyDescent="0.25"/>
    <row r="1486" s="47" customFormat="1" x14ac:dyDescent="0.25"/>
    <row r="1487" s="47" customFormat="1" x14ac:dyDescent="0.25"/>
    <row r="1488" s="47" customFormat="1" x14ac:dyDescent="0.25"/>
    <row r="1489" spans="4:4" s="47" customFormat="1" x14ac:dyDescent="0.25"/>
    <row r="1490" spans="4:4" s="47" customFormat="1" x14ac:dyDescent="0.25"/>
    <row r="1491" spans="4:4" s="47" customFormat="1" x14ac:dyDescent="0.25"/>
    <row r="1492" spans="4:4" s="47" customFormat="1" x14ac:dyDescent="0.25"/>
    <row r="1493" spans="4:4" s="47" customFormat="1" x14ac:dyDescent="0.25">
      <c r="D1493" s="51" t="s">
        <v>892</v>
      </c>
    </row>
    <row r="1494" spans="4:4" s="47" customFormat="1" x14ac:dyDescent="0.25"/>
    <row r="1495" spans="4:4" s="47" customFormat="1" x14ac:dyDescent="0.25">
      <c r="D1495" s="47" t="s">
        <v>917</v>
      </c>
    </row>
    <row r="1496" spans="4:4" s="47" customFormat="1" x14ac:dyDescent="0.25"/>
    <row r="1497" spans="4:4" s="47" customFormat="1" x14ac:dyDescent="0.25"/>
    <row r="1498" spans="4:4" s="47" customFormat="1" x14ac:dyDescent="0.25"/>
    <row r="1499" spans="4:4" s="47" customFormat="1" x14ac:dyDescent="0.25"/>
    <row r="1500" spans="4:4" s="47" customFormat="1" x14ac:dyDescent="0.25"/>
    <row r="1501" spans="4:4" s="47" customFormat="1" x14ac:dyDescent="0.25"/>
    <row r="1502" spans="4:4" s="47" customFormat="1" x14ac:dyDescent="0.25"/>
    <row r="1503" spans="4:4" s="47" customFormat="1" x14ac:dyDescent="0.25"/>
    <row r="1504" spans="4:4" s="47" customFormat="1" x14ac:dyDescent="0.25"/>
    <row r="1505" s="47" customFormat="1" x14ac:dyDescent="0.25"/>
    <row r="1506" s="47" customFormat="1" x14ac:dyDescent="0.25"/>
    <row r="1507" s="47" customFormat="1" x14ac:dyDescent="0.25"/>
    <row r="1508" s="47" customFormat="1" x14ac:dyDescent="0.25"/>
    <row r="1509" s="47" customFormat="1" x14ac:dyDescent="0.25"/>
    <row r="1510" s="47" customFormat="1" x14ac:dyDescent="0.25"/>
    <row r="1511" s="47" customFormat="1" x14ac:dyDescent="0.25"/>
    <row r="1512" s="47" customFormat="1" x14ac:dyDescent="0.25"/>
    <row r="1513" s="47" customFormat="1" x14ac:dyDescent="0.25"/>
    <row r="1514" s="47" customFormat="1" x14ac:dyDescent="0.25"/>
    <row r="1515" s="47" customFormat="1" x14ac:dyDescent="0.25"/>
    <row r="1516" s="47" customFormat="1" x14ac:dyDescent="0.25"/>
    <row r="1517" s="47" customFormat="1" x14ac:dyDescent="0.25"/>
    <row r="1518" s="47" customFormat="1" x14ac:dyDescent="0.25"/>
    <row r="1519" s="47" customFormat="1" x14ac:dyDescent="0.25"/>
    <row r="1520" s="47" customFormat="1" x14ac:dyDescent="0.25"/>
    <row r="1521" spans="4:45" s="47" customFormat="1" x14ac:dyDescent="0.25"/>
    <row r="1522" spans="4:45" s="47" customFormat="1" x14ac:dyDescent="0.25"/>
    <row r="1523" spans="4:45" s="47" customFormat="1" x14ac:dyDescent="0.25"/>
    <row r="1524" spans="4:45" s="47" customFormat="1" x14ac:dyDescent="0.25"/>
    <row r="1525" spans="4:45" s="47" customFormat="1" x14ac:dyDescent="0.25"/>
    <row r="1526" spans="4:45" s="47" customFormat="1" x14ac:dyDescent="0.25"/>
    <row r="1527" spans="4:45" s="47" customFormat="1" x14ac:dyDescent="0.25"/>
    <row r="1528" spans="4:45" s="47" customFormat="1" x14ac:dyDescent="0.25">
      <c r="D1528" s="51" t="s">
        <v>1234</v>
      </c>
    </row>
    <row r="1529" spans="4:45" s="47" customFormat="1" x14ac:dyDescent="0.25"/>
    <row r="1530" spans="4:45" s="47" customFormat="1" x14ac:dyDescent="0.25">
      <c r="D1530" s="57" t="s">
        <v>357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34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322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37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/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364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1419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1402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282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1403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1420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1404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57" t="s">
        <v>1421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1405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45" s="47" customFormat="1" x14ac:dyDescent="0.25">
      <c r="D1537" s="57" t="s">
        <v>1422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1406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45" s="47" customFormat="1" x14ac:dyDescent="0.25">
      <c r="D1538" s="57" t="s">
        <v>1423</v>
      </c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1407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45" s="47" customFormat="1" x14ac:dyDescent="0.25">
      <c r="D1539" s="57" t="s">
        <v>1424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  <c r="Q1539" s="56" t="s">
        <v>1408</v>
      </c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  <c r="AM1539" s="52"/>
      <c r="AN1539" s="52"/>
      <c r="AO1539" s="52"/>
      <c r="AP1539" s="52"/>
      <c r="AQ1539" s="52"/>
      <c r="AR1539" s="52"/>
      <c r="AS1539" s="52"/>
    </row>
    <row r="1540" spans="4:45" s="47" customFormat="1" x14ac:dyDescent="0.25">
      <c r="D1540" s="57" t="s">
        <v>1425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  <c r="Q1540" s="56" t="s">
        <v>1409</v>
      </c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  <c r="AM1540" s="52"/>
      <c r="AN1540" s="52"/>
      <c r="AO1540" s="52"/>
      <c r="AP1540" s="52"/>
      <c r="AQ1540" s="52"/>
      <c r="AR1540" s="52"/>
      <c r="AS1540" s="52"/>
    </row>
    <row r="1541" spans="4:45" s="47" customFormat="1" x14ac:dyDescent="0.25">
      <c r="D1541" s="57" t="s">
        <v>1426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  <c r="Q1541" s="56" t="s">
        <v>1410</v>
      </c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  <c r="AM1541" s="52"/>
      <c r="AN1541" s="52"/>
      <c r="AO1541" s="52"/>
      <c r="AP1541" s="52"/>
      <c r="AQ1541" s="52"/>
      <c r="AR1541" s="52"/>
      <c r="AS1541" s="52"/>
    </row>
    <row r="1542" spans="4:45" s="47" customFormat="1" x14ac:dyDescent="0.25">
      <c r="D1542" s="57" t="s">
        <v>1427</v>
      </c>
      <c r="E1542" s="53"/>
      <c r="F1542" s="53"/>
      <c r="G1542" s="53"/>
      <c r="H1542" s="53"/>
      <c r="I1542" s="53"/>
      <c r="J1542" s="53"/>
      <c r="K1542" s="53"/>
      <c r="L1542" s="53"/>
      <c r="M1542" s="53"/>
      <c r="N1542" s="53"/>
      <c r="Q1542" s="56" t="s">
        <v>1411</v>
      </c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  <c r="AM1542" s="52"/>
      <c r="AN1542" s="52"/>
      <c r="AO1542" s="52"/>
      <c r="AP1542" s="52"/>
      <c r="AQ1542" s="52"/>
      <c r="AR1542" s="52"/>
      <c r="AS1542" s="52"/>
    </row>
    <row r="1543" spans="4:45" s="47" customFormat="1" x14ac:dyDescent="0.25">
      <c r="D1543" s="57" t="s">
        <v>1428</v>
      </c>
      <c r="E1543" s="53"/>
      <c r="F1543" s="53"/>
      <c r="G1543" s="53"/>
      <c r="H1543" s="53"/>
      <c r="I1543" s="53"/>
      <c r="J1543" s="53"/>
      <c r="K1543" s="53"/>
      <c r="L1543" s="53"/>
      <c r="M1543" s="53"/>
      <c r="N1543" s="53"/>
      <c r="Q1543" s="56" t="s">
        <v>1412</v>
      </c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  <c r="AM1543" s="52"/>
      <c r="AN1543" s="52"/>
      <c r="AO1543" s="52"/>
      <c r="AP1543" s="52"/>
      <c r="AQ1543" s="52"/>
      <c r="AR1543" s="52"/>
      <c r="AS1543" s="52"/>
    </row>
    <row r="1544" spans="4:45" s="47" customFormat="1" x14ac:dyDescent="0.25">
      <c r="D1544" s="57" t="s">
        <v>1429</v>
      </c>
      <c r="E1544" s="53"/>
      <c r="F1544" s="53"/>
      <c r="G1544" s="53"/>
      <c r="H1544" s="53"/>
      <c r="I1544" s="53"/>
      <c r="J1544" s="53"/>
      <c r="K1544" s="53"/>
      <c r="L1544" s="53"/>
      <c r="M1544" s="53"/>
      <c r="N1544" s="53"/>
      <c r="Q1544" s="56" t="s">
        <v>1413</v>
      </c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  <c r="AM1544" s="52"/>
      <c r="AN1544" s="52"/>
      <c r="AO1544" s="52"/>
      <c r="AP1544" s="52"/>
      <c r="AQ1544" s="52"/>
      <c r="AR1544" s="52"/>
      <c r="AS1544" s="52"/>
    </row>
    <row r="1545" spans="4:45" s="47" customFormat="1" x14ac:dyDescent="0.25">
      <c r="D1545" s="57" t="s">
        <v>1430</v>
      </c>
      <c r="E1545" s="53"/>
      <c r="F1545" s="53"/>
      <c r="G1545" s="53"/>
      <c r="H1545" s="53"/>
      <c r="I1545" s="53"/>
      <c r="J1545" s="53"/>
      <c r="K1545" s="53"/>
      <c r="L1545" s="53"/>
      <c r="M1545" s="53"/>
      <c r="N1545" s="53"/>
      <c r="Q1545" s="56" t="s">
        <v>351</v>
      </c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  <c r="AQ1545" s="52"/>
      <c r="AR1545" s="52"/>
      <c r="AS1545" s="52"/>
    </row>
    <row r="1546" spans="4:45" s="47" customFormat="1" x14ac:dyDescent="0.25">
      <c r="D1546" s="57" t="s">
        <v>1431</v>
      </c>
      <c r="E1546" s="53"/>
      <c r="F1546" s="53"/>
      <c r="G1546" s="53"/>
      <c r="H1546" s="53"/>
      <c r="I1546" s="53"/>
      <c r="J1546" s="53"/>
      <c r="K1546" s="53"/>
      <c r="L1546" s="53"/>
      <c r="M1546" s="53"/>
      <c r="N1546" s="53"/>
      <c r="Q1546" s="56" t="s">
        <v>1414</v>
      </c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  <c r="AQ1546" s="52"/>
      <c r="AR1546" s="52"/>
      <c r="AS1546" s="52"/>
    </row>
    <row r="1547" spans="4:45" s="47" customFormat="1" x14ac:dyDescent="0.25">
      <c r="D1547" s="57" t="s">
        <v>1432</v>
      </c>
      <c r="E1547" s="53"/>
      <c r="F1547" s="53"/>
      <c r="G1547" s="53"/>
      <c r="H1547" s="53"/>
      <c r="I1547" s="53"/>
      <c r="J1547" s="53"/>
      <c r="K1547" s="53"/>
      <c r="L1547" s="53"/>
      <c r="M1547" s="53"/>
      <c r="N1547" s="53"/>
      <c r="Q1547" s="56" t="s">
        <v>1415</v>
      </c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  <c r="AQ1547" s="52"/>
      <c r="AR1547" s="52"/>
      <c r="AS1547" s="52"/>
    </row>
    <row r="1548" spans="4:45" s="47" customFormat="1" x14ac:dyDescent="0.25">
      <c r="D1548" s="37" t="s">
        <v>1433</v>
      </c>
      <c r="E1548" s="53"/>
      <c r="F1548" s="53"/>
      <c r="G1548" s="53"/>
      <c r="H1548" s="53"/>
      <c r="I1548" s="53"/>
      <c r="J1548" s="53"/>
      <c r="K1548" s="53"/>
      <c r="L1548" s="53"/>
      <c r="M1548" s="53"/>
      <c r="N1548" s="53"/>
      <c r="Q1548" s="56" t="s">
        <v>1416</v>
      </c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  <c r="AQ1548" s="52"/>
      <c r="AR1548" s="52"/>
      <c r="AS1548" s="52"/>
    </row>
    <row r="1549" spans="4:45" s="47" customFormat="1" x14ac:dyDescent="0.25">
      <c r="D1549" s="57" t="s">
        <v>259</v>
      </c>
      <c r="E1549" s="53"/>
      <c r="F1549" s="53"/>
      <c r="G1549" s="53"/>
      <c r="H1549" s="53"/>
      <c r="I1549" s="53"/>
      <c r="J1549" s="53"/>
      <c r="K1549" s="53"/>
      <c r="L1549" s="53"/>
      <c r="M1549" s="53"/>
      <c r="N1549" s="53"/>
      <c r="Q1549" s="56" t="s">
        <v>1417</v>
      </c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  <c r="AM1549" s="52"/>
      <c r="AN1549" s="52"/>
      <c r="AO1549" s="52"/>
      <c r="AP1549" s="52"/>
      <c r="AQ1549" s="52"/>
      <c r="AR1549" s="52"/>
      <c r="AS1549" s="52"/>
    </row>
    <row r="1550" spans="4:45" s="47" customFormat="1" x14ac:dyDescent="0.25">
      <c r="D1550" s="57"/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Q1550" s="56" t="s">
        <v>1418</v>
      </c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  <c r="AM1550" s="52"/>
      <c r="AN1550" s="52"/>
      <c r="AO1550" s="52"/>
      <c r="AP1550" s="52"/>
      <c r="AQ1550" s="52"/>
      <c r="AR1550" s="52"/>
      <c r="AS1550" s="52"/>
    </row>
    <row r="1551" spans="4:45" s="47" customFormat="1" x14ac:dyDescent="0.25">
      <c r="D1551" s="57" t="s">
        <v>263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</row>
    <row r="1552" spans="4:45" s="47" customFormat="1" x14ac:dyDescent="0.25">
      <c r="D1552" s="57" t="s">
        <v>264</v>
      </c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</row>
    <row r="1553" spans="4:67" s="47" customFormat="1" x14ac:dyDescent="0.25">
      <c r="D1553" s="57" t="s">
        <v>358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</row>
    <row r="1554" spans="4:67" s="47" customFormat="1" x14ac:dyDescent="0.25"/>
    <row r="1555" spans="4:67" s="47" customFormat="1" x14ac:dyDescent="0.25">
      <c r="D1555" s="68" t="s">
        <v>1436</v>
      </c>
      <c r="Z1555" s="68" t="s">
        <v>1439</v>
      </c>
    </row>
    <row r="1556" spans="4:67" s="47" customFormat="1" x14ac:dyDescent="0.25"/>
    <row r="1557" spans="4:67" s="47" customFormat="1" x14ac:dyDescent="0.25">
      <c r="D1557" s="56" t="s">
        <v>34</v>
      </c>
      <c r="E1557" s="52"/>
      <c r="F1557" s="52"/>
      <c r="G1557" s="52"/>
      <c r="H1557" s="52"/>
      <c r="I1557" s="52"/>
      <c r="J1557" s="52"/>
      <c r="K1557" s="52"/>
      <c r="L1557" s="52"/>
      <c r="M1557" s="52"/>
      <c r="N1557" s="52"/>
      <c r="O1557" s="52"/>
      <c r="P1557" s="52"/>
      <c r="Q1557" s="52"/>
      <c r="R1557" s="52"/>
      <c r="S1557" s="52"/>
      <c r="T1557" s="52"/>
      <c r="U1557" s="52"/>
      <c r="V1557" s="52"/>
      <c r="W1557" s="52"/>
      <c r="Z1557" s="56" t="s">
        <v>34</v>
      </c>
      <c r="AA1557" s="52"/>
      <c r="AB1557" s="52"/>
      <c r="AC1557" s="52"/>
      <c r="AD1557" s="52"/>
      <c r="AE1557" s="52"/>
      <c r="AF1557" s="52"/>
      <c r="AG1557" s="52"/>
      <c r="AH1557" s="52"/>
      <c r="AI1557" s="52"/>
      <c r="AJ1557" s="52"/>
      <c r="AK1557" s="52"/>
      <c r="AL1557" s="52"/>
      <c r="AM1557" s="52"/>
      <c r="AN1557" s="52"/>
      <c r="AO1557" s="52"/>
      <c r="AP1557" s="52"/>
    </row>
    <row r="1558" spans="4:67" s="47" customFormat="1" x14ac:dyDescent="0.25">
      <c r="D1558" s="56" t="s">
        <v>444</v>
      </c>
      <c r="E1558" s="52"/>
      <c r="F1558" s="52"/>
      <c r="G1558" s="52"/>
      <c r="H1558" s="52"/>
      <c r="I1558" s="52"/>
      <c r="J1558" s="52"/>
      <c r="K1558" s="52"/>
      <c r="L1558" s="52"/>
      <c r="M1558" s="52"/>
      <c r="N1558" s="52"/>
      <c r="O1558" s="52"/>
      <c r="P1558" s="52"/>
      <c r="Q1558" s="52"/>
      <c r="R1558" s="52"/>
      <c r="S1558" s="52"/>
      <c r="T1558" s="52"/>
      <c r="U1558" s="52"/>
      <c r="V1558" s="52"/>
      <c r="W1558" s="52"/>
      <c r="Z1558" s="56" t="s">
        <v>488</v>
      </c>
      <c r="AA1558" s="52"/>
      <c r="AB1558" s="52"/>
      <c r="AC1558" s="52"/>
      <c r="AD1558" s="52"/>
      <c r="AE1558" s="52"/>
      <c r="AF1558" s="52"/>
      <c r="AG1558" s="52"/>
      <c r="AH1558" s="52"/>
      <c r="AI1558" s="52"/>
      <c r="AJ1558" s="52"/>
      <c r="AK1558" s="52"/>
      <c r="AL1558" s="52"/>
      <c r="AM1558" s="52"/>
      <c r="AN1558" s="52"/>
      <c r="AO1558" s="52"/>
      <c r="AP1558" s="52"/>
    </row>
    <row r="1559" spans="4:67" s="47" customFormat="1" x14ac:dyDescent="0.25">
      <c r="D1559" s="56" t="s">
        <v>1434</v>
      </c>
      <c r="E1559" s="52"/>
      <c r="F1559" s="52"/>
      <c r="G1559" s="52"/>
      <c r="H1559" s="52"/>
      <c r="I1559" s="52"/>
      <c r="J1559" s="52"/>
      <c r="K1559" s="52"/>
      <c r="L1559" s="52"/>
      <c r="M1559" s="52"/>
      <c r="N1559" s="52"/>
      <c r="O1559" s="52"/>
      <c r="P1559" s="52"/>
      <c r="Q1559" s="52"/>
      <c r="R1559" s="52"/>
      <c r="S1559" s="52"/>
      <c r="T1559" s="52"/>
      <c r="U1559" s="52"/>
      <c r="V1559" s="52"/>
      <c r="W1559" s="52"/>
      <c r="Z1559" s="56" t="s">
        <v>1437</v>
      </c>
      <c r="AA1559" s="52"/>
      <c r="AB1559" s="52"/>
      <c r="AC1559" s="52"/>
      <c r="AD1559" s="52"/>
      <c r="AE1559" s="52"/>
      <c r="AF1559" s="52"/>
      <c r="AG1559" s="52"/>
      <c r="AH1559" s="52"/>
      <c r="AI1559" s="52"/>
      <c r="AJ1559" s="52"/>
      <c r="AK1559" s="52"/>
      <c r="AL1559" s="52"/>
      <c r="AM1559" s="52"/>
      <c r="AN1559" s="52"/>
      <c r="AO1559" s="52"/>
      <c r="AP1559" s="52"/>
    </row>
    <row r="1560" spans="4:67" s="47" customFormat="1" x14ac:dyDescent="0.25">
      <c r="D1560" s="56" t="s">
        <v>1435</v>
      </c>
      <c r="E1560" s="52"/>
      <c r="F1560" s="52"/>
      <c r="G1560" s="52"/>
      <c r="H1560" s="52"/>
      <c r="I1560" s="52"/>
      <c r="J1560" s="52"/>
      <c r="K1560" s="52"/>
      <c r="L1560" s="52"/>
      <c r="M1560" s="52"/>
      <c r="N1560" s="52"/>
      <c r="O1560" s="52"/>
      <c r="P1560" s="52"/>
      <c r="Q1560" s="52"/>
      <c r="R1560" s="52"/>
      <c r="S1560" s="52"/>
      <c r="T1560" s="52"/>
      <c r="U1560" s="52"/>
      <c r="V1560" s="52"/>
      <c r="W1560" s="52"/>
      <c r="Z1560" s="56" t="s">
        <v>1438</v>
      </c>
      <c r="AA1560" s="52"/>
      <c r="AB1560" s="52"/>
      <c r="AC1560" s="52"/>
      <c r="AD1560" s="52"/>
      <c r="AE1560" s="52"/>
      <c r="AF1560" s="52"/>
      <c r="AG1560" s="52"/>
      <c r="AH1560" s="52"/>
      <c r="AI1560" s="52"/>
      <c r="AJ1560" s="52"/>
      <c r="AK1560" s="52"/>
      <c r="AL1560" s="52"/>
      <c r="AM1560" s="52"/>
      <c r="AN1560" s="52"/>
      <c r="AO1560" s="52"/>
      <c r="AP1560" s="52"/>
    </row>
    <row r="1561" spans="4:67" s="47" customFormat="1" x14ac:dyDescent="0.25"/>
    <row r="1562" spans="4:67" s="47" customFormat="1" x14ac:dyDescent="0.25">
      <c r="D1562" s="57" t="s">
        <v>357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322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/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 t="s">
        <v>1448</v>
      </c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1449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1450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1451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67" s="47" customFormat="1" x14ac:dyDescent="0.25">
      <c r="D1569" s="57" t="s">
        <v>1452</v>
      </c>
      <c r="E1569" s="53"/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  <c r="AA1569" s="53"/>
      <c r="AB1569" s="53"/>
      <c r="AC1569" s="53"/>
      <c r="AD1569" s="53"/>
      <c r="AE1569" s="53"/>
      <c r="AF1569" s="53"/>
      <c r="AG1569" s="53"/>
      <c r="AH1569" s="53"/>
      <c r="AI1569" s="53"/>
      <c r="AJ1569" s="53"/>
      <c r="AK1569" s="53"/>
      <c r="AL1569" s="53"/>
      <c r="AM1569" s="53"/>
      <c r="AN1569" s="53"/>
      <c r="AO1569" s="53"/>
      <c r="AP1569" s="53"/>
      <c r="AQ1569" s="53"/>
      <c r="AR1569" s="53"/>
      <c r="AS1569" s="53"/>
      <c r="AT1569" s="53"/>
      <c r="AU1569" s="53"/>
      <c r="AV1569" s="53"/>
      <c r="AW1569" s="53"/>
      <c r="AX1569" s="53"/>
      <c r="AY1569" s="53"/>
      <c r="AZ1569" s="53"/>
      <c r="BA1569" s="53"/>
      <c r="BB1569" s="53"/>
      <c r="BC1569" s="53"/>
      <c r="BD1569" s="53"/>
      <c r="BE1569" s="53"/>
      <c r="BF1569" s="53"/>
      <c r="BG1569" s="53"/>
      <c r="BH1569" s="53"/>
      <c r="BI1569" s="53"/>
      <c r="BJ1569" s="53"/>
      <c r="BK1569" s="53"/>
      <c r="BL1569" s="53"/>
      <c r="BM1569" s="53"/>
      <c r="BN1569" s="53"/>
      <c r="BO1569" s="53"/>
    </row>
    <row r="1570" spans="4:67" s="47" customFormat="1" x14ac:dyDescent="0.25">
      <c r="D1570" s="57" t="s">
        <v>1453</v>
      </c>
      <c r="E1570" s="53"/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  <c r="AA1570" s="53"/>
      <c r="AB1570" s="53"/>
      <c r="AC1570" s="53"/>
      <c r="AD1570" s="53"/>
      <c r="AE1570" s="53"/>
      <c r="AF1570" s="53"/>
      <c r="AG1570" s="53"/>
      <c r="AH1570" s="53"/>
      <c r="AI1570" s="53"/>
      <c r="AJ1570" s="53"/>
      <c r="AK1570" s="53"/>
      <c r="AL1570" s="53"/>
      <c r="AM1570" s="53"/>
      <c r="AN1570" s="53"/>
      <c r="AO1570" s="53"/>
      <c r="AP1570" s="53"/>
      <c r="AQ1570" s="53"/>
      <c r="AR1570" s="53"/>
      <c r="AS1570" s="53"/>
      <c r="AT1570" s="53"/>
      <c r="AU1570" s="53"/>
      <c r="AV1570" s="53"/>
      <c r="AW1570" s="53"/>
      <c r="AX1570" s="53"/>
      <c r="AY1570" s="53"/>
      <c r="AZ1570" s="53"/>
      <c r="BA1570" s="53"/>
      <c r="BB1570" s="53"/>
      <c r="BC1570" s="53"/>
      <c r="BD1570" s="53"/>
      <c r="BE1570" s="53"/>
      <c r="BF1570" s="53"/>
      <c r="BG1570" s="53"/>
      <c r="BH1570" s="53"/>
      <c r="BI1570" s="53"/>
      <c r="BJ1570" s="53"/>
      <c r="BK1570" s="53"/>
      <c r="BL1570" s="53"/>
      <c r="BM1570" s="53"/>
      <c r="BN1570" s="53"/>
      <c r="BO1570" s="53"/>
    </row>
    <row r="1571" spans="4:67" s="47" customFormat="1" x14ac:dyDescent="0.25">
      <c r="D1571" s="57" t="s">
        <v>1454</v>
      </c>
      <c r="E1571" s="53"/>
      <c r="F1571" s="53"/>
      <c r="G1571" s="53"/>
      <c r="H1571" s="53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  <c r="AA1571" s="53"/>
      <c r="AB1571" s="53"/>
      <c r="AC1571" s="53"/>
      <c r="AD1571" s="53"/>
      <c r="AE1571" s="53"/>
      <c r="AF1571" s="53"/>
      <c r="AG1571" s="53"/>
      <c r="AH1571" s="53"/>
      <c r="AI1571" s="53"/>
      <c r="AJ1571" s="53"/>
      <c r="AK1571" s="53"/>
      <c r="AL1571" s="53"/>
      <c r="AM1571" s="53"/>
      <c r="AN1571" s="53"/>
      <c r="AO1571" s="53"/>
      <c r="AP1571" s="53"/>
      <c r="AQ1571" s="53"/>
      <c r="AR1571" s="53"/>
      <c r="AS1571" s="53"/>
      <c r="AT1571" s="53"/>
      <c r="AU1571" s="53"/>
      <c r="AV1571" s="53"/>
      <c r="AW1571" s="53"/>
      <c r="AX1571" s="53"/>
      <c r="AY1571" s="53"/>
      <c r="AZ1571" s="53"/>
      <c r="BA1571" s="53"/>
      <c r="BB1571" s="53"/>
      <c r="BC1571" s="53"/>
      <c r="BD1571" s="53"/>
      <c r="BE1571" s="53"/>
      <c r="BF1571" s="53"/>
      <c r="BG1571" s="53"/>
      <c r="BH1571" s="53"/>
      <c r="BI1571" s="53"/>
      <c r="BJ1571" s="53"/>
      <c r="BK1571" s="53"/>
      <c r="BL1571" s="53"/>
      <c r="BM1571" s="53"/>
      <c r="BN1571" s="53"/>
      <c r="BO1571" s="53"/>
    </row>
    <row r="1572" spans="4:67" s="47" customFormat="1" x14ac:dyDescent="0.25">
      <c r="D1572" s="57" t="s">
        <v>1455</v>
      </c>
      <c r="E1572" s="53"/>
      <c r="F1572" s="53"/>
      <c r="G1572" s="53"/>
      <c r="H1572" s="53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  <c r="AA1572" s="53"/>
      <c r="AB1572" s="53"/>
      <c r="AC1572" s="53"/>
      <c r="AD1572" s="53"/>
      <c r="AE1572" s="53"/>
      <c r="AF1572" s="53"/>
      <c r="AG1572" s="53"/>
      <c r="AH1572" s="53"/>
      <c r="AI1572" s="53"/>
      <c r="AJ1572" s="53"/>
      <c r="AK1572" s="53"/>
      <c r="AL1572" s="53"/>
      <c r="AM1572" s="53"/>
      <c r="AN1572" s="53"/>
      <c r="AO1572" s="53"/>
      <c r="AP1572" s="53"/>
      <c r="AQ1572" s="53"/>
      <c r="AR1572" s="53"/>
      <c r="AS1572" s="53"/>
      <c r="AT1572" s="53"/>
      <c r="AU1572" s="53"/>
      <c r="AV1572" s="53"/>
      <c r="AW1572" s="53"/>
      <c r="AX1572" s="53"/>
      <c r="AY1572" s="53"/>
      <c r="AZ1572" s="53"/>
      <c r="BA1572" s="53"/>
      <c r="BB1572" s="53"/>
      <c r="BC1572" s="53"/>
      <c r="BD1572" s="53"/>
      <c r="BE1572" s="53"/>
      <c r="BF1572" s="53"/>
      <c r="BG1572" s="53"/>
      <c r="BH1572" s="53"/>
      <c r="BI1572" s="53"/>
      <c r="BJ1572" s="53"/>
      <c r="BK1572" s="53"/>
      <c r="BL1572" s="53"/>
      <c r="BM1572" s="53"/>
      <c r="BN1572" s="53"/>
      <c r="BO1572" s="53"/>
    </row>
    <row r="1573" spans="4:67" s="47" customFormat="1" x14ac:dyDescent="0.25">
      <c r="D1573" s="57" t="s">
        <v>1456</v>
      </c>
      <c r="E1573" s="53"/>
      <c r="F1573" s="53"/>
      <c r="G1573" s="5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  <c r="AA1573" s="53"/>
      <c r="AB1573" s="53"/>
      <c r="AC1573" s="53"/>
      <c r="AD1573" s="53"/>
      <c r="AE1573" s="53"/>
      <c r="AF1573" s="53"/>
      <c r="AG1573" s="53"/>
      <c r="AH1573" s="53"/>
      <c r="AI1573" s="53"/>
      <c r="AJ1573" s="53"/>
      <c r="AK1573" s="53"/>
      <c r="AL1573" s="53"/>
      <c r="AM1573" s="53"/>
      <c r="AN1573" s="53"/>
      <c r="AO1573" s="53"/>
      <c r="AP1573" s="53"/>
      <c r="AQ1573" s="53"/>
      <c r="AR1573" s="53"/>
      <c r="AS1573" s="53"/>
      <c r="AT1573" s="53"/>
      <c r="AU1573" s="53"/>
      <c r="AV1573" s="53"/>
      <c r="AW1573" s="53"/>
      <c r="AX1573" s="53"/>
      <c r="AY1573" s="53"/>
      <c r="AZ1573" s="53"/>
      <c r="BA1573" s="53"/>
      <c r="BB1573" s="53"/>
      <c r="BC1573" s="53"/>
      <c r="BD1573" s="53"/>
      <c r="BE1573" s="53"/>
      <c r="BF1573" s="53"/>
      <c r="BG1573" s="53"/>
      <c r="BH1573" s="53"/>
      <c r="BI1573" s="53"/>
      <c r="BJ1573" s="53"/>
      <c r="BK1573" s="53"/>
      <c r="BL1573" s="53"/>
      <c r="BM1573" s="53"/>
      <c r="BN1573" s="53"/>
      <c r="BO1573" s="53"/>
    </row>
    <row r="1574" spans="4:67" s="47" customFormat="1" x14ac:dyDescent="0.25">
      <c r="D1574" s="57" t="s">
        <v>1457</v>
      </c>
      <c r="E1574" s="53"/>
      <c r="F1574" s="53"/>
      <c r="G1574" s="53"/>
      <c r="H1574" s="53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  <c r="AA1574" s="53"/>
      <c r="AB1574" s="53"/>
      <c r="AC1574" s="53"/>
      <c r="AD1574" s="53"/>
      <c r="AE1574" s="53"/>
      <c r="AF1574" s="53"/>
      <c r="AG1574" s="53"/>
      <c r="AH1574" s="53"/>
      <c r="AI1574" s="53"/>
      <c r="AJ1574" s="53"/>
      <c r="AK1574" s="53"/>
      <c r="AL1574" s="53"/>
      <c r="AM1574" s="53"/>
      <c r="AN1574" s="53"/>
      <c r="AO1574" s="53"/>
      <c r="AP1574" s="53"/>
      <c r="AQ1574" s="53"/>
      <c r="AR1574" s="53"/>
      <c r="AS1574" s="53"/>
      <c r="AT1574" s="53"/>
      <c r="AU1574" s="53"/>
      <c r="AV1574" s="53"/>
      <c r="AW1574" s="53"/>
      <c r="AX1574" s="53"/>
      <c r="AY1574" s="53"/>
      <c r="AZ1574" s="53"/>
      <c r="BA1574" s="53"/>
      <c r="BB1574" s="53"/>
      <c r="BC1574" s="53"/>
      <c r="BD1574" s="53"/>
      <c r="BE1574" s="53"/>
      <c r="BF1574" s="53"/>
      <c r="BG1574" s="53"/>
      <c r="BH1574" s="53"/>
      <c r="BI1574" s="53"/>
      <c r="BJ1574" s="53"/>
      <c r="BK1574" s="53"/>
      <c r="BL1574" s="53"/>
      <c r="BM1574" s="53"/>
      <c r="BN1574" s="53"/>
      <c r="BO1574" s="53"/>
    </row>
    <row r="1575" spans="4:67" s="47" customFormat="1" x14ac:dyDescent="0.25">
      <c r="D1575" s="57" t="s">
        <v>1458</v>
      </c>
      <c r="E1575" s="53"/>
      <c r="F1575" s="53"/>
      <c r="G1575" s="53"/>
      <c r="H1575" s="53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  <c r="AA1575" s="53"/>
      <c r="AB1575" s="53"/>
      <c r="AC1575" s="53"/>
      <c r="AD1575" s="53"/>
      <c r="AE1575" s="53"/>
      <c r="AF1575" s="53"/>
      <c r="AG1575" s="53"/>
      <c r="AH1575" s="53"/>
      <c r="AI1575" s="53"/>
      <c r="AJ1575" s="53"/>
      <c r="AK1575" s="53"/>
      <c r="AL1575" s="53"/>
      <c r="AM1575" s="53"/>
      <c r="AN1575" s="53"/>
      <c r="AO1575" s="53"/>
      <c r="AP1575" s="53"/>
      <c r="AQ1575" s="53"/>
      <c r="AR1575" s="53"/>
      <c r="AS1575" s="53"/>
      <c r="AT1575" s="53"/>
      <c r="AU1575" s="53"/>
      <c r="AV1575" s="53"/>
      <c r="AW1575" s="53"/>
      <c r="AX1575" s="53"/>
      <c r="AY1575" s="53"/>
      <c r="AZ1575" s="53"/>
      <c r="BA1575" s="53"/>
      <c r="BB1575" s="53"/>
      <c r="BC1575" s="53"/>
      <c r="BD1575" s="53"/>
      <c r="BE1575" s="53"/>
      <c r="BF1575" s="53"/>
      <c r="BG1575" s="53"/>
      <c r="BH1575" s="53"/>
      <c r="BI1575" s="53"/>
      <c r="BJ1575" s="53"/>
      <c r="BK1575" s="53"/>
      <c r="BL1575" s="53"/>
      <c r="BM1575" s="53"/>
      <c r="BN1575" s="53"/>
      <c r="BO1575" s="53"/>
    </row>
    <row r="1576" spans="4:67" s="47" customFormat="1" x14ac:dyDescent="0.25">
      <c r="D1576" s="57" t="s">
        <v>1459</v>
      </c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  <c r="AA1576" s="53"/>
      <c r="AB1576" s="53"/>
      <c r="AC1576" s="53"/>
      <c r="AD1576" s="53"/>
      <c r="AE1576" s="53"/>
      <c r="AF1576" s="53"/>
      <c r="AG1576" s="53"/>
      <c r="AH1576" s="53"/>
      <c r="AI1576" s="53"/>
      <c r="AJ1576" s="53"/>
      <c r="AK1576" s="53"/>
      <c r="AL1576" s="53"/>
      <c r="AM1576" s="53"/>
      <c r="AN1576" s="53"/>
      <c r="AO1576" s="53"/>
      <c r="AP1576" s="53"/>
      <c r="AQ1576" s="53"/>
      <c r="AR1576" s="53"/>
      <c r="AS1576" s="53"/>
      <c r="AT1576" s="53"/>
      <c r="AU1576" s="53"/>
      <c r="AV1576" s="53"/>
      <c r="AW1576" s="53"/>
      <c r="AX1576" s="53"/>
      <c r="AY1576" s="53"/>
      <c r="AZ1576" s="53"/>
      <c r="BA1576" s="53"/>
      <c r="BB1576" s="53"/>
      <c r="BC1576" s="53"/>
      <c r="BD1576" s="53"/>
      <c r="BE1576" s="53"/>
      <c r="BF1576" s="53"/>
      <c r="BG1576" s="53"/>
      <c r="BH1576" s="53"/>
      <c r="BI1576" s="53"/>
      <c r="BJ1576" s="53"/>
      <c r="BK1576" s="53"/>
      <c r="BL1576" s="53"/>
      <c r="BM1576" s="53"/>
      <c r="BN1576" s="53"/>
      <c r="BO1576" s="53"/>
    </row>
    <row r="1577" spans="4:67" s="47" customFormat="1" x14ac:dyDescent="0.25">
      <c r="D1577" s="57"/>
      <c r="E1577" s="53"/>
      <c r="F1577" s="53"/>
      <c r="G1577" s="53"/>
      <c r="H1577" s="53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  <c r="AA1577" s="53"/>
      <c r="AB1577" s="53"/>
      <c r="AC1577" s="53"/>
      <c r="AD1577" s="53"/>
      <c r="AE1577" s="53"/>
      <c r="AF1577" s="53"/>
      <c r="AG1577" s="53"/>
      <c r="AH1577" s="53"/>
      <c r="AI1577" s="53"/>
      <c r="AJ1577" s="53"/>
      <c r="AK1577" s="53"/>
      <c r="AL1577" s="53"/>
      <c r="AM1577" s="53"/>
      <c r="AN1577" s="53"/>
      <c r="AO1577" s="53"/>
      <c r="AP1577" s="53"/>
      <c r="AQ1577" s="53"/>
      <c r="AR1577" s="53"/>
      <c r="AS1577" s="53"/>
      <c r="AT1577" s="53"/>
      <c r="AU1577" s="53"/>
      <c r="AV1577" s="53"/>
      <c r="AW1577" s="53"/>
      <c r="AX1577" s="53"/>
      <c r="AY1577" s="53"/>
      <c r="AZ1577" s="53"/>
      <c r="BA1577" s="53"/>
      <c r="BB1577" s="53"/>
      <c r="BC1577" s="53"/>
      <c r="BD1577" s="53"/>
      <c r="BE1577" s="53"/>
      <c r="BF1577" s="53"/>
      <c r="BG1577" s="53"/>
      <c r="BH1577" s="53"/>
      <c r="BI1577" s="53"/>
      <c r="BJ1577" s="53"/>
      <c r="BK1577" s="53"/>
      <c r="BL1577" s="53"/>
      <c r="BM1577" s="53"/>
      <c r="BN1577" s="53"/>
      <c r="BO1577" s="53"/>
    </row>
    <row r="1578" spans="4:67" s="47" customFormat="1" x14ac:dyDescent="0.25">
      <c r="D1578" s="57" t="s">
        <v>263</v>
      </c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  <c r="AA1578" s="53"/>
      <c r="AB1578" s="53"/>
      <c r="AC1578" s="53"/>
      <c r="AD1578" s="53"/>
      <c r="AE1578" s="53"/>
      <c r="AF1578" s="53"/>
      <c r="AG1578" s="53"/>
      <c r="AH1578" s="53"/>
      <c r="AI1578" s="53"/>
      <c r="AJ1578" s="53"/>
      <c r="AK1578" s="53"/>
      <c r="AL1578" s="53"/>
      <c r="AM1578" s="53"/>
      <c r="AN1578" s="53"/>
      <c r="AO1578" s="53"/>
      <c r="AP1578" s="53"/>
      <c r="AQ1578" s="53"/>
      <c r="AR1578" s="53"/>
      <c r="AS1578" s="53"/>
      <c r="AT1578" s="53"/>
      <c r="AU1578" s="53"/>
      <c r="AV1578" s="53"/>
      <c r="AW1578" s="53"/>
      <c r="AX1578" s="53"/>
      <c r="AY1578" s="53"/>
      <c r="AZ1578" s="53"/>
      <c r="BA1578" s="53"/>
      <c r="BB1578" s="53"/>
      <c r="BC1578" s="53"/>
      <c r="BD1578" s="53"/>
      <c r="BE1578" s="53"/>
      <c r="BF1578" s="53"/>
      <c r="BG1578" s="53"/>
      <c r="BH1578" s="53"/>
      <c r="BI1578" s="53"/>
      <c r="BJ1578" s="53"/>
      <c r="BK1578" s="53"/>
      <c r="BL1578" s="53"/>
      <c r="BM1578" s="53"/>
      <c r="BN1578" s="53"/>
      <c r="BO1578" s="53"/>
    </row>
    <row r="1579" spans="4:67" s="47" customFormat="1" x14ac:dyDescent="0.25">
      <c r="D1579" s="57" t="s">
        <v>264</v>
      </c>
      <c r="E1579" s="53"/>
      <c r="F1579" s="53"/>
      <c r="G1579" s="53"/>
      <c r="H1579" s="53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  <c r="AA1579" s="53"/>
      <c r="AB1579" s="53"/>
      <c r="AC1579" s="53"/>
      <c r="AD1579" s="53"/>
      <c r="AE1579" s="53"/>
      <c r="AF1579" s="53"/>
      <c r="AG1579" s="53"/>
      <c r="AH1579" s="53"/>
      <c r="AI1579" s="53"/>
      <c r="AJ1579" s="53"/>
      <c r="AK1579" s="53"/>
      <c r="AL1579" s="53"/>
      <c r="AM1579" s="53"/>
      <c r="AN1579" s="53"/>
      <c r="AO1579" s="53"/>
      <c r="AP1579" s="53"/>
      <c r="AQ1579" s="53"/>
      <c r="AR1579" s="53"/>
      <c r="AS1579" s="53"/>
      <c r="AT1579" s="53"/>
      <c r="AU1579" s="53"/>
      <c r="AV1579" s="53"/>
      <c r="AW1579" s="53"/>
      <c r="AX1579" s="53"/>
      <c r="AY1579" s="53"/>
      <c r="AZ1579" s="53"/>
      <c r="BA1579" s="53"/>
      <c r="BB1579" s="53"/>
      <c r="BC1579" s="53"/>
      <c r="BD1579" s="53"/>
      <c r="BE1579" s="53"/>
      <c r="BF1579" s="53"/>
      <c r="BG1579" s="53"/>
      <c r="BH1579" s="53"/>
      <c r="BI1579" s="53"/>
      <c r="BJ1579" s="53"/>
      <c r="BK1579" s="53"/>
      <c r="BL1579" s="53"/>
      <c r="BM1579" s="53"/>
      <c r="BN1579" s="53"/>
      <c r="BO1579" s="53"/>
    </row>
    <row r="1580" spans="4:67" s="47" customFormat="1" x14ac:dyDescent="0.25">
      <c r="D1580" s="57" t="s">
        <v>358</v>
      </c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  <c r="AA1580" s="53"/>
      <c r="AB1580" s="53"/>
      <c r="AC1580" s="53"/>
      <c r="AD1580" s="53"/>
      <c r="AE1580" s="53"/>
      <c r="AF1580" s="53"/>
      <c r="AG1580" s="53"/>
      <c r="AH1580" s="53"/>
      <c r="AI1580" s="53"/>
      <c r="AJ1580" s="53"/>
      <c r="AK1580" s="53"/>
      <c r="AL1580" s="53"/>
      <c r="AM1580" s="53"/>
      <c r="AN1580" s="53"/>
      <c r="AO1580" s="53"/>
      <c r="AP1580" s="53"/>
      <c r="AQ1580" s="53"/>
      <c r="AR1580" s="53"/>
      <c r="AS1580" s="53"/>
      <c r="AT1580" s="53"/>
      <c r="AU1580" s="53"/>
      <c r="AV1580" s="53"/>
      <c r="AW1580" s="53"/>
      <c r="AX1580" s="53"/>
      <c r="AY1580" s="53"/>
      <c r="AZ1580" s="53"/>
      <c r="BA1580" s="53"/>
      <c r="BB1580" s="53"/>
      <c r="BC1580" s="53"/>
      <c r="BD1580" s="53"/>
      <c r="BE1580" s="53"/>
      <c r="BF1580" s="53"/>
      <c r="BG1580" s="53"/>
      <c r="BH1580" s="53"/>
      <c r="BI1580" s="53"/>
      <c r="BJ1580" s="53"/>
      <c r="BK1580" s="53"/>
      <c r="BL1580" s="53"/>
      <c r="BM1580" s="53"/>
      <c r="BN1580" s="53"/>
      <c r="BO1580" s="53"/>
    </row>
    <row r="1581" spans="4:67" s="47" customFormat="1" x14ac:dyDescent="0.25"/>
    <row r="1582" spans="4:67" s="47" customFormat="1" x14ac:dyDescent="0.25">
      <c r="D1582" s="47" t="s">
        <v>518</v>
      </c>
    </row>
    <row r="1583" spans="4:67" s="47" customFormat="1" x14ac:dyDescent="0.25"/>
    <row r="1584" spans="4:67" s="47" customFormat="1" x14ac:dyDescent="0.25"/>
    <row r="1585" s="47" customFormat="1" x14ac:dyDescent="0.25"/>
    <row r="1586" s="47" customFormat="1" x14ac:dyDescent="0.25"/>
    <row r="1587" s="47" customFormat="1" x14ac:dyDescent="0.25"/>
    <row r="1588" s="47" customFormat="1" x14ac:dyDescent="0.25"/>
    <row r="1589" s="47" customFormat="1" x14ac:dyDescent="0.25"/>
    <row r="1590" s="47" customFormat="1" x14ac:dyDescent="0.25"/>
    <row r="1591" s="47" customFormat="1" x14ac:dyDescent="0.25"/>
    <row r="1592" s="47" customFormat="1" x14ac:dyDescent="0.25"/>
    <row r="1593" s="47" customFormat="1" x14ac:dyDescent="0.25"/>
    <row r="1594" s="47" customFormat="1" x14ac:dyDescent="0.25"/>
    <row r="1595" s="47" customFormat="1" x14ac:dyDescent="0.25"/>
    <row r="1596" s="47" customFormat="1" x14ac:dyDescent="0.25"/>
    <row r="1597" s="47" customFormat="1" x14ac:dyDescent="0.25"/>
    <row r="1598" s="47" customFormat="1" x14ac:dyDescent="0.25"/>
    <row r="1599" s="47" customFormat="1" x14ac:dyDescent="0.25"/>
    <row r="1600" s="47" customFormat="1" x14ac:dyDescent="0.25"/>
    <row r="1601" spans="4:4" s="47" customFormat="1" x14ac:dyDescent="0.25"/>
    <row r="1602" spans="4:4" s="47" customFormat="1" x14ac:dyDescent="0.25">
      <c r="D1602" s="51" t="s">
        <v>2222</v>
      </c>
    </row>
    <row r="1603" spans="4:4" s="47" customFormat="1" x14ac:dyDescent="0.25"/>
    <row r="1604" spans="4:4" s="47" customFormat="1" x14ac:dyDescent="0.25">
      <c r="D1604" s="47" t="s">
        <v>518</v>
      </c>
    </row>
    <row r="1605" spans="4:4" s="47" customFormat="1" x14ac:dyDescent="0.25"/>
    <row r="1606" spans="4:4" s="47" customFormat="1" x14ac:dyDescent="0.25"/>
    <row r="1607" spans="4:4" s="47" customFormat="1" x14ac:dyDescent="0.25"/>
    <row r="1608" spans="4:4" s="47" customFormat="1" x14ac:dyDescent="0.25"/>
    <row r="1609" spans="4:4" s="47" customFormat="1" x14ac:dyDescent="0.25"/>
    <row r="1610" spans="4:4" s="47" customFormat="1" x14ac:dyDescent="0.25"/>
    <row r="1611" spans="4:4" s="47" customFormat="1" x14ac:dyDescent="0.25"/>
    <row r="1612" spans="4:4" s="47" customFormat="1" x14ac:dyDescent="0.25"/>
    <row r="1613" spans="4:4" s="47" customFormat="1" x14ac:dyDescent="0.25"/>
    <row r="1614" spans="4:4" s="47" customFormat="1" x14ac:dyDescent="0.25"/>
    <row r="1615" spans="4:4" s="47" customFormat="1" x14ac:dyDescent="0.25"/>
    <row r="1616" spans="4:4" s="47" customFormat="1" x14ac:dyDescent="0.25"/>
    <row r="1617" spans="4:4" s="47" customFormat="1" x14ac:dyDescent="0.25"/>
    <row r="1618" spans="4:4" s="47" customFormat="1" x14ac:dyDescent="0.25">
      <c r="D1618" s="51" t="s">
        <v>3376</v>
      </c>
    </row>
    <row r="1619" spans="4:4" s="47" customFormat="1" x14ac:dyDescent="0.25"/>
    <row r="1707" spans="4:91" x14ac:dyDescent="0.25">
      <c r="D1707" s="70" t="s">
        <v>398</v>
      </c>
      <c r="AG1707" s="70" t="s">
        <v>366</v>
      </c>
      <c r="BI1707" s="70" t="s">
        <v>376</v>
      </c>
    </row>
    <row r="1709" spans="4:91" x14ac:dyDescent="0.25">
      <c r="D1709" s="57" t="s">
        <v>322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322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322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7"/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  <c r="AA1710" s="53"/>
      <c r="AB1710" s="53"/>
      <c r="AC1710" s="53"/>
      <c r="AD1710" s="53"/>
      <c r="AE1710" s="53"/>
      <c r="AG1710" s="57"/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/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384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399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426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57" t="s">
        <v>385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  <c r="AA1712" s="53"/>
      <c r="AB1712" s="53"/>
      <c r="AC1712" s="53"/>
      <c r="AD1712" s="53"/>
      <c r="AE1712" s="53"/>
      <c r="AG1712" s="57" t="s">
        <v>400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427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7" t="s">
        <v>386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  <c r="AA1713" s="53"/>
      <c r="AB1713" s="53"/>
      <c r="AC1713" s="53"/>
      <c r="AD1713" s="53"/>
      <c r="AE1713" s="53"/>
      <c r="AG1713" s="57" t="s">
        <v>401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401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387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402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428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278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403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429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/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404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403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33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405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430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388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278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7" t="s">
        <v>431</v>
      </c>
      <c r="BJ1718" s="53"/>
      <c r="BK1718" s="53"/>
      <c r="BL1718" s="53"/>
      <c r="BM1718" s="53"/>
      <c r="BN1718" s="53"/>
      <c r="BO1718" s="53"/>
      <c r="BP1718" s="53"/>
      <c r="BQ1718" s="53"/>
      <c r="BR1718" s="53"/>
      <c r="BS1718" s="53"/>
      <c r="BT1718" s="53"/>
      <c r="BU1718" s="53"/>
      <c r="BV1718" s="53"/>
      <c r="BW1718" s="53"/>
      <c r="BX1718" s="53"/>
      <c r="BY1718" s="53"/>
      <c r="BZ1718" s="53"/>
      <c r="CA1718" s="53"/>
      <c r="CB1718" s="53"/>
      <c r="CC1718" s="53"/>
      <c r="CD1718" s="53"/>
      <c r="CE1718" s="53"/>
      <c r="CF1718" s="53"/>
      <c r="CG1718" s="53"/>
      <c r="CH1718" s="53"/>
      <c r="CI1718" s="53"/>
      <c r="CJ1718" s="53"/>
      <c r="CK1718" s="53"/>
      <c r="CL1718" s="53"/>
      <c r="CM1718" s="53"/>
    </row>
    <row r="1719" spans="4:91" x14ac:dyDescent="0.25">
      <c r="D1719" s="57" t="s">
        <v>326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/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 t="s">
        <v>278</v>
      </c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7" t="s">
        <v>450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  <c r="AA1720" s="53"/>
      <c r="AB1720" s="53"/>
      <c r="AC1720" s="53"/>
      <c r="AD1720" s="53"/>
      <c r="AE1720" s="53"/>
      <c r="AG1720" s="57" t="s">
        <v>33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/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 t="s">
        <v>451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406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33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6" t="s">
        <v>389</v>
      </c>
      <c r="E1722" s="52"/>
      <c r="F1722" s="52"/>
      <c r="G1722" s="52"/>
      <c r="H1722" s="52"/>
      <c r="I1722" s="52"/>
      <c r="J1722" s="52"/>
      <c r="K1722" s="52"/>
      <c r="L1722" s="52"/>
      <c r="M1722" s="52"/>
      <c r="N1722" s="52"/>
      <c r="O1722" s="52"/>
      <c r="P1722" s="52"/>
      <c r="Q1722" s="52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2"/>
      <c r="AB1722" s="52"/>
      <c r="AC1722" s="52"/>
      <c r="AD1722" s="52"/>
      <c r="AE1722" s="52"/>
      <c r="AG1722" s="57" t="s">
        <v>407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  <c r="BI1722" s="57" t="s">
        <v>427</v>
      </c>
      <c r="BJ1722" s="53"/>
      <c r="BK1722" s="53"/>
      <c r="BL1722" s="53"/>
      <c r="BM1722" s="53"/>
      <c r="BN1722" s="53"/>
      <c r="BO1722" s="53"/>
      <c r="BP1722" s="53"/>
      <c r="BQ1722" s="53"/>
      <c r="BR1722" s="53"/>
      <c r="BS1722" s="53"/>
      <c r="BT1722" s="53"/>
      <c r="BU1722" s="53"/>
      <c r="BV1722" s="53"/>
      <c r="BW1722" s="53"/>
      <c r="BX1722" s="53"/>
      <c r="BY1722" s="53"/>
      <c r="BZ1722" s="53"/>
      <c r="CA1722" s="53"/>
      <c r="CB1722" s="53"/>
      <c r="CC1722" s="53"/>
      <c r="CD1722" s="53"/>
      <c r="CE1722" s="53"/>
      <c r="CF1722" s="53"/>
      <c r="CG1722" s="53"/>
      <c r="CH1722" s="53"/>
      <c r="CI1722" s="53"/>
      <c r="CJ1722" s="53"/>
      <c r="CK1722" s="53"/>
      <c r="CL1722" s="53"/>
      <c r="CM1722" s="53"/>
    </row>
    <row r="1723" spans="4:91" x14ac:dyDescent="0.25">
      <c r="D1723" s="57" t="s">
        <v>390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326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57" t="s">
        <v>401</v>
      </c>
      <c r="BJ1723" s="53"/>
      <c r="BK1723" s="53"/>
      <c r="BL1723" s="53"/>
      <c r="BM1723" s="53"/>
      <c r="BN1723" s="53"/>
      <c r="BO1723" s="53"/>
      <c r="BP1723" s="53"/>
      <c r="BQ1723" s="53"/>
      <c r="BR1723" s="53"/>
      <c r="BS1723" s="53"/>
      <c r="BT1723" s="53"/>
      <c r="BU1723" s="53"/>
      <c r="BV1723" s="53"/>
      <c r="BW1723" s="53"/>
      <c r="BX1723" s="53"/>
      <c r="BY1723" s="53"/>
      <c r="BZ1723" s="53"/>
      <c r="CA1723" s="53"/>
      <c r="CB1723" s="53"/>
      <c r="CC1723" s="53"/>
      <c r="CD1723" s="53"/>
      <c r="CE1723" s="53"/>
      <c r="CF1723" s="53"/>
      <c r="CG1723" s="53"/>
      <c r="CH1723" s="53"/>
      <c r="CI1723" s="53"/>
      <c r="CJ1723" s="53"/>
      <c r="CK1723" s="53"/>
      <c r="CL1723" s="53"/>
      <c r="CM1723" s="53"/>
    </row>
    <row r="1724" spans="4:91" x14ac:dyDescent="0.25">
      <c r="D1724" s="38" t="s">
        <v>3650</v>
      </c>
      <c r="E1724" s="52"/>
      <c r="F1724" s="52"/>
      <c r="G1724" s="52"/>
      <c r="H1724" s="52"/>
      <c r="I1724" s="52"/>
      <c r="J1724" s="52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  <c r="AB1724" s="52"/>
      <c r="AC1724" s="52"/>
      <c r="AD1724" s="52"/>
      <c r="AE1724" s="52"/>
      <c r="AG1724" s="57" t="s">
        <v>408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57" t="s">
        <v>428</v>
      </c>
      <c r="BJ1724" s="53"/>
      <c r="BK1724" s="53"/>
      <c r="BL1724" s="53"/>
      <c r="BM1724" s="53"/>
      <c r="BN1724" s="53"/>
      <c r="BO1724" s="53"/>
      <c r="BP1724" s="53"/>
      <c r="BQ1724" s="53"/>
      <c r="BR1724" s="53"/>
      <c r="BS1724" s="53"/>
      <c r="BT1724" s="53"/>
      <c r="BU1724" s="53"/>
      <c r="BV1724" s="53"/>
      <c r="BW1724" s="53"/>
      <c r="BX1724" s="53"/>
      <c r="BY1724" s="53"/>
      <c r="BZ1724" s="53"/>
      <c r="CA1724" s="53"/>
      <c r="CB1724" s="53"/>
      <c r="CC1724" s="53"/>
      <c r="CD1724" s="53"/>
      <c r="CE1724" s="53"/>
      <c r="CF1724" s="53"/>
      <c r="CG1724" s="53"/>
      <c r="CH1724" s="53"/>
      <c r="CI1724" s="53"/>
      <c r="CJ1724" s="53"/>
      <c r="CK1724" s="53"/>
      <c r="CL1724" s="53"/>
      <c r="CM1724" s="53"/>
    </row>
    <row r="1725" spans="4:91" x14ac:dyDescent="0.25">
      <c r="D1725" s="56" t="s">
        <v>391</v>
      </c>
      <c r="E1725" s="52"/>
      <c r="F1725" s="52"/>
      <c r="G1725" s="52"/>
      <c r="H1725" s="52"/>
      <c r="I1725" s="52"/>
      <c r="J1725" s="52"/>
      <c r="K1725" s="52"/>
      <c r="L1725" s="52"/>
      <c r="M1725" s="52"/>
      <c r="N1725" s="52"/>
      <c r="O1725" s="52"/>
      <c r="P1725" s="52"/>
      <c r="Q1725" s="52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2"/>
      <c r="AB1725" s="52"/>
      <c r="AC1725" s="52"/>
      <c r="AD1725" s="52"/>
      <c r="AE1725" s="52"/>
      <c r="AG1725" s="57" t="s">
        <v>409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7" t="s">
        <v>429</v>
      </c>
      <c r="BJ1725" s="53"/>
      <c r="BK1725" s="53"/>
      <c r="BL1725" s="53"/>
      <c r="BM1725" s="53"/>
      <c r="BN1725" s="53"/>
      <c r="BO1725" s="53"/>
      <c r="BP1725" s="53"/>
      <c r="BQ1725" s="53"/>
      <c r="BR1725" s="53"/>
      <c r="BS1725" s="53"/>
      <c r="BT1725" s="53"/>
      <c r="BU1725" s="53"/>
      <c r="BV1725" s="53"/>
      <c r="BW1725" s="53"/>
      <c r="BX1725" s="53"/>
      <c r="BY1725" s="53"/>
      <c r="BZ1725" s="53"/>
      <c r="CA1725" s="53"/>
      <c r="CB1725" s="53"/>
      <c r="CC1725" s="53"/>
      <c r="CD1725" s="53"/>
      <c r="CE1725" s="53"/>
      <c r="CF1725" s="53"/>
      <c r="CG1725" s="53"/>
      <c r="CH1725" s="53"/>
      <c r="CI1725" s="53"/>
      <c r="CJ1725" s="53"/>
      <c r="CK1725" s="53"/>
      <c r="CL1725" s="53"/>
      <c r="CM1725" s="53"/>
    </row>
    <row r="1726" spans="4:91" x14ac:dyDescent="0.25">
      <c r="D1726" s="57" t="s">
        <v>392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410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7" t="s">
        <v>403</v>
      </c>
      <c r="BJ1726" s="53"/>
      <c r="BK1726" s="53"/>
      <c r="BL1726" s="53"/>
      <c r="BM1726" s="53"/>
      <c r="BN1726" s="53"/>
      <c r="BO1726" s="53"/>
      <c r="BP1726" s="53"/>
      <c r="BQ1726" s="53"/>
      <c r="BR1726" s="53"/>
      <c r="BS1726" s="53"/>
      <c r="BT1726" s="53"/>
      <c r="BU1726" s="53"/>
      <c r="BV1726" s="53"/>
      <c r="BW1726" s="53"/>
      <c r="BX1726" s="53"/>
      <c r="BY1726" s="53"/>
      <c r="BZ1726" s="53"/>
      <c r="CA1726" s="53"/>
      <c r="CB1726" s="53"/>
      <c r="CC1726" s="53"/>
      <c r="CD1726" s="53"/>
      <c r="CE1726" s="53"/>
      <c r="CF1726" s="53"/>
      <c r="CG1726" s="53"/>
      <c r="CH1726" s="53"/>
      <c r="CI1726" s="53"/>
      <c r="CJ1726" s="53"/>
      <c r="CK1726" s="53"/>
      <c r="CL1726" s="53"/>
      <c r="CM1726" s="53"/>
    </row>
    <row r="1727" spans="4:91" x14ac:dyDescent="0.25">
      <c r="D1727" s="57" t="s">
        <v>393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411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7" t="s">
        <v>430</v>
      </c>
      <c r="BJ1727" s="53"/>
      <c r="BK1727" s="53"/>
      <c r="BL1727" s="53"/>
      <c r="BM1727" s="53"/>
      <c r="BN1727" s="53"/>
      <c r="BO1727" s="53"/>
      <c r="BP1727" s="53"/>
      <c r="BQ1727" s="53"/>
      <c r="BR1727" s="53"/>
      <c r="BS1727" s="53"/>
      <c r="BT1727" s="53"/>
      <c r="BU1727" s="53"/>
      <c r="BV1727" s="53"/>
      <c r="BW1727" s="53"/>
      <c r="BX1727" s="53"/>
      <c r="BY1727" s="53"/>
      <c r="BZ1727" s="53"/>
      <c r="CA1727" s="53"/>
      <c r="CB1727" s="53"/>
      <c r="CC1727" s="53"/>
      <c r="CD1727" s="53"/>
      <c r="CE1727" s="53"/>
      <c r="CF1727" s="53"/>
      <c r="CG1727" s="53"/>
      <c r="CH1727" s="53"/>
      <c r="CI1727" s="53"/>
      <c r="CJ1727" s="53"/>
      <c r="CK1727" s="53"/>
      <c r="CL1727" s="53"/>
      <c r="CM1727" s="53"/>
    </row>
    <row r="1728" spans="4:91" x14ac:dyDescent="0.25">
      <c r="D1728" s="57" t="s">
        <v>394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412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7" t="s">
        <v>431</v>
      </c>
      <c r="BJ1728" s="53"/>
      <c r="BK1728" s="53"/>
      <c r="BL1728" s="53"/>
      <c r="BM1728" s="53"/>
      <c r="BN1728" s="53"/>
      <c r="BO1728" s="53"/>
      <c r="BP1728" s="53"/>
      <c r="BQ1728" s="53"/>
      <c r="BR1728" s="53"/>
      <c r="BS1728" s="53"/>
      <c r="BT1728" s="53"/>
      <c r="BU1728" s="53"/>
      <c r="BV1728" s="53"/>
      <c r="BW1728" s="53"/>
      <c r="BX1728" s="53"/>
      <c r="BY1728" s="53"/>
      <c r="BZ1728" s="53"/>
      <c r="CA1728" s="53"/>
      <c r="CB1728" s="53"/>
      <c r="CC1728" s="53"/>
      <c r="CD1728" s="53"/>
      <c r="CE1728" s="53"/>
      <c r="CF1728" s="53"/>
      <c r="CG1728" s="53"/>
      <c r="CH1728" s="53"/>
      <c r="CI1728" s="53"/>
      <c r="CJ1728" s="53"/>
      <c r="CK1728" s="53"/>
      <c r="CL1728" s="53"/>
      <c r="CM1728" s="53"/>
    </row>
    <row r="1729" spans="4:91" x14ac:dyDescent="0.25">
      <c r="D1729" s="57" t="s">
        <v>257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  <c r="AA1729" s="53"/>
      <c r="AB1729" s="53"/>
      <c r="AC1729" s="53"/>
      <c r="AD1729" s="53"/>
      <c r="AE1729" s="53"/>
      <c r="AG1729" s="57" t="s">
        <v>413</v>
      </c>
      <c r="AH1729" s="53"/>
      <c r="AI1729" s="53"/>
      <c r="AJ1729" s="53"/>
      <c r="AK1729" s="53"/>
      <c r="AL1729" s="53"/>
      <c r="AM1729" s="53"/>
      <c r="AN1729" s="53"/>
      <c r="AO1729" s="53"/>
      <c r="AP1729" s="53"/>
      <c r="AQ1729" s="53"/>
      <c r="AR1729" s="53"/>
      <c r="AS1729" s="53"/>
      <c r="AT1729" s="53"/>
      <c r="AU1729" s="53"/>
      <c r="AV1729" s="53"/>
      <c r="AW1729" s="53"/>
      <c r="AX1729" s="53"/>
      <c r="AY1729" s="53"/>
      <c r="AZ1729" s="53"/>
      <c r="BA1729" s="53"/>
      <c r="BB1729" s="53"/>
      <c r="BC1729" s="53"/>
      <c r="BD1729" s="53"/>
      <c r="BE1729" s="53"/>
      <c r="BF1729" s="53"/>
      <c r="BG1729" s="53"/>
      <c r="BI1729" s="57" t="s">
        <v>372</v>
      </c>
      <c r="BJ1729" s="53"/>
      <c r="BK1729" s="53"/>
      <c r="BL1729" s="53"/>
      <c r="BM1729" s="53"/>
      <c r="BN1729" s="53"/>
      <c r="BO1729" s="53"/>
      <c r="BP1729" s="53"/>
      <c r="BQ1729" s="53"/>
      <c r="BR1729" s="53"/>
      <c r="BS1729" s="53"/>
      <c r="BT1729" s="53"/>
      <c r="BU1729" s="53"/>
      <c r="BV1729" s="53"/>
      <c r="BW1729" s="53"/>
      <c r="BX1729" s="53"/>
      <c r="BY1729" s="53"/>
      <c r="BZ1729" s="53"/>
      <c r="CA1729" s="53"/>
      <c r="CB1729" s="53"/>
      <c r="CC1729" s="53"/>
      <c r="CD1729" s="53"/>
      <c r="CE1729" s="53"/>
      <c r="CF1729" s="53"/>
      <c r="CG1729" s="53"/>
      <c r="CH1729" s="53"/>
      <c r="CI1729" s="53"/>
      <c r="CJ1729" s="53"/>
      <c r="CK1729" s="53"/>
      <c r="CL1729" s="53"/>
      <c r="CM1729" s="53"/>
    </row>
    <row r="1730" spans="4:91" x14ac:dyDescent="0.25">
      <c r="D1730" s="57" t="s">
        <v>329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7" t="s">
        <v>414</v>
      </c>
      <c r="AH1730" s="53"/>
      <c r="AI1730" s="53"/>
      <c r="AJ1730" s="53"/>
      <c r="AK1730" s="53"/>
      <c r="AL1730" s="53"/>
      <c r="AM1730" s="53"/>
      <c r="AN1730" s="53"/>
      <c r="AO1730" s="53"/>
      <c r="AP1730" s="53"/>
      <c r="AQ1730" s="53"/>
      <c r="AR1730" s="53"/>
      <c r="AS1730" s="53"/>
      <c r="AT1730" s="53"/>
      <c r="AU1730" s="53"/>
      <c r="AV1730" s="53"/>
      <c r="AW1730" s="53"/>
      <c r="AX1730" s="53"/>
      <c r="AY1730" s="53"/>
      <c r="AZ1730" s="53"/>
      <c r="BA1730" s="53"/>
      <c r="BB1730" s="53"/>
      <c r="BC1730" s="53"/>
      <c r="BD1730" s="53"/>
      <c r="BE1730" s="53"/>
      <c r="BF1730" s="53"/>
      <c r="BG1730" s="53"/>
      <c r="BI1730" s="56" t="s">
        <v>3653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  <c r="CF1730" s="52"/>
      <c r="CG1730" s="52"/>
      <c r="CH1730" s="52"/>
      <c r="CI1730" s="52"/>
      <c r="CJ1730" s="52"/>
      <c r="CK1730" s="52"/>
      <c r="CL1730" s="52"/>
      <c r="CM1730" s="52"/>
    </row>
    <row r="1731" spans="4:91" x14ac:dyDescent="0.25">
      <c r="D1731" s="57" t="s">
        <v>279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  <c r="AA1731" s="53"/>
      <c r="AB1731" s="53"/>
      <c r="AC1731" s="53"/>
      <c r="AD1731" s="53"/>
      <c r="AE1731" s="53"/>
      <c r="AG1731" s="57" t="s">
        <v>415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7"/>
      <c r="BJ1731" s="53"/>
      <c r="BK1731" s="53"/>
      <c r="BL1731" s="53"/>
      <c r="BM1731" s="53"/>
      <c r="BN1731" s="53"/>
      <c r="BO1731" s="53"/>
      <c r="BP1731" s="53"/>
      <c r="BQ1731" s="53"/>
      <c r="BR1731" s="53"/>
      <c r="BS1731" s="53"/>
      <c r="BT1731" s="53"/>
      <c r="BU1731" s="53"/>
      <c r="BV1731" s="53"/>
      <c r="BW1731" s="53"/>
      <c r="BX1731" s="53"/>
      <c r="BY1731" s="53"/>
      <c r="BZ1731" s="53"/>
      <c r="CA1731" s="53"/>
      <c r="CB1731" s="53"/>
      <c r="CC1731" s="53"/>
      <c r="CD1731" s="53"/>
      <c r="CE1731" s="53"/>
      <c r="CF1731" s="53"/>
      <c r="CG1731" s="53"/>
      <c r="CH1731" s="53"/>
      <c r="CI1731" s="53"/>
      <c r="CJ1731" s="53"/>
      <c r="CK1731" s="53"/>
      <c r="CL1731" s="53"/>
      <c r="CM1731" s="53"/>
    </row>
    <row r="1732" spans="4:91" x14ac:dyDescent="0.25">
      <c r="D1732" s="56" t="s">
        <v>3651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416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7" t="s">
        <v>263</v>
      </c>
      <c r="BJ1732" s="53"/>
      <c r="BK1732" s="53"/>
      <c r="BL1732" s="53"/>
      <c r="BM1732" s="53"/>
      <c r="BN1732" s="53"/>
      <c r="BO1732" s="53"/>
      <c r="BP1732" s="53"/>
      <c r="BQ1732" s="53"/>
      <c r="BR1732" s="53"/>
      <c r="BS1732" s="53"/>
      <c r="BT1732" s="53"/>
      <c r="BU1732" s="53"/>
      <c r="BV1732" s="53"/>
      <c r="BW1732" s="53"/>
      <c r="BX1732" s="53"/>
      <c r="BY1732" s="53"/>
      <c r="BZ1732" s="53"/>
      <c r="CA1732" s="53"/>
      <c r="CB1732" s="53"/>
      <c r="CC1732" s="53"/>
      <c r="CD1732" s="53"/>
      <c r="CE1732" s="53"/>
      <c r="CF1732" s="53"/>
      <c r="CG1732" s="53"/>
      <c r="CH1732" s="53"/>
      <c r="CI1732" s="53"/>
      <c r="CJ1732" s="53"/>
      <c r="CK1732" s="53"/>
      <c r="CL1732" s="53"/>
      <c r="CM1732" s="53"/>
    </row>
    <row r="1733" spans="4:91" x14ac:dyDescent="0.25">
      <c r="D1733" s="57"/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417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7" t="s">
        <v>264</v>
      </c>
      <c r="BJ1733" s="53"/>
      <c r="BK1733" s="53"/>
      <c r="BL1733" s="53"/>
      <c r="BM1733" s="53"/>
      <c r="BN1733" s="53"/>
      <c r="BO1733" s="53"/>
      <c r="BP1733" s="53"/>
      <c r="BQ1733" s="53"/>
      <c r="BR1733" s="53"/>
      <c r="BS1733" s="53"/>
      <c r="BT1733" s="53"/>
      <c r="BU1733" s="53"/>
      <c r="BV1733" s="53"/>
      <c r="BW1733" s="53"/>
      <c r="BX1733" s="53"/>
      <c r="BY1733" s="53"/>
      <c r="BZ1733" s="53"/>
      <c r="CA1733" s="53"/>
      <c r="CB1733" s="53"/>
      <c r="CC1733" s="53"/>
      <c r="CD1733" s="53"/>
      <c r="CE1733" s="53"/>
      <c r="CF1733" s="53"/>
      <c r="CG1733" s="53"/>
      <c r="CH1733" s="53"/>
      <c r="CI1733" s="53"/>
      <c r="CJ1733" s="53"/>
      <c r="CK1733" s="53"/>
      <c r="CL1733" s="53"/>
      <c r="CM1733" s="53"/>
    </row>
    <row r="1734" spans="4:91" x14ac:dyDescent="0.25">
      <c r="D1734" s="57" t="s">
        <v>395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418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</row>
    <row r="1735" spans="4:91" x14ac:dyDescent="0.25">
      <c r="D1735" s="57"/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419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68" t="s">
        <v>3654</v>
      </c>
      <c r="BJ1735" s="47"/>
      <c r="BK1735" s="47"/>
      <c r="BL1735" s="47"/>
      <c r="BM1735" s="47"/>
      <c r="BN1735" s="47"/>
      <c r="BO1735" s="47"/>
      <c r="BP1735" s="47"/>
      <c r="BQ1735" s="47"/>
      <c r="BR1735" s="47"/>
      <c r="BS1735" s="47"/>
      <c r="BT1735" s="47"/>
      <c r="BU1735" s="47"/>
      <c r="BV1735" s="47"/>
      <c r="BW1735" s="47"/>
      <c r="BX1735" s="47"/>
      <c r="BY1735" s="47"/>
      <c r="BZ1735" s="47"/>
      <c r="CA1735" s="47"/>
      <c r="CB1735" s="47"/>
      <c r="CC1735" s="47"/>
      <c r="CD1735" s="47"/>
      <c r="CE1735" s="47"/>
    </row>
    <row r="1736" spans="4:91" x14ac:dyDescent="0.25">
      <c r="D1736" s="57" t="s">
        <v>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420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47"/>
      <c r="BJ1736" s="47"/>
      <c r="BK1736" s="47"/>
      <c r="BL1736" s="47"/>
      <c r="BM1736" s="47"/>
      <c r="BN1736" s="47"/>
      <c r="BO1736" s="47"/>
      <c r="BP1736" s="47"/>
      <c r="BQ1736" s="47"/>
      <c r="BR1736" s="47"/>
      <c r="BS1736" s="47"/>
      <c r="BT1736" s="47"/>
      <c r="BU1736" s="47"/>
      <c r="BV1736" s="47"/>
      <c r="BW1736" s="47"/>
      <c r="BX1736" s="47"/>
      <c r="BY1736" s="47"/>
      <c r="BZ1736" s="47"/>
      <c r="CA1736" s="47"/>
      <c r="CB1736" s="47"/>
      <c r="CC1736" s="47"/>
      <c r="CD1736" s="47"/>
      <c r="CE1736" s="47"/>
    </row>
    <row r="1737" spans="4:91" x14ac:dyDescent="0.25">
      <c r="D1737" s="57" t="s">
        <v>388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7" t="s">
        <v>421</v>
      </c>
      <c r="AH1737" s="53"/>
      <c r="AI1737" s="53"/>
      <c r="AJ1737" s="53"/>
      <c r="AK1737" s="53"/>
      <c r="AL1737" s="53"/>
      <c r="AM1737" s="53"/>
      <c r="AN1737" s="53"/>
      <c r="AO1737" s="53"/>
      <c r="AP1737" s="53"/>
      <c r="AQ1737" s="53"/>
      <c r="AR1737" s="53"/>
      <c r="AS1737" s="53"/>
      <c r="AT1737" s="53"/>
      <c r="AU1737" s="53"/>
      <c r="AV1737" s="53"/>
      <c r="AW1737" s="53"/>
      <c r="AX1737" s="53"/>
      <c r="AY1737" s="53"/>
      <c r="AZ1737" s="53"/>
      <c r="BA1737" s="53"/>
      <c r="BB1737" s="53"/>
      <c r="BC1737" s="53"/>
      <c r="BD1737" s="53"/>
      <c r="BE1737" s="53"/>
      <c r="BF1737" s="53"/>
      <c r="BG1737" s="53"/>
      <c r="BI1737" s="56" t="s">
        <v>3660</v>
      </c>
      <c r="BJ1737" s="52"/>
      <c r="BK1737" s="52"/>
      <c r="BL1737" s="52"/>
      <c r="BM1737" s="52"/>
      <c r="BN1737" s="52"/>
      <c r="BO1737" s="52"/>
      <c r="BP1737" s="52"/>
      <c r="BQ1737" s="52"/>
      <c r="BR1737" s="52"/>
      <c r="BS1737" s="52"/>
      <c r="BT1737" s="52"/>
      <c r="BU1737" s="52"/>
      <c r="BV1737" s="52"/>
      <c r="BW1737" s="52"/>
      <c r="BX1737" s="52"/>
      <c r="BY1737" s="52"/>
      <c r="BZ1737" s="52"/>
      <c r="CA1737" s="52"/>
      <c r="CB1737" s="52"/>
      <c r="CC1737" s="52"/>
      <c r="CD1737" s="52"/>
      <c r="CE1737" s="52"/>
    </row>
    <row r="1738" spans="4:91" x14ac:dyDescent="0.25">
      <c r="D1738" s="57" t="s">
        <v>326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 t="s">
        <v>422</v>
      </c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  <c r="BI1738" s="56" t="s">
        <v>257</v>
      </c>
      <c r="BJ1738" s="52"/>
      <c r="BK1738" s="52"/>
      <c r="BL1738" s="52"/>
      <c r="BM1738" s="52"/>
      <c r="BN1738" s="52"/>
      <c r="BO1738" s="52"/>
      <c r="BP1738" s="52"/>
      <c r="BQ1738" s="52"/>
      <c r="BR1738" s="52"/>
      <c r="BS1738" s="52"/>
      <c r="BT1738" s="52"/>
      <c r="BU1738" s="52"/>
      <c r="BV1738" s="52"/>
      <c r="BW1738" s="52"/>
      <c r="BX1738" s="52"/>
      <c r="BY1738" s="52"/>
      <c r="BZ1738" s="52"/>
      <c r="CA1738" s="52"/>
      <c r="CB1738" s="52"/>
      <c r="CC1738" s="52"/>
      <c r="CD1738" s="52"/>
      <c r="CE1738" s="52"/>
    </row>
    <row r="1739" spans="4:91" x14ac:dyDescent="0.25">
      <c r="D1739" s="57" t="s">
        <v>450</v>
      </c>
      <c r="E1739" s="53"/>
      <c r="F1739" s="53"/>
      <c r="G1739" s="53"/>
      <c r="H1739" s="53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  <c r="AA1739" s="53"/>
      <c r="AB1739" s="53"/>
      <c r="AC1739" s="53"/>
      <c r="AD1739" s="53"/>
      <c r="AE1739" s="53"/>
      <c r="AG1739" s="57" t="s">
        <v>423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  <c r="BI1739" s="56" t="s">
        <v>329</v>
      </c>
      <c r="BJ1739" s="52"/>
      <c r="BK1739" s="52"/>
      <c r="BL1739" s="52"/>
      <c r="BM1739" s="52"/>
      <c r="BN1739" s="52"/>
      <c r="BO1739" s="52"/>
      <c r="BP1739" s="52"/>
      <c r="BQ1739" s="52"/>
      <c r="BR1739" s="52"/>
      <c r="BS1739" s="52"/>
      <c r="BT1739" s="52"/>
      <c r="BU1739" s="52"/>
      <c r="BV1739" s="52"/>
      <c r="BW1739" s="52"/>
      <c r="BX1739" s="52"/>
      <c r="BY1739" s="52"/>
      <c r="BZ1739" s="52"/>
      <c r="CA1739" s="52"/>
      <c r="CB1739" s="52"/>
      <c r="CC1739" s="52"/>
      <c r="CD1739" s="52"/>
      <c r="CE1739" s="52"/>
    </row>
    <row r="1740" spans="4:91" x14ac:dyDescent="0.25">
      <c r="D1740" s="57" t="s">
        <v>451</v>
      </c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390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  <c r="BI1740" s="56" t="s">
        <v>279</v>
      </c>
      <c r="BJ1740" s="52"/>
      <c r="BK1740" s="52"/>
      <c r="BL1740" s="52"/>
      <c r="BM1740" s="52"/>
      <c r="BN1740" s="52"/>
      <c r="BO1740" s="52"/>
      <c r="BP1740" s="52"/>
      <c r="BQ1740" s="52"/>
      <c r="BR1740" s="52"/>
      <c r="BS1740" s="52"/>
      <c r="BT1740" s="52"/>
      <c r="BU1740" s="52"/>
      <c r="BV1740" s="52"/>
      <c r="BW1740" s="52"/>
      <c r="BX1740" s="52"/>
      <c r="BY1740" s="52"/>
      <c r="BZ1740" s="52"/>
      <c r="CA1740" s="52"/>
      <c r="CB1740" s="52"/>
      <c r="CC1740" s="52"/>
      <c r="CD1740" s="52"/>
      <c r="CE1740" s="52"/>
    </row>
    <row r="1741" spans="4:91" x14ac:dyDescent="0.25">
      <c r="D1741" s="56" t="s">
        <v>396</v>
      </c>
      <c r="E1741" s="52"/>
      <c r="F1741" s="52"/>
      <c r="G1741" s="52"/>
      <c r="H1741" s="52"/>
      <c r="I1741" s="52"/>
      <c r="J1741" s="52"/>
      <c r="K1741" s="52"/>
      <c r="L1741" s="52"/>
      <c r="M1741" s="52"/>
      <c r="N1741" s="52"/>
      <c r="O1741" s="52"/>
      <c r="P1741" s="52"/>
      <c r="Q1741" s="52"/>
      <c r="R1741" s="52"/>
      <c r="S1741" s="52"/>
      <c r="T1741" s="52"/>
      <c r="U1741" s="52"/>
      <c r="V1741" s="52"/>
      <c r="W1741" s="52"/>
      <c r="X1741" s="52"/>
      <c r="Y1741" s="52"/>
      <c r="Z1741" s="52"/>
      <c r="AA1741" s="52"/>
      <c r="AB1741" s="52"/>
      <c r="AC1741" s="52"/>
      <c r="AD1741" s="52"/>
      <c r="AE1741" s="52"/>
      <c r="AG1741" s="38" t="s">
        <v>3650</v>
      </c>
      <c r="AH1741" s="52"/>
      <c r="AI1741" s="52"/>
      <c r="AJ1741" s="52"/>
      <c r="AK1741" s="52"/>
      <c r="AL1741" s="52"/>
      <c r="AM1741" s="52"/>
      <c r="AN1741" s="52"/>
      <c r="AO1741" s="52"/>
      <c r="AP1741" s="52"/>
      <c r="AQ1741" s="52"/>
      <c r="AR1741" s="52"/>
      <c r="AS1741" s="52"/>
      <c r="AT1741" s="52"/>
      <c r="AU1741" s="52"/>
      <c r="AV1741" s="52"/>
      <c r="AW1741" s="52"/>
      <c r="AX1741" s="52"/>
      <c r="AY1741" s="52"/>
      <c r="AZ1741" s="52"/>
      <c r="BA1741" s="52"/>
      <c r="BB1741" s="52"/>
      <c r="BC1741" s="52"/>
      <c r="BD1741" s="52"/>
      <c r="BE1741" s="52"/>
      <c r="BF1741" s="52"/>
      <c r="BG1741" s="52"/>
      <c r="BI1741" s="56" t="s">
        <v>332</v>
      </c>
      <c r="BJ1741" s="52"/>
      <c r="BK1741" s="52"/>
      <c r="BL1741" s="52"/>
      <c r="BM1741" s="52"/>
      <c r="BN1741" s="52"/>
      <c r="BO1741" s="52"/>
      <c r="BP1741" s="52"/>
      <c r="BQ1741" s="52"/>
      <c r="BR1741" s="52"/>
      <c r="BS1741" s="52"/>
      <c r="BT1741" s="52"/>
      <c r="BU1741" s="52"/>
      <c r="BV1741" s="52"/>
      <c r="BW1741" s="52"/>
      <c r="BX1741" s="52"/>
      <c r="BY1741" s="52"/>
      <c r="BZ1741" s="52"/>
      <c r="CA1741" s="52"/>
      <c r="CB1741" s="52"/>
      <c r="CC1741" s="52"/>
      <c r="CD1741" s="52"/>
      <c r="CE1741" s="52"/>
    </row>
    <row r="1742" spans="4:91" x14ac:dyDescent="0.25">
      <c r="D1742" s="57" t="s">
        <v>390</v>
      </c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56" t="s">
        <v>391</v>
      </c>
      <c r="AH1742" s="52"/>
      <c r="AI1742" s="52"/>
      <c r="AJ1742" s="52"/>
      <c r="AK1742" s="52"/>
      <c r="AL1742" s="52"/>
      <c r="AM1742" s="52"/>
      <c r="AN1742" s="52"/>
      <c r="AO1742" s="52"/>
      <c r="AP1742" s="52"/>
      <c r="AQ1742" s="52"/>
      <c r="AR1742" s="52"/>
      <c r="AS1742" s="52"/>
      <c r="AT1742" s="52"/>
      <c r="AU1742" s="52"/>
      <c r="AV1742" s="52"/>
      <c r="AW1742" s="52"/>
      <c r="AX1742" s="52"/>
      <c r="AY1742" s="52"/>
      <c r="AZ1742" s="52"/>
      <c r="BA1742" s="52"/>
      <c r="BB1742" s="52"/>
      <c r="BC1742" s="52"/>
      <c r="BD1742" s="52"/>
      <c r="BE1742" s="52"/>
      <c r="BF1742" s="52"/>
      <c r="BG1742" s="52"/>
      <c r="BI1742" s="56" t="s">
        <v>333</v>
      </c>
      <c r="BJ1742" s="52"/>
      <c r="BK1742" s="52"/>
      <c r="BL1742" s="52"/>
      <c r="BM1742" s="52"/>
      <c r="BN1742" s="52"/>
      <c r="BO1742" s="52"/>
      <c r="BP1742" s="52"/>
      <c r="BQ1742" s="52"/>
      <c r="BR1742" s="52"/>
      <c r="BS1742" s="52"/>
      <c r="BT1742" s="52"/>
      <c r="BU1742" s="52"/>
      <c r="BV1742" s="52"/>
      <c r="BW1742" s="52"/>
      <c r="BX1742" s="52"/>
      <c r="BY1742" s="52"/>
      <c r="BZ1742" s="52"/>
      <c r="CA1742" s="52"/>
      <c r="CB1742" s="52"/>
      <c r="CC1742" s="52"/>
      <c r="CD1742" s="52"/>
      <c r="CE1742" s="52"/>
    </row>
    <row r="1743" spans="4:91" x14ac:dyDescent="0.25">
      <c r="D1743" s="38" t="s">
        <v>3650</v>
      </c>
      <c r="E1743" s="52"/>
      <c r="F1743" s="52"/>
      <c r="G1743" s="52"/>
      <c r="H1743" s="52"/>
      <c r="I1743" s="52"/>
      <c r="J1743" s="52"/>
      <c r="K1743" s="52"/>
      <c r="L1743" s="52"/>
      <c r="M1743" s="52"/>
      <c r="N1743" s="52"/>
      <c r="O1743" s="52"/>
      <c r="P1743" s="52"/>
      <c r="Q1743" s="52"/>
      <c r="R1743" s="52"/>
      <c r="S1743" s="52"/>
      <c r="T1743" s="52"/>
      <c r="U1743" s="52"/>
      <c r="V1743" s="52"/>
      <c r="W1743" s="52"/>
      <c r="X1743" s="52"/>
      <c r="Y1743" s="52"/>
      <c r="Z1743" s="52"/>
      <c r="AA1743" s="52"/>
      <c r="AB1743" s="52"/>
      <c r="AC1743" s="52"/>
      <c r="AD1743" s="52"/>
      <c r="AE1743" s="52"/>
      <c r="AG1743" s="57" t="s">
        <v>392</v>
      </c>
      <c r="AH1743" s="53"/>
      <c r="AI1743" s="53"/>
      <c r="AJ1743" s="53"/>
      <c r="AK1743" s="53"/>
      <c r="AL1743" s="53"/>
      <c r="AM1743" s="53"/>
      <c r="AN1743" s="53"/>
      <c r="AO1743" s="53"/>
      <c r="AP1743" s="53"/>
      <c r="AQ1743" s="53"/>
      <c r="AR1743" s="53"/>
      <c r="AS1743" s="53"/>
      <c r="AT1743" s="53"/>
      <c r="AU1743" s="53"/>
      <c r="AV1743" s="53"/>
      <c r="AW1743" s="53"/>
      <c r="AX1743" s="53"/>
      <c r="AY1743" s="53"/>
      <c r="AZ1743" s="53"/>
      <c r="BA1743" s="53"/>
      <c r="BB1743" s="53"/>
      <c r="BC1743" s="53"/>
      <c r="BD1743" s="53"/>
      <c r="BE1743" s="53"/>
      <c r="BF1743" s="53"/>
      <c r="BG1743" s="53"/>
      <c r="BI1743" s="56" t="s">
        <v>3657</v>
      </c>
      <c r="BJ1743" s="52"/>
      <c r="BK1743" s="52"/>
      <c r="BL1743" s="52"/>
      <c r="BM1743" s="52"/>
      <c r="BN1743" s="52"/>
      <c r="BO1743" s="52"/>
      <c r="BP1743" s="52"/>
      <c r="BQ1743" s="52"/>
      <c r="BR1743" s="52"/>
      <c r="BS1743" s="52"/>
      <c r="BT1743" s="52"/>
      <c r="BU1743" s="52"/>
      <c r="BV1743" s="52"/>
      <c r="BW1743" s="52"/>
      <c r="BX1743" s="52"/>
      <c r="BY1743" s="52"/>
      <c r="BZ1743" s="52"/>
      <c r="CA1743" s="52"/>
      <c r="CB1743" s="52"/>
      <c r="CC1743" s="52"/>
      <c r="CD1743" s="52"/>
      <c r="CE1743" s="52"/>
    </row>
    <row r="1744" spans="4:91" x14ac:dyDescent="0.25">
      <c r="D1744" s="56" t="s">
        <v>391</v>
      </c>
      <c r="E1744" s="52"/>
      <c r="F1744" s="52"/>
      <c r="G1744" s="52"/>
      <c r="H1744" s="52"/>
      <c r="I1744" s="52"/>
      <c r="J1744" s="52"/>
      <c r="K1744" s="52"/>
      <c r="L1744" s="52"/>
      <c r="M1744" s="52"/>
      <c r="N1744" s="52"/>
      <c r="O1744" s="52"/>
      <c r="P1744" s="52"/>
      <c r="Q1744" s="52"/>
      <c r="R1744" s="52"/>
      <c r="S1744" s="52"/>
      <c r="T1744" s="52"/>
      <c r="U1744" s="52"/>
      <c r="V1744" s="52"/>
      <c r="W1744" s="52"/>
      <c r="X1744" s="52"/>
      <c r="Y1744" s="52"/>
      <c r="Z1744" s="52"/>
      <c r="AA1744" s="52"/>
      <c r="AB1744" s="52"/>
      <c r="AC1744" s="52"/>
      <c r="AD1744" s="52"/>
      <c r="AE1744" s="52"/>
      <c r="AG1744" s="57" t="s">
        <v>424</v>
      </c>
      <c r="AH1744" s="53"/>
      <c r="AI1744" s="53"/>
      <c r="AJ1744" s="53"/>
      <c r="AK1744" s="53"/>
      <c r="AL1744" s="53"/>
      <c r="AM1744" s="53"/>
      <c r="AN1744" s="53"/>
      <c r="AO1744" s="53"/>
      <c r="AP1744" s="53"/>
      <c r="AQ1744" s="53"/>
      <c r="AR1744" s="53"/>
      <c r="AS1744" s="53"/>
      <c r="AT1744" s="53"/>
      <c r="AU1744" s="53"/>
      <c r="AV1744" s="53"/>
      <c r="AW1744" s="53"/>
      <c r="AX1744" s="53"/>
      <c r="AY1744" s="53"/>
      <c r="AZ1744" s="53"/>
      <c r="BA1744" s="53"/>
      <c r="BB1744" s="53"/>
      <c r="BC1744" s="53"/>
      <c r="BD1744" s="53"/>
      <c r="BE1744" s="53"/>
      <c r="BF1744" s="53"/>
      <c r="BG1744" s="53"/>
      <c r="BI1744" s="56" t="s">
        <v>3658</v>
      </c>
      <c r="BJ1744" s="52"/>
      <c r="BK1744" s="52"/>
      <c r="BL1744" s="52"/>
      <c r="BM1744" s="52"/>
      <c r="BN1744" s="52"/>
      <c r="BO1744" s="52"/>
      <c r="BP1744" s="52"/>
      <c r="BQ1744" s="52"/>
      <c r="BR1744" s="52"/>
      <c r="BS1744" s="52"/>
      <c r="BT1744" s="52"/>
      <c r="BU1744" s="52"/>
      <c r="BV1744" s="52"/>
      <c r="BW1744" s="52"/>
      <c r="BX1744" s="52"/>
      <c r="BY1744" s="52"/>
      <c r="BZ1744" s="52"/>
      <c r="CA1744" s="52"/>
      <c r="CB1744" s="52"/>
      <c r="CC1744" s="52"/>
      <c r="CD1744" s="52"/>
      <c r="CE1744" s="52"/>
    </row>
    <row r="1745" spans="4:83" x14ac:dyDescent="0.25">
      <c r="D1745" s="57" t="s">
        <v>392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7" t="s">
        <v>425</v>
      </c>
      <c r="AH1745" s="53"/>
      <c r="AI1745" s="53"/>
      <c r="AJ1745" s="53"/>
      <c r="AK1745" s="53"/>
      <c r="AL1745" s="53"/>
      <c r="AM1745" s="53"/>
      <c r="AN1745" s="53"/>
      <c r="AO1745" s="53"/>
      <c r="AP1745" s="53"/>
      <c r="AQ1745" s="53"/>
      <c r="AR1745" s="53"/>
      <c r="AS1745" s="53"/>
      <c r="AT1745" s="53"/>
      <c r="AU1745" s="53"/>
      <c r="AV1745" s="53"/>
      <c r="AW1745" s="53"/>
      <c r="AX1745" s="53"/>
      <c r="AY1745" s="53"/>
      <c r="AZ1745" s="53"/>
      <c r="BA1745" s="53"/>
      <c r="BB1745" s="53"/>
      <c r="BC1745" s="53"/>
      <c r="BD1745" s="53"/>
      <c r="BE1745" s="53"/>
      <c r="BF1745" s="53"/>
      <c r="BG1745" s="53"/>
      <c r="BI1745" s="56" t="s">
        <v>3659</v>
      </c>
      <c r="BJ1745" s="52"/>
      <c r="BK1745" s="52"/>
      <c r="BL1745" s="52"/>
      <c r="BM1745" s="52"/>
      <c r="BN1745" s="52"/>
      <c r="BO1745" s="52"/>
      <c r="BP1745" s="52"/>
      <c r="BQ1745" s="52"/>
      <c r="BR1745" s="52"/>
      <c r="BS1745" s="52"/>
      <c r="BT1745" s="52"/>
      <c r="BU1745" s="52"/>
      <c r="BV1745" s="52"/>
      <c r="BW1745" s="52"/>
      <c r="BX1745" s="52"/>
      <c r="BY1745" s="52"/>
      <c r="BZ1745" s="52"/>
      <c r="CA1745" s="52"/>
      <c r="CB1745" s="52"/>
      <c r="CC1745" s="52"/>
      <c r="CD1745" s="52"/>
      <c r="CE1745" s="52"/>
    </row>
    <row r="1746" spans="4:83" x14ac:dyDescent="0.25">
      <c r="D1746" s="57" t="s">
        <v>393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7" t="s">
        <v>257</v>
      </c>
      <c r="AH1746" s="53"/>
      <c r="AI1746" s="53"/>
      <c r="AJ1746" s="53"/>
      <c r="AK1746" s="53"/>
      <c r="AL1746" s="53"/>
      <c r="AM1746" s="53"/>
      <c r="AN1746" s="53"/>
      <c r="AO1746" s="53"/>
      <c r="AP1746" s="53"/>
      <c r="AQ1746" s="53"/>
      <c r="AR1746" s="53"/>
      <c r="AS1746" s="53"/>
      <c r="AT1746" s="53"/>
      <c r="AU1746" s="53"/>
      <c r="AV1746" s="53"/>
      <c r="AW1746" s="53"/>
      <c r="AX1746" s="53"/>
      <c r="AY1746" s="53"/>
      <c r="AZ1746" s="53"/>
      <c r="BA1746" s="53"/>
      <c r="BB1746" s="53"/>
      <c r="BC1746" s="53"/>
      <c r="BD1746" s="53"/>
      <c r="BE1746" s="53"/>
      <c r="BF1746" s="53"/>
      <c r="BG1746" s="53"/>
      <c r="BI1746" s="56" t="s">
        <v>3661</v>
      </c>
      <c r="BJ1746" s="52"/>
      <c r="BK1746" s="52"/>
      <c r="BL1746" s="52"/>
      <c r="BM1746" s="52"/>
      <c r="BN1746" s="52"/>
      <c r="BO1746" s="52"/>
      <c r="BP1746" s="52"/>
      <c r="BQ1746" s="52"/>
      <c r="BR1746" s="52"/>
      <c r="BS1746" s="52"/>
      <c r="BT1746" s="52"/>
      <c r="BU1746" s="52"/>
      <c r="BV1746" s="52"/>
      <c r="BW1746" s="52"/>
      <c r="BX1746" s="52"/>
      <c r="BY1746" s="52"/>
      <c r="BZ1746" s="52"/>
      <c r="CA1746" s="52"/>
      <c r="CB1746" s="52"/>
      <c r="CC1746" s="52"/>
      <c r="CD1746" s="52"/>
      <c r="CE1746" s="52"/>
    </row>
    <row r="1747" spans="4:83" x14ac:dyDescent="0.25">
      <c r="D1747" s="57" t="s">
        <v>394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7" t="s">
        <v>329</v>
      </c>
      <c r="AH1747" s="53"/>
      <c r="AI1747" s="53"/>
      <c r="AJ1747" s="53"/>
      <c r="AK1747" s="53"/>
      <c r="AL1747" s="53"/>
      <c r="AM1747" s="53"/>
      <c r="AN1747" s="53"/>
      <c r="AO1747" s="53"/>
      <c r="AP1747" s="53"/>
      <c r="AQ1747" s="53"/>
      <c r="AR1747" s="53"/>
      <c r="AS1747" s="53"/>
      <c r="AT1747" s="53"/>
      <c r="AU1747" s="53"/>
      <c r="AV1747" s="53"/>
      <c r="AW1747" s="53"/>
      <c r="AX1747" s="53"/>
      <c r="AY1747" s="53"/>
      <c r="AZ1747" s="53"/>
      <c r="BA1747" s="53"/>
      <c r="BB1747" s="53"/>
      <c r="BC1747" s="53"/>
      <c r="BD1747" s="53"/>
      <c r="BE1747" s="53"/>
      <c r="BF1747" s="53"/>
      <c r="BG1747" s="53"/>
      <c r="BI1747" s="56" t="s">
        <v>3662</v>
      </c>
      <c r="BJ1747" s="52"/>
      <c r="BK1747" s="52"/>
      <c r="BL1747" s="52"/>
      <c r="BM1747" s="52"/>
      <c r="BN1747" s="52"/>
      <c r="BO1747" s="52"/>
      <c r="BP1747" s="52"/>
      <c r="BQ1747" s="52"/>
      <c r="BR1747" s="52"/>
      <c r="BS1747" s="52"/>
      <c r="BT1747" s="52"/>
      <c r="BU1747" s="52"/>
      <c r="BV1747" s="52"/>
      <c r="BW1747" s="52"/>
      <c r="BX1747" s="52"/>
      <c r="BY1747" s="52"/>
      <c r="BZ1747" s="52"/>
      <c r="CA1747" s="52"/>
      <c r="CB1747" s="52"/>
      <c r="CC1747" s="52"/>
      <c r="CD1747" s="52"/>
      <c r="CE1747" s="52"/>
    </row>
    <row r="1748" spans="4:83" x14ac:dyDescent="0.25">
      <c r="D1748" s="57" t="s">
        <v>257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  <c r="AB1748" s="53"/>
      <c r="AC1748" s="53"/>
      <c r="AD1748" s="53"/>
      <c r="AE1748" s="53"/>
      <c r="AG1748" s="57" t="s">
        <v>279</v>
      </c>
      <c r="AH1748" s="53"/>
      <c r="AI1748" s="53"/>
      <c r="AJ1748" s="53"/>
      <c r="AK1748" s="53"/>
      <c r="AL1748" s="53"/>
      <c r="AM1748" s="53"/>
      <c r="AN1748" s="53"/>
      <c r="AO1748" s="53"/>
      <c r="AP1748" s="53"/>
      <c r="AQ1748" s="53"/>
      <c r="AR1748" s="53"/>
      <c r="AS1748" s="53"/>
      <c r="AT1748" s="53"/>
      <c r="AU1748" s="53"/>
      <c r="AV1748" s="53"/>
      <c r="AW1748" s="53"/>
      <c r="AX1748" s="53"/>
      <c r="AY1748" s="53"/>
      <c r="AZ1748" s="53"/>
      <c r="BA1748" s="53"/>
      <c r="BB1748" s="53"/>
      <c r="BC1748" s="53"/>
      <c r="BD1748" s="53"/>
      <c r="BE1748" s="53"/>
      <c r="BF1748" s="53"/>
      <c r="BG1748" s="53"/>
      <c r="BI1748" s="56" t="s">
        <v>3663</v>
      </c>
      <c r="BJ1748" s="52"/>
      <c r="BK1748" s="52"/>
      <c r="BL1748" s="52"/>
      <c r="BM1748" s="52"/>
      <c r="BN1748" s="52"/>
      <c r="BO1748" s="52"/>
      <c r="BP1748" s="52"/>
      <c r="BQ1748" s="52"/>
      <c r="BR1748" s="52"/>
      <c r="BS1748" s="52"/>
      <c r="BT1748" s="52"/>
      <c r="BU1748" s="52"/>
      <c r="BV1748" s="52"/>
      <c r="BW1748" s="52"/>
      <c r="BX1748" s="52"/>
      <c r="BY1748" s="52"/>
      <c r="BZ1748" s="52"/>
      <c r="CA1748" s="52"/>
      <c r="CB1748" s="52"/>
      <c r="CC1748" s="52"/>
      <c r="CD1748" s="52"/>
      <c r="CE1748" s="52"/>
    </row>
    <row r="1749" spans="4:83" x14ac:dyDescent="0.25">
      <c r="D1749" s="57" t="s">
        <v>329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3652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52"/>
      <c r="BB1749" s="52"/>
      <c r="BC1749" s="52"/>
      <c r="BD1749" s="52"/>
      <c r="BE1749" s="52"/>
      <c r="BF1749" s="52"/>
      <c r="BG1749" s="52"/>
    </row>
    <row r="1750" spans="4:83" x14ac:dyDescent="0.25">
      <c r="D1750" s="57" t="s">
        <v>279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B1750" s="53"/>
      <c r="AC1750" s="53"/>
      <c r="AD1750" s="53"/>
      <c r="AE1750" s="53"/>
      <c r="AG1750" s="57"/>
      <c r="AH1750" s="53"/>
      <c r="AI1750" s="53"/>
      <c r="AJ1750" s="53"/>
      <c r="AK1750" s="53"/>
      <c r="AL1750" s="53"/>
      <c r="AM1750" s="53"/>
      <c r="AN1750" s="53"/>
      <c r="AO1750" s="53"/>
      <c r="AP1750" s="53"/>
      <c r="AQ1750" s="53"/>
      <c r="AR1750" s="53"/>
      <c r="AS1750" s="53"/>
      <c r="AT1750" s="53"/>
      <c r="AU1750" s="53"/>
      <c r="AV1750" s="53"/>
      <c r="AW1750" s="53"/>
      <c r="AX1750" s="53"/>
      <c r="AY1750" s="53"/>
      <c r="AZ1750" s="53"/>
      <c r="BA1750" s="53"/>
      <c r="BB1750" s="53"/>
      <c r="BC1750" s="53"/>
      <c r="BD1750" s="53"/>
      <c r="BE1750" s="53"/>
      <c r="BF1750" s="53"/>
      <c r="BG1750" s="53"/>
    </row>
    <row r="1751" spans="4:83" x14ac:dyDescent="0.25">
      <c r="D1751" s="56" t="s">
        <v>3651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7" t="s">
        <v>263</v>
      </c>
      <c r="AH1751" s="53"/>
      <c r="AI1751" s="53"/>
      <c r="AJ1751" s="53"/>
      <c r="AK1751" s="53"/>
      <c r="AL1751" s="53"/>
      <c r="AM1751" s="53"/>
      <c r="AN1751" s="53"/>
      <c r="AO1751" s="53"/>
      <c r="AP1751" s="53"/>
      <c r="AQ1751" s="53"/>
      <c r="AR1751" s="53"/>
      <c r="AS1751" s="53"/>
      <c r="AT1751" s="53"/>
      <c r="AU1751" s="53"/>
      <c r="AV1751" s="53"/>
      <c r="AW1751" s="53"/>
      <c r="AX1751" s="53"/>
      <c r="AY1751" s="53"/>
      <c r="AZ1751" s="53"/>
      <c r="BA1751" s="53"/>
      <c r="BB1751" s="53"/>
      <c r="BC1751" s="53"/>
      <c r="BD1751" s="53"/>
      <c r="BE1751" s="53"/>
      <c r="BF1751" s="53"/>
      <c r="BG1751" s="53"/>
    </row>
    <row r="1752" spans="4:83" x14ac:dyDescent="0.25">
      <c r="D1752" s="57"/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7" t="s">
        <v>264</v>
      </c>
      <c r="AH1752" s="53"/>
      <c r="AI1752" s="53"/>
      <c r="AJ1752" s="53"/>
      <c r="AK1752" s="53"/>
      <c r="AL1752" s="53"/>
      <c r="AM1752" s="53"/>
      <c r="AN1752" s="53"/>
      <c r="AO1752" s="53"/>
      <c r="AP1752" s="53"/>
      <c r="AQ1752" s="53"/>
      <c r="AR1752" s="53"/>
      <c r="AS1752" s="53"/>
      <c r="AT1752" s="53"/>
      <c r="AU1752" s="53"/>
      <c r="AV1752" s="53"/>
      <c r="AW1752" s="53"/>
      <c r="AX1752" s="53"/>
      <c r="AY1752" s="53"/>
      <c r="AZ1752" s="53"/>
      <c r="BA1752" s="53"/>
      <c r="BB1752" s="53"/>
      <c r="BC1752" s="53"/>
      <c r="BD1752" s="53"/>
      <c r="BE1752" s="53"/>
      <c r="BF1752" s="53"/>
      <c r="BG1752" s="53"/>
    </row>
    <row r="1753" spans="4:83" x14ac:dyDescent="0.25">
      <c r="D1753" s="57" t="s">
        <v>395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</row>
    <row r="1754" spans="4:83" x14ac:dyDescent="0.25">
      <c r="D1754" s="57"/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  <c r="AG1754" s="68" t="s">
        <v>3654</v>
      </c>
      <c r="AH1754" s="47"/>
      <c r="AI1754" s="47"/>
      <c r="AJ1754" s="47"/>
      <c r="AK1754" s="47"/>
      <c r="AL1754" s="47"/>
      <c r="AM1754" s="47"/>
      <c r="AN1754" s="47"/>
      <c r="AO1754" s="47"/>
      <c r="AP1754" s="47"/>
      <c r="AQ1754" s="47"/>
      <c r="AR1754" s="47"/>
      <c r="AS1754" s="47"/>
      <c r="AT1754" s="47"/>
      <c r="AU1754" s="47"/>
      <c r="AV1754" s="47"/>
      <c r="AW1754" s="47"/>
      <c r="AX1754" s="47"/>
      <c r="AY1754" s="47"/>
      <c r="AZ1754" s="47"/>
      <c r="BA1754" s="47"/>
    </row>
    <row r="1755" spans="4:83" x14ac:dyDescent="0.25">
      <c r="D1755" s="57" t="s">
        <v>33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  <c r="AG1755" s="47"/>
      <c r="AH1755" s="47"/>
      <c r="AI1755" s="47"/>
      <c r="AJ1755" s="47"/>
      <c r="AK1755" s="47"/>
      <c r="AL1755" s="47"/>
      <c r="AM1755" s="47"/>
      <c r="AN1755" s="47"/>
      <c r="AO1755" s="47"/>
      <c r="AP1755" s="47"/>
      <c r="AQ1755" s="47"/>
      <c r="AR1755" s="47"/>
      <c r="AS1755" s="47"/>
      <c r="AT1755" s="47"/>
      <c r="AU1755" s="47"/>
      <c r="AV1755" s="47"/>
      <c r="AW1755" s="47"/>
      <c r="AX1755" s="47"/>
      <c r="AY1755" s="47"/>
      <c r="AZ1755" s="47"/>
      <c r="BA1755" s="47"/>
    </row>
    <row r="1756" spans="4:83" x14ac:dyDescent="0.25">
      <c r="D1756" s="57" t="s">
        <v>388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  <c r="AG1756" s="56" t="s">
        <v>3655</v>
      </c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52"/>
      <c r="AT1756" s="52"/>
      <c r="AU1756" s="52"/>
      <c r="AV1756" s="52"/>
      <c r="AW1756" s="52"/>
      <c r="AX1756" s="52"/>
      <c r="AY1756" s="52"/>
      <c r="AZ1756" s="52"/>
      <c r="BA1756" s="47"/>
    </row>
    <row r="1757" spans="4:83" x14ac:dyDescent="0.25">
      <c r="D1757" s="57" t="s">
        <v>326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  <c r="AG1757" s="56" t="s">
        <v>257</v>
      </c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52"/>
      <c r="AT1757" s="52"/>
      <c r="AU1757" s="52"/>
      <c r="AV1757" s="52"/>
      <c r="AW1757" s="52"/>
      <c r="AX1757" s="52"/>
      <c r="AY1757" s="52"/>
      <c r="AZ1757" s="52"/>
      <c r="BA1757" s="47"/>
    </row>
    <row r="1758" spans="4:83" x14ac:dyDescent="0.25">
      <c r="D1758" s="57" t="s">
        <v>450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B1758" s="53"/>
      <c r="AC1758" s="53"/>
      <c r="AD1758" s="53"/>
      <c r="AE1758" s="53"/>
      <c r="AG1758" s="56" t="s">
        <v>329</v>
      </c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52"/>
      <c r="AT1758" s="52"/>
      <c r="AU1758" s="52"/>
      <c r="AV1758" s="52"/>
      <c r="AW1758" s="52"/>
      <c r="AX1758" s="52"/>
      <c r="AY1758" s="52"/>
      <c r="AZ1758" s="52"/>
      <c r="BA1758" s="47"/>
    </row>
    <row r="1759" spans="4:83" x14ac:dyDescent="0.25">
      <c r="D1759" s="57" t="s">
        <v>451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  <c r="AG1759" s="56" t="s">
        <v>279</v>
      </c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52"/>
      <c r="AT1759" s="52"/>
      <c r="AU1759" s="52"/>
      <c r="AV1759" s="52"/>
      <c r="AW1759" s="52"/>
      <c r="AX1759" s="52"/>
      <c r="AY1759" s="52"/>
      <c r="AZ1759" s="52"/>
      <c r="BA1759" s="47"/>
    </row>
    <row r="1760" spans="4:83" x14ac:dyDescent="0.25">
      <c r="D1760" s="56" t="s">
        <v>397</v>
      </c>
      <c r="E1760" s="52"/>
      <c r="F1760" s="52"/>
      <c r="G1760" s="52"/>
      <c r="H1760" s="52"/>
      <c r="I1760" s="52"/>
      <c r="J1760" s="52"/>
      <c r="K1760" s="52"/>
      <c r="L1760" s="52"/>
      <c r="M1760" s="52"/>
      <c r="N1760" s="52"/>
      <c r="O1760" s="52"/>
      <c r="P1760" s="52"/>
      <c r="Q1760" s="52"/>
      <c r="R1760" s="52"/>
      <c r="S1760" s="52"/>
      <c r="T1760" s="52"/>
      <c r="U1760" s="52"/>
      <c r="V1760" s="52"/>
      <c r="W1760" s="52"/>
      <c r="X1760" s="52"/>
      <c r="Y1760" s="52"/>
      <c r="Z1760" s="52"/>
      <c r="AA1760" s="52"/>
      <c r="AB1760" s="52"/>
      <c r="AC1760" s="52"/>
      <c r="AD1760" s="52"/>
      <c r="AE1760" s="52"/>
      <c r="AG1760" s="56" t="s">
        <v>332</v>
      </c>
      <c r="AH1760" s="52"/>
      <c r="AI1760" s="52"/>
      <c r="AJ1760" s="52"/>
      <c r="AK1760" s="52"/>
      <c r="AL1760" s="52"/>
      <c r="AM1760" s="52"/>
      <c r="AN1760" s="52"/>
      <c r="AO1760" s="52"/>
      <c r="AP1760" s="52"/>
      <c r="AQ1760" s="52"/>
      <c r="AR1760" s="52"/>
      <c r="AS1760" s="52"/>
      <c r="AT1760" s="52"/>
      <c r="AU1760" s="52"/>
      <c r="AV1760" s="52"/>
      <c r="AW1760" s="52"/>
      <c r="AX1760" s="52"/>
      <c r="AY1760" s="52"/>
      <c r="AZ1760" s="52"/>
      <c r="BA1760" s="47"/>
    </row>
    <row r="1761" spans="4:53" x14ac:dyDescent="0.25">
      <c r="D1761" s="57" t="s">
        <v>390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  <c r="AG1761" s="56" t="s">
        <v>333</v>
      </c>
      <c r="AH1761" s="52"/>
      <c r="AI1761" s="52"/>
      <c r="AJ1761" s="52"/>
      <c r="AK1761" s="52"/>
      <c r="AL1761" s="52"/>
      <c r="AM1761" s="52"/>
      <c r="AN1761" s="52"/>
      <c r="AO1761" s="52"/>
      <c r="AP1761" s="52"/>
      <c r="AQ1761" s="52"/>
      <c r="AR1761" s="52"/>
      <c r="AS1761" s="52"/>
      <c r="AT1761" s="52"/>
      <c r="AU1761" s="52"/>
      <c r="AV1761" s="52"/>
      <c r="AW1761" s="52"/>
      <c r="AX1761" s="52"/>
      <c r="AY1761" s="52"/>
      <c r="AZ1761" s="52"/>
      <c r="BA1761" s="47"/>
    </row>
    <row r="1762" spans="4:53" x14ac:dyDescent="0.25">
      <c r="D1762" s="38" t="s">
        <v>3650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  <c r="Z1762" s="52"/>
      <c r="AA1762" s="52"/>
      <c r="AB1762" s="52"/>
      <c r="AC1762" s="52"/>
      <c r="AD1762" s="52"/>
      <c r="AE1762" s="52"/>
      <c r="AG1762" s="56" t="s">
        <v>3657</v>
      </c>
      <c r="AH1762" s="52"/>
      <c r="AI1762" s="52"/>
      <c r="AJ1762" s="52"/>
      <c r="AK1762" s="52"/>
      <c r="AL1762" s="52"/>
      <c r="AM1762" s="52"/>
      <c r="AN1762" s="52"/>
      <c r="AO1762" s="52"/>
      <c r="AP1762" s="52"/>
      <c r="AQ1762" s="52"/>
      <c r="AR1762" s="52"/>
      <c r="AS1762" s="52"/>
      <c r="AT1762" s="52"/>
      <c r="AU1762" s="52"/>
      <c r="AV1762" s="52"/>
      <c r="AW1762" s="52"/>
      <c r="AX1762" s="52"/>
      <c r="AY1762" s="52"/>
      <c r="AZ1762" s="52"/>
      <c r="BA1762" s="47"/>
    </row>
    <row r="1763" spans="4:53" x14ac:dyDescent="0.25">
      <c r="D1763" s="56" t="s">
        <v>391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  <c r="Z1763" s="52"/>
      <c r="AA1763" s="52"/>
      <c r="AB1763" s="52"/>
      <c r="AC1763" s="52"/>
      <c r="AD1763" s="52"/>
      <c r="AE1763" s="52"/>
      <c r="AG1763" s="56" t="s">
        <v>3658</v>
      </c>
      <c r="AH1763" s="52"/>
      <c r="AI1763" s="52"/>
      <c r="AJ1763" s="52"/>
      <c r="AK1763" s="52"/>
      <c r="AL1763" s="52"/>
      <c r="AM1763" s="52"/>
      <c r="AN1763" s="52"/>
      <c r="AO1763" s="52"/>
      <c r="AP1763" s="52"/>
      <c r="AQ1763" s="52"/>
      <c r="AR1763" s="52"/>
      <c r="AS1763" s="52"/>
      <c r="AT1763" s="52"/>
      <c r="AU1763" s="52"/>
      <c r="AV1763" s="52"/>
      <c r="AW1763" s="52"/>
      <c r="AX1763" s="52"/>
      <c r="AY1763" s="52"/>
      <c r="AZ1763" s="52"/>
      <c r="BA1763" s="47"/>
    </row>
    <row r="1764" spans="4:53" x14ac:dyDescent="0.25">
      <c r="D1764" s="57" t="s">
        <v>392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  <c r="AB1764" s="53"/>
      <c r="AC1764" s="53"/>
      <c r="AD1764" s="53"/>
      <c r="AE1764" s="53"/>
      <c r="AG1764" s="56" t="s">
        <v>3659</v>
      </c>
      <c r="AH1764" s="52"/>
      <c r="AI1764" s="52"/>
      <c r="AJ1764" s="52"/>
      <c r="AK1764" s="52"/>
      <c r="AL1764" s="52"/>
      <c r="AM1764" s="52"/>
      <c r="AN1764" s="52"/>
      <c r="AO1764" s="52"/>
      <c r="AP1764" s="52"/>
      <c r="AQ1764" s="52"/>
      <c r="AR1764" s="52"/>
      <c r="AS1764" s="52"/>
      <c r="AT1764" s="52"/>
      <c r="AU1764" s="52"/>
      <c r="AV1764" s="52"/>
      <c r="AW1764" s="52"/>
      <c r="AX1764" s="52"/>
      <c r="AY1764" s="52"/>
      <c r="AZ1764" s="52"/>
      <c r="BA1764" s="47"/>
    </row>
    <row r="1765" spans="4:53" x14ac:dyDescent="0.25">
      <c r="D1765" s="57" t="s">
        <v>393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G1765" s="56" t="s">
        <v>3663</v>
      </c>
      <c r="AH1765" s="52"/>
      <c r="AI1765" s="52"/>
      <c r="AJ1765" s="52"/>
      <c r="AK1765" s="52"/>
      <c r="AL1765" s="52"/>
      <c r="AM1765" s="52"/>
      <c r="AN1765" s="52"/>
      <c r="AO1765" s="52"/>
      <c r="AP1765" s="52"/>
      <c r="AQ1765" s="52"/>
      <c r="AR1765" s="52"/>
      <c r="AS1765" s="52"/>
      <c r="AT1765" s="52"/>
      <c r="AU1765" s="52"/>
      <c r="AV1765" s="52"/>
      <c r="AW1765" s="52"/>
      <c r="AX1765" s="52"/>
      <c r="AY1765" s="52"/>
      <c r="AZ1765" s="52"/>
      <c r="BA1765" s="47"/>
    </row>
    <row r="1766" spans="4:53" x14ac:dyDescent="0.25">
      <c r="D1766" s="57" t="s">
        <v>394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</row>
    <row r="1767" spans="4:53" x14ac:dyDescent="0.25">
      <c r="D1767" s="57" t="s">
        <v>257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</row>
    <row r="1768" spans="4:53" x14ac:dyDescent="0.25">
      <c r="D1768" s="57" t="s">
        <v>329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</row>
    <row r="1769" spans="4:53" x14ac:dyDescent="0.25">
      <c r="D1769" s="57" t="s">
        <v>279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</row>
    <row r="1770" spans="4:53" x14ac:dyDescent="0.25">
      <c r="D1770" s="56" t="s">
        <v>3651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  <c r="X1770" s="52"/>
      <c r="Y1770" s="52"/>
      <c r="Z1770" s="52"/>
      <c r="AA1770" s="52"/>
      <c r="AB1770" s="52"/>
      <c r="AC1770" s="52"/>
      <c r="AD1770" s="52"/>
      <c r="AE1770" s="52"/>
    </row>
    <row r="1771" spans="4:53" x14ac:dyDescent="0.25">
      <c r="D1771" s="57"/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</row>
    <row r="1772" spans="4:53" x14ac:dyDescent="0.25">
      <c r="D1772" s="57" t="s">
        <v>263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</row>
    <row r="1773" spans="4:53" x14ac:dyDescent="0.25">
      <c r="D1773" s="57" t="s">
        <v>264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</row>
    <row r="1775" spans="4:53" s="47" customFormat="1" x14ac:dyDescent="0.25">
      <c r="D1775" s="68" t="s">
        <v>3654</v>
      </c>
    </row>
    <row r="1776" spans="4:53" s="47" customFormat="1" x14ac:dyDescent="0.25"/>
    <row r="1777" spans="4:23" s="47" customFormat="1" x14ac:dyDescent="0.25">
      <c r="D1777" s="56" t="s">
        <v>3655</v>
      </c>
      <c r="E1777" s="52"/>
      <c r="F1777" s="52"/>
      <c r="G1777" s="52"/>
      <c r="H1777" s="52"/>
      <c r="I1777" s="52"/>
      <c r="J1777" s="52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</row>
    <row r="1778" spans="4:23" s="47" customFormat="1" x14ac:dyDescent="0.25">
      <c r="D1778" s="56" t="s">
        <v>257</v>
      </c>
      <c r="E1778" s="52"/>
      <c r="F1778" s="52"/>
      <c r="G1778" s="52"/>
      <c r="H1778" s="52"/>
      <c r="I1778" s="52"/>
      <c r="J1778" s="52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</row>
    <row r="1779" spans="4:23" s="47" customFormat="1" x14ac:dyDescent="0.25">
      <c r="D1779" s="56" t="s">
        <v>329</v>
      </c>
      <c r="E1779" s="52"/>
      <c r="F1779" s="52"/>
      <c r="G1779" s="52"/>
      <c r="H1779" s="52"/>
      <c r="I1779" s="52"/>
      <c r="J1779" s="52"/>
      <c r="K1779" s="52"/>
      <c r="L1779" s="52"/>
      <c r="M1779" s="52"/>
      <c r="N1779" s="52"/>
      <c r="O1779" s="52"/>
      <c r="P1779" s="52"/>
      <c r="Q1779" s="52"/>
      <c r="R1779" s="52"/>
      <c r="S1779" s="52"/>
      <c r="T1779" s="52"/>
      <c r="U1779" s="52"/>
      <c r="V1779" s="52"/>
      <c r="W1779" s="52"/>
    </row>
    <row r="1780" spans="4:23" s="47" customFormat="1" x14ac:dyDescent="0.25">
      <c r="D1780" s="56" t="s">
        <v>279</v>
      </c>
      <c r="E1780" s="52"/>
      <c r="F1780" s="52"/>
      <c r="G1780" s="52"/>
      <c r="H1780" s="52"/>
      <c r="I1780" s="52"/>
      <c r="J1780" s="52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</row>
    <row r="1781" spans="4:23" s="47" customFormat="1" x14ac:dyDescent="0.25">
      <c r="D1781" s="56" t="s">
        <v>332</v>
      </c>
      <c r="E1781" s="52"/>
      <c r="F1781" s="52"/>
      <c r="G1781" s="52"/>
      <c r="H1781" s="52"/>
      <c r="I1781" s="52"/>
      <c r="J1781" s="52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</row>
    <row r="1782" spans="4:23" s="47" customFormat="1" x14ac:dyDescent="0.25">
      <c r="D1782" s="56" t="s">
        <v>333</v>
      </c>
      <c r="E1782" s="52"/>
      <c r="F1782" s="52"/>
      <c r="G1782" s="52"/>
      <c r="H1782" s="52"/>
      <c r="I1782" s="52"/>
      <c r="J1782" s="52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</row>
    <row r="1783" spans="4:23" s="47" customFormat="1" x14ac:dyDescent="0.25">
      <c r="D1783" s="56" t="s">
        <v>3656</v>
      </c>
      <c r="E1783" s="52"/>
      <c r="F1783" s="52"/>
      <c r="G1783" s="52"/>
      <c r="H1783" s="52"/>
      <c r="I1783" s="52"/>
      <c r="J1783" s="52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</row>
    <row r="1784" spans="4:23" s="47" customFormat="1" x14ac:dyDescent="0.25">
      <c r="D1784" s="56" t="s">
        <v>3122</v>
      </c>
      <c r="E1784" s="52"/>
      <c r="F1784" s="52"/>
      <c r="G1784" s="52"/>
      <c r="H1784" s="52"/>
      <c r="I1784" s="52"/>
      <c r="J1784" s="52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</row>
    <row r="1785" spans="4:23" s="47" customFormat="1" x14ac:dyDescent="0.25">
      <c r="D1785" s="56" t="s">
        <v>3663</v>
      </c>
      <c r="E1785" s="52"/>
      <c r="F1785" s="52"/>
      <c r="G1785" s="52"/>
      <c r="H1785" s="52"/>
      <c r="I1785" s="52"/>
      <c r="J1785" s="52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</row>
    <row r="1786" spans="4:23" s="47" customFormat="1" x14ac:dyDescent="0.25"/>
    <row r="1799" spans="2:4" x14ac:dyDescent="0.25">
      <c r="B1799" s="50">
        <v>0</v>
      </c>
      <c r="D1799" s="51" t="s">
        <v>3669</v>
      </c>
    </row>
    <row r="1800" spans="2:4" x14ac:dyDescent="0.25">
      <c r="D1800" s="59" t="s">
        <v>304</v>
      </c>
    </row>
    <row r="1802" spans="2:4" x14ac:dyDescent="0.25">
      <c r="D1802" s="285" t="s">
        <v>36</v>
      </c>
    </row>
    <row r="1803" spans="2:4" x14ac:dyDescent="0.25">
      <c r="D1803" s="54" t="s">
        <v>3671</v>
      </c>
    </row>
    <row r="1805" spans="2:4" x14ac:dyDescent="0.25">
      <c r="D1805" s="285" t="s">
        <v>3664</v>
      </c>
    </row>
    <row r="1826" spans="4:23" x14ac:dyDescent="0.25">
      <c r="D1826" s="285" t="s">
        <v>309</v>
      </c>
      <c r="M1826" s="285" t="s">
        <v>275</v>
      </c>
    </row>
    <row r="1827" spans="4:23" x14ac:dyDescent="0.25">
      <c r="D1827" s="51" t="s">
        <v>3665</v>
      </c>
      <c r="M1827" s="51" t="s">
        <v>3666</v>
      </c>
    </row>
    <row r="1829" spans="4:23" x14ac:dyDescent="0.25">
      <c r="D1829" s="56" t="s">
        <v>342</v>
      </c>
      <c r="E1829" s="52"/>
      <c r="F1829" s="52"/>
      <c r="G1829" s="52"/>
      <c r="H1829" s="52"/>
      <c r="I1829" s="52"/>
      <c r="J1829" s="52"/>
      <c r="K1829" s="52"/>
      <c r="L1829" s="52"/>
      <c r="M1829" s="52"/>
      <c r="N1829" s="52"/>
      <c r="O1829" s="52"/>
      <c r="P1829" s="52"/>
      <c r="Q1829" s="52"/>
      <c r="R1829" s="52"/>
      <c r="S1829" s="52"/>
      <c r="T1829" s="52"/>
      <c r="U1829" s="52"/>
      <c r="V1829" s="52"/>
      <c r="W1829" s="52"/>
    </row>
    <row r="1830" spans="4:23" x14ac:dyDescent="0.25">
      <c r="D1830" s="56" t="s">
        <v>505</v>
      </c>
      <c r="E1830" s="52"/>
      <c r="F1830" s="52"/>
      <c r="G1830" s="52"/>
      <c r="H1830" s="52"/>
      <c r="I1830" s="52"/>
      <c r="J1830" s="52"/>
      <c r="K1830" s="52"/>
      <c r="L1830" s="52"/>
      <c r="M1830" s="52"/>
      <c r="N1830" s="52"/>
      <c r="O1830" s="52"/>
      <c r="P1830" s="52"/>
      <c r="Q1830" s="52"/>
      <c r="R1830" s="52"/>
      <c r="S1830" s="52"/>
      <c r="T1830" s="52"/>
      <c r="U1830" s="52"/>
      <c r="V1830" s="52"/>
      <c r="W1830" s="52"/>
    </row>
    <row r="1831" spans="4:23" x14ac:dyDescent="0.25">
      <c r="D1831" s="56" t="s">
        <v>257</v>
      </c>
      <c r="E1831" s="52"/>
      <c r="F1831" s="52"/>
      <c r="G1831" s="52"/>
      <c r="H1831" s="52"/>
      <c r="I1831" s="52"/>
      <c r="J1831" s="52"/>
      <c r="K1831" s="52"/>
      <c r="L1831" s="52"/>
      <c r="M1831" s="52"/>
      <c r="N1831" s="52"/>
      <c r="O1831" s="52"/>
      <c r="P1831" s="52"/>
      <c r="Q1831" s="52"/>
      <c r="R1831" s="52"/>
      <c r="S1831" s="52"/>
      <c r="T1831" s="52"/>
      <c r="U1831" s="52"/>
      <c r="V1831" s="52"/>
      <c r="W1831" s="52"/>
    </row>
    <row r="1832" spans="4:23" x14ac:dyDescent="0.25">
      <c r="D1832" s="56" t="s">
        <v>3670</v>
      </c>
      <c r="E1832" s="52"/>
      <c r="F1832" s="52"/>
      <c r="G1832" s="52"/>
      <c r="H1832" s="52"/>
      <c r="I1832" s="52"/>
      <c r="J1832" s="52"/>
      <c r="K1832" s="52"/>
      <c r="L1832" s="52"/>
      <c r="M1832" s="52"/>
      <c r="N1832" s="52"/>
      <c r="O1832" s="52"/>
      <c r="P1832" s="52"/>
      <c r="Q1832" s="52"/>
      <c r="R1832" s="52"/>
      <c r="S1832" s="52"/>
      <c r="T1832" s="52"/>
      <c r="U1832" s="52"/>
      <c r="V1832" s="52"/>
      <c r="W1832" s="52"/>
    </row>
    <row r="1834" spans="4:23" x14ac:dyDescent="0.25">
      <c r="D1834" s="57" t="s">
        <v>357</v>
      </c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</row>
    <row r="1835" spans="4:23" x14ac:dyDescent="0.25">
      <c r="D1835" s="57" t="s">
        <v>322</v>
      </c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</row>
    <row r="1836" spans="4:23" x14ac:dyDescent="0.25">
      <c r="D1836" s="57"/>
      <c r="E1836" s="53"/>
      <c r="F1836" s="53"/>
      <c r="G1836" s="5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</row>
    <row r="1837" spans="4:23" x14ac:dyDescent="0.25">
      <c r="D1837" s="57" t="s">
        <v>280</v>
      </c>
      <c r="E1837" s="53"/>
      <c r="F1837" s="53"/>
      <c r="G1837" s="5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</row>
    <row r="1838" spans="4:23" x14ac:dyDescent="0.25">
      <c r="D1838" s="57" t="s">
        <v>282</v>
      </c>
      <c r="E1838" s="53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</row>
    <row r="1839" spans="4:23" x14ac:dyDescent="0.25">
      <c r="D1839" s="57" t="s">
        <v>3672</v>
      </c>
      <c r="E1839" s="53"/>
      <c r="F1839" s="53"/>
      <c r="G1839" s="53"/>
      <c r="H1839" s="53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</row>
    <row r="1840" spans="4:23" x14ac:dyDescent="0.25">
      <c r="D1840" s="57" t="s">
        <v>3673</v>
      </c>
      <c r="E1840" s="53"/>
      <c r="F1840" s="53"/>
      <c r="G1840" s="53"/>
      <c r="H1840" s="53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</row>
    <row r="1841" spans="4:20" x14ac:dyDescent="0.25">
      <c r="D1841" s="57" t="s">
        <v>3674</v>
      </c>
      <c r="E1841" s="53"/>
      <c r="F1841" s="53"/>
      <c r="G1841" s="53"/>
      <c r="H1841" s="53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</row>
    <row r="1842" spans="4:20" x14ac:dyDescent="0.25">
      <c r="D1842" s="57"/>
      <c r="E1842" s="53"/>
      <c r="F1842" s="53"/>
      <c r="G1842" s="53"/>
      <c r="H1842" s="53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</row>
    <row r="1843" spans="4:20" x14ac:dyDescent="0.25">
      <c r="D1843" s="57" t="s">
        <v>263</v>
      </c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</row>
    <row r="1844" spans="4:20" x14ac:dyDescent="0.25">
      <c r="D1844" s="57" t="s">
        <v>264</v>
      </c>
      <c r="E1844" s="53"/>
      <c r="F1844" s="53"/>
      <c r="G1844" s="53"/>
      <c r="H1844" s="53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</row>
    <row r="1845" spans="4:20" x14ac:dyDescent="0.25">
      <c r="D1845" s="57" t="s">
        <v>358</v>
      </c>
      <c r="E1845" s="53"/>
      <c r="F1845" s="53"/>
      <c r="G1845" s="53"/>
      <c r="H1845" s="53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</row>
    <row r="1847" spans="4:20" x14ac:dyDescent="0.25">
      <c r="D1847" s="285" t="s">
        <v>3675</v>
      </c>
    </row>
    <row r="1862" spans="4:4" x14ac:dyDescent="0.25">
      <c r="D1862" s="51" t="s">
        <v>4091</v>
      </c>
    </row>
    <row r="1864" spans="4:4" x14ac:dyDescent="0.25">
      <c r="D1864" s="285" t="s">
        <v>3675</v>
      </c>
    </row>
    <row r="1894" spans="2:4" x14ac:dyDescent="0.25">
      <c r="B1894" s="48">
        <v>0</v>
      </c>
      <c r="D1894" s="51" t="s">
        <v>2226</v>
      </c>
    </row>
    <row r="1895" spans="2:4" x14ac:dyDescent="0.25">
      <c r="D189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463" t="s">
        <v>3610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3609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72"/>
  <sheetViews>
    <sheetView topLeftCell="A964" workbookViewId="0">
      <selection activeCell="D1006" sqref="D1006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3933</v>
      </c>
    </row>
    <row r="137" spans="4:4" s="47" customFormat="1" x14ac:dyDescent="0.25"/>
    <row r="138" spans="4:4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s="47" customFormat="1" x14ac:dyDescent="0.25"/>
    <row r="168" spans="2:4" s="47" customFormat="1" x14ac:dyDescent="0.25"/>
    <row r="169" spans="2:4" s="47" customFormat="1" x14ac:dyDescent="0.25"/>
    <row r="170" spans="2:4" s="47" customFormat="1" x14ac:dyDescent="0.25"/>
    <row r="171" spans="2:4" s="47" customFormat="1" x14ac:dyDescent="0.25"/>
    <row r="172" spans="2:4" s="47" customFormat="1" x14ac:dyDescent="0.25"/>
    <row r="173" spans="2:4" x14ac:dyDescent="0.25">
      <c r="B173" s="50">
        <v>0</v>
      </c>
      <c r="D173" s="51" t="s">
        <v>3683</v>
      </c>
    </row>
    <row r="174" spans="2:4" x14ac:dyDescent="0.25">
      <c r="D174" s="59" t="s">
        <v>306</v>
      </c>
    </row>
    <row r="175" spans="2:4" x14ac:dyDescent="0.25">
      <c r="D175" s="55" t="s">
        <v>35</v>
      </c>
    </row>
    <row r="286" spans="2:4" x14ac:dyDescent="0.25">
      <c r="B286" s="50">
        <v>0</v>
      </c>
      <c r="D286" s="51" t="s">
        <v>887</v>
      </c>
    </row>
    <row r="287" spans="2:4" x14ac:dyDescent="0.25">
      <c r="D287" s="59" t="s">
        <v>306</v>
      </c>
    </row>
    <row r="288" spans="2:4" x14ac:dyDescent="0.25">
      <c r="D288" s="55" t="s">
        <v>3701</v>
      </c>
    </row>
    <row r="290" spans="4:4" x14ac:dyDescent="0.25">
      <c r="D290" s="285" t="s">
        <v>3701</v>
      </c>
    </row>
    <row r="338" spans="4:4" x14ac:dyDescent="0.25">
      <c r="D338" s="285" t="s">
        <v>3702</v>
      </c>
    </row>
    <row r="356" spans="4:4" x14ac:dyDescent="0.25">
      <c r="D356" s="285" t="s">
        <v>309</v>
      </c>
    </row>
    <row r="357" spans="4:4" x14ac:dyDescent="0.25">
      <c r="D357" s="51" t="s">
        <v>3703</v>
      </c>
    </row>
    <row r="359" spans="4:4" x14ac:dyDescent="0.25">
      <c r="D359" s="285" t="s">
        <v>3702</v>
      </c>
    </row>
    <row r="375" spans="4:13" x14ac:dyDescent="0.25">
      <c r="D375" s="285" t="s">
        <v>309</v>
      </c>
      <c r="M375" s="285" t="s">
        <v>365</v>
      </c>
    </row>
    <row r="376" spans="4:13" x14ac:dyDescent="0.25">
      <c r="D376" s="51" t="s">
        <v>3703</v>
      </c>
      <c r="M376" s="51" t="s">
        <v>3704</v>
      </c>
    </row>
    <row r="378" spans="4:13" x14ac:dyDescent="0.25">
      <c r="D378" s="285" t="s">
        <v>3702</v>
      </c>
    </row>
    <row r="420" spans="2:54" x14ac:dyDescent="0.25">
      <c r="B420" s="48">
        <v>0</v>
      </c>
      <c r="D420" s="51" t="s">
        <v>2226</v>
      </c>
    </row>
    <row r="421" spans="2:54" x14ac:dyDescent="0.25">
      <c r="D421" s="59" t="s">
        <v>305</v>
      </c>
    </row>
    <row r="423" spans="2:54" x14ac:dyDescent="0.25">
      <c r="D423" s="96" t="s">
        <v>539</v>
      </c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F423" s="56" t="s">
        <v>537</v>
      </c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</row>
    <row r="424" spans="2:54" x14ac:dyDescent="0.25">
      <c r="D424" s="72" t="s">
        <v>900</v>
      </c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F424" s="56" t="s">
        <v>33</v>
      </c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</row>
    <row r="425" spans="2:54" x14ac:dyDescent="0.25">
      <c r="D425" s="72" t="s">
        <v>467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F425" s="56" t="s">
        <v>3707</v>
      </c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</row>
    <row r="426" spans="2:54" x14ac:dyDescent="0.25">
      <c r="D426" s="93" t="s">
        <v>1991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F426" s="56" t="s">
        <v>257</v>
      </c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</row>
    <row r="427" spans="2:54" x14ac:dyDescent="0.25">
      <c r="D427" s="93" t="s">
        <v>1992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F427" s="56" t="s">
        <v>3708</v>
      </c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</row>
    <row r="428" spans="2:54" x14ac:dyDescent="0.25">
      <c r="D428" s="93" t="s">
        <v>1993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F428" s="56" t="s">
        <v>279</v>
      </c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</row>
    <row r="429" spans="2:54" x14ac:dyDescent="0.25">
      <c r="D429" s="93" t="s">
        <v>1994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F429" s="56" t="s">
        <v>3709</v>
      </c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</row>
    <row r="430" spans="2:54" x14ac:dyDescent="0.25">
      <c r="D430" s="93" t="s">
        <v>1995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F430" s="56" t="s">
        <v>355</v>
      </c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</row>
    <row r="431" spans="2:54" x14ac:dyDescent="0.25">
      <c r="D431" s="72" t="s">
        <v>1990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F431" s="56" t="s">
        <v>3710</v>
      </c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</row>
    <row r="432" spans="2:54" x14ac:dyDescent="0.25">
      <c r="D432" s="72" t="s">
        <v>1983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F432" s="56" t="s">
        <v>359</v>
      </c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</row>
    <row r="433" spans="4:71" x14ac:dyDescent="0.25">
      <c r="D433" s="72" t="s">
        <v>1984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F433" s="56" t="s">
        <v>990</v>
      </c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</row>
    <row r="434" spans="4:71" x14ac:dyDescent="0.25">
      <c r="D434" s="72" t="s">
        <v>432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F434" s="56" t="s">
        <v>3711</v>
      </c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</row>
    <row r="435" spans="4:71" x14ac:dyDescent="0.25">
      <c r="D435" s="72" t="s">
        <v>1985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F435" s="56" t="s">
        <v>3712</v>
      </c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</row>
    <row r="436" spans="4:71" x14ac:dyDescent="0.25">
      <c r="D436" s="72" t="s">
        <v>901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F436" s="56" t="s">
        <v>3713</v>
      </c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</row>
    <row r="437" spans="4:71" x14ac:dyDescent="0.25">
      <c r="D437" s="72" t="s">
        <v>902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F437" s="56" t="s">
        <v>3714</v>
      </c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</row>
    <row r="438" spans="4:71" x14ac:dyDescent="0.25">
      <c r="D438" s="72" t="s">
        <v>903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F438" s="56" t="s">
        <v>278</v>
      </c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</row>
    <row r="439" spans="4:71" x14ac:dyDescent="0.25">
      <c r="D439" s="72" t="s">
        <v>3422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F439" s="56" t="s">
        <v>538</v>
      </c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</row>
    <row r="440" spans="4:71" x14ac:dyDescent="0.25">
      <c r="D440" s="72" t="s">
        <v>486</v>
      </c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</row>
    <row r="441" spans="4:71" x14ac:dyDescent="0.25">
      <c r="AF441" s="285" t="s">
        <v>638</v>
      </c>
      <c r="AG441" s="285" t="s">
        <v>3715</v>
      </c>
      <c r="AH441" s="285" t="s">
        <v>905</v>
      </c>
      <c r="AI441" s="285" t="s">
        <v>904</v>
      </c>
    </row>
    <row r="442" spans="4:71" x14ac:dyDescent="0.25">
      <c r="D442" s="96" t="s">
        <v>537</v>
      </c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F442" s="285">
        <v>332646</v>
      </c>
      <c r="AG442" s="92">
        <v>44966</v>
      </c>
      <c r="AH442" s="285">
        <v>0</v>
      </c>
      <c r="AI442" s="285">
        <v>0</v>
      </c>
    </row>
    <row r="443" spans="4:71" x14ac:dyDescent="0.25">
      <c r="D443" s="72" t="s">
        <v>354</v>
      </c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F443" s="285">
        <v>290318</v>
      </c>
      <c r="AG443" s="92">
        <v>44975</v>
      </c>
      <c r="AH443" s="285">
        <v>0</v>
      </c>
      <c r="AI443" s="285">
        <v>0</v>
      </c>
    </row>
    <row r="444" spans="4:71" x14ac:dyDescent="0.25">
      <c r="D444" s="93" t="s">
        <v>1996</v>
      </c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F444" s="285">
        <v>272069</v>
      </c>
      <c r="AG444" s="92">
        <v>44977</v>
      </c>
      <c r="AH444" s="285">
        <v>0</v>
      </c>
      <c r="AI444" s="285">
        <v>0</v>
      </c>
    </row>
    <row r="445" spans="4:71" x14ac:dyDescent="0.25">
      <c r="D445" s="93" t="s">
        <v>1997</v>
      </c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F445" s="285">
        <v>291865</v>
      </c>
      <c r="AG445" s="92">
        <v>44985</v>
      </c>
      <c r="AH445" s="285">
        <v>0</v>
      </c>
      <c r="AI445" s="285">
        <v>0</v>
      </c>
    </row>
    <row r="446" spans="4:71" x14ac:dyDescent="0.25">
      <c r="D446" s="93" t="s">
        <v>1998</v>
      </c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</row>
    <row r="447" spans="4:71" x14ac:dyDescent="0.25">
      <c r="D447" s="93" t="s">
        <v>1999</v>
      </c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F447" s="57" t="s">
        <v>357</v>
      </c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</row>
    <row r="448" spans="4:71" x14ac:dyDescent="0.25">
      <c r="D448" s="93" t="s">
        <v>2000</v>
      </c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F448" s="57" t="s">
        <v>322</v>
      </c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</row>
    <row r="449" spans="4:71" x14ac:dyDescent="0.25">
      <c r="D449" s="72" t="s">
        <v>1986</v>
      </c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F449" s="57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</row>
    <row r="450" spans="4:71" x14ac:dyDescent="0.25">
      <c r="D450" s="72" t="s">
        <v>1987</v>
      </c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F450" s="289" t="str">
        <f>"update Tb_BIL_PayScheduleDtl set EndPeriod = '2023-02-05' where IdTb_BIL_PayScheduleDtl = " &amp; AF442 &amp; ";"</f>
        <v>update Tb_BIL_PayScheduleDtl set EndPeriod = '2023-02-05' where IdTb_BIL_PayScheduleDtl = 332646;</v>
      </c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  <c r="AX450" s="290"/>
      <c r="AY450" s="290"/>
      <c r="AZ450" s="290"/>
      <c r="BA450" s="290"/>
      <c r="BB450" s="290"/>
      <c r="BC450" s="290"/>
      <c r="BD450" s="290"/>
      <c r="BE450" s="290"/>
      <c r="BF450" s="290"/>
      <c r="BG450" s="290"/>
      <c r="BH450" s="290"/>
      <c r="BI450" s="290"/>
      <c r="BJ450" s="290"/>
      <c r="BK450" s="290"/>
      <c r="BL450" s="290"/>
      <c r="BM450" s="290"/>
      <c r="BN450" s="290"/>
      <c r="BO450" s="290"/>
      <c r="BP450" s="290"/>
      <c r="BQ450" s="290"/>
      <c r="BR450" s="290"/>
      <c r="BS450" s="290"/>
    </row>
    <row r="451" spans="4:71" x14ac:dyDescent="0.25">
      <c r="D451" s="72" t="s">
        <v>279</v>
      </c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F451" s="289" t="str">
        <f>"update Tb_BIL_PayScheduleDtl set EndPeriod = '2023-02-05' where IdTb_BIL_PayScheduleDtl = " &amp; AF443 &amp; ";"</f>
        <v>update Tb_BIL_PayScheduleDtl set EndPeriod = '2023-02-05' where IdTb_BIL_PayScheduleDtl = 290318;</v>
      </c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  <c r="AS451" s="290"/>
      <c r="AT451" s="290"/>
      <c r="AU451" s="290"/>
      <c r="AV451" s="290"/>
      <c r="AW451" s="290"/>
      <c r="AX451" s="290"/>
      <c r="AY451" s="290"/>
      <c r="AZ451" s="290"/>
      <c r="BA451" s="290"/>
      <c r="BB451" s="290"/>
      <c r="BC451" s="290"/>
      <c r="BD451" s="290"/>
      <c r="BE451" s="290"/>
      <c r="BF451" s="290"/>
      <c r="BG451" s="290"/>
      <c r="BH451" s="290"/>
      <c r="BI451" s="290"/>
      <c r="BJ451" s="290"/>
      <c r="BK451" s="290"/>
      <c r="BL451" s="290"/>
      <c r="BM451" s="290"/>
      <c r="BN451" s="290"/>
      <c r="BO451" s="290"/>
      <c r="BP451" s="290"/>
      <c r="BQ451" s="290"/>
      <c r="BR451" s="290"/>
      <c r="BS451" s="290"/>
    </row>
    <row r="452" spans="4:71" x14ac:dyDescent="0.25">
      <c r="D452" s="72" t="s">
        <v>1988</v>
      </c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F452" s="289" t="str">
        <f>"update Tb_BIL_PayScheduleDtl set EndPeriod = '2023-02-05' where IdTb_BIL_PayScheduleDtl = " &amp; AF444 &amp; ";"</f>
        <v>update Tb_BIL_PayScheduleDtl set EndPeriod = '2023-02-05' where IdTb_BIL_PayScheduleDtl = 272069;</v>
      </c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/>
      <c r="BB452" s="290"/>
      <c r="BC452" s="290"/>
      <c r="BD452" s="290"/>
      <c r="BE452" s="290"/>
      <c r="BF452" s="290"/>
      <c r="BG452" s="290"/>
      <c r="BH452" s="290"/>
      <c r="BI452" s="290"/>
      <c r="BJ452" s="290"/>
      <c r="BK452" s="290"/>
      <c r="BL452" s="290"/>
      <c r="BM452" s="290"/>
      <c r="BN452" s="290"/>
      <c r="BO452" s="290"/>
      <c r="BP452" s="290"/>
      <c r="BQ452" s="290"/>
      <c r="BR452" s="290"/>
      <c r="BS452" s="290"/>
    </row>
    <row r="453" spans="4:71" x14ac:dyDescent="0.25">
      <c r="D453" s="72" t="s">
        <v>355</v>
      </c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F453" s="289" t="str">
        <f>"update Tb_BIL_PayScheduleDtl set EndPeriod = '2023-02-05' where IdTb_BIL_PayScheduleDtl = " &amp; AF445 &amp; ";"</f>
        <v>update Tb_BIL_PayScheduleDtl set EndPeriod = '2023-02-05' where IdTb_BIL_PayScheduleDtl = 291865;</v>
      </c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290"/>
      <c r="AT453" s="290"/>
      <c r="AU453" s="290"/>
      <c r="AV453" s="290"/>
      <c r="AW453" s="290"/>
      <c r="AX453" s="290"/>
      <c r="AY453" s="290"/>
      <c r="AZ453" s="290"/>
      <c r="BA453" s="290"/>
      <c r="BB453" s="290"/>
      <c r="BC453" s="290"/>
      <c r="BD453" s="290"/>
      <c r="BE453" s="290"/>
      <c r="BF453" s="290"/>
      <c r="BG453" s="290"/>
      <c r="BH453" s="290"/>
      <c r="BI453" s="290"/>
      <c r="BJ453" s="290"/>
      <c r="BK453" s="290"/>
      <c r="BL453" s="290"/>
      <c r="BM453" s="290"/>
      <c r="BN453" s="290"/>
      <c r="BO453" s="290"/>
      <c r="BP453" s="290"/>
      <c r="BQ453" s="290"/>
      <c r="BR453" s="290"/>
      <c r="BS453" s="290"/>
    </row>
    <row r="454" spans="4:71" x14ac:dyDescent="0.25">
      <c r="D454" s="72" t="s">
        <v>1989</v>
      </c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F454" s="57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</row>
    <row r="455" spans="4:71" x14ac:dyDescent="0.25">
      <c r="D455" s="72" t="s">
        <v>359</v>
      </c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F455" s="57" t="s">
        <v>263</v>
      </c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</row>
    <row r="456" spans="4:71" x14ac:dyDescent="0.25">
      <c r="D456" s="72" t="s">
        <v>3423</v>
      </c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F456" s="57" t="s">
        <v>264</v>
      </c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</row>
    <row r="457" spans="4:71" x14ac:dyDescent="0.25">
      <c r="D457" s="72" t="s">
        <v>538</v>
      </c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F457" s="57" t="s">
        <v>358</v>
      </c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</row>
    <row r="467" spans="2:4" x14ac:dyDescent="0.25">
      <c r="B467" s="50">
        <v>0</v>
      </c>
      <c r="D467" s="51" t="s">
        <v>3735</v>
      </c>
    </row>
    <row r="468" spans="2:4" x14ac:dyDescent="0.25">
      <c r="D468" s="59" t="s">
        <v>306</v>
      </c>
    </row>
    <row r="469" spans="2:4" x14ac:dyDescent="0.25">
      <c r="D469" s="55" t="s">
        <v>35</v>
      </c>
    </row>
    <row r="528" spans="2:4" x14ac:dyDescent="0.25">
      <c r="B528" s="48">
        <v>0</v>
      </c>
      <c r="D528" s="51" t="s">
        <v>466</v>
      </c>
    </row>
    <row r="529" spans="4:25" x14ac:dyDescent="0.25">
      <c r="D529" s="59" t="s">
        <v>305</v>
      </c>
    </row>
    <row r="539" spans="4:25" x14ac:dyDescent="0.25">
      <c r="D539" s="285" t="s">
        <v>336</v>
      </c>
    </row>
    <row r="540" spans="4:25" x14ac:dyDescent="0.25">
      <c r="D540" s="51" t="s">
        <v>3606</v>
      </c>
    </row>
    <row r="542" spans="4:25" x14ac:dyDescent="0.25">
      <c r="D542" s="56" t="s">
        <v>341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4:25" x14ac:dyDescent="0.25">
      <c r="D543" s="56" t="s">
        <v>349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4:25" x14ac:dyDescent="0.25">
      <c r="D544" s="56" t="s">
        <v>832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4:25" x14ac:dyDescent="0.25">
      <c r="D545" s="56" t="s">
        <v>3607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7" spans="4:25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</row>
    <row r="548" spans="4:25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</row>
    <row r="549" spans="4:25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</row>
    <row r="550" spans="4:25" x14ac:dyDescent="0.25">
      <c r="D550" s="57" t="s">
        <v>836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</row>
    <row r="551" spans="4:25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</row>
    <row r="552" spans="4:25" x14ac:dyDescent="0.25">
      <c r="D552" s="57" t="s">
        <v>834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</row>
    <row r="553" spans="4:25" x14ac:dyDescent="0.25">
      <c r="D553" s="57" t="s">
        <v>835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</row>
    <row r="554" spans="4:25" x14ac:dyDescent="0.25">
      <c r="D554" s="57" t="s">
        <v>3608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</row>
    <row r="555" spans="4:25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</row>
    <row r="556" spans="4:25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</row>
    <row r="557" spans="4:25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</row>
    <row r="558" spans="4:25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</row>
    <row r="571" spans="2:4" x14ac:dyDescent="0.25">
      <c r="B571" s="50">
        <v>0</v>
      </c>
      <c r="D571" s="51" t="s">
        <v>3733</v>
      </c>
    </row>
    <row r="572" spans="2:4" x14ac:dyDescent="0.25">
      <c r="D572" s="59" t="s">
        <v>306</v>
      </c>
    </row>
    <row r="574" spans="2:4" x14ac:dyDescent="0.25">
      <c r="D574" s="285" t="s">
        <v>36</v>
      </c>
    </row>
    <row r="575" spans="2:4" x14ac:dyDescent="0.25">
      <c r="D575" s="54" t="s">
        <v>3739</v>
      </c>
    </row>
    <row r="577" spans="4:4" x14ac:dyDescent="0.25">
      <c r="D577" s="285" t="s">
        <v>3719</v>
      </c>
    </row>
    <row r="604" spans="4:74" x14ac:dyDescent="0.25">
      <c r="M604" s="285" t="s">
        <v>274</v>
      </c>
      <c r="Y604" s="285" t="s">
        <v>275</v>
      </c>
    </row>
    <row r="605" spans="4:74" x14ac:dyDescent="0.25">
      <c r="D605" s="285" t="s">
        <v>309</v>
      </c>
      <c r="M605" s="285" t="s">
        <v>1160</v>
      </c>
      <c r="S605" s="285" t="s">
        <v>646</v>
      </c>
      <c r="Y605" s="285" t="s">
        <v>1160</v>
      </c>
      <c r="AE605" s="285" t="s">
        <v>646</v>
      </c>
    </row>
    <row r="606" spans="4:74" x14ac:dyDescent="0.25">
      <c r="D606" s="51" t="s">
        <v>3740</v>
      </c>
      <c r="M606" s="336" t="s">
        <v>3743</v>
      </c>
      <c r="N606" s="42"/>
      <c r="O606" s="42"/>
      <c r="P606" s="42"/>
      <c r="Q606" s="42"/>
      <c r="R606" s="42"/>
      <c r="S606" s="136" t="s">
        <v>3744</v>
      </c>
      <c r="Y606" s="28" t="s">
        <v>3745</v>
      </c>
      <c r="Z606" s="51"/>
      <c r="AA606" s="51"/>
      <c r="AB606" s="51"/>
      <c r="AC606" s="51"/>
      <c r="AD606" s="51"/>
      <c r="AE606" s="28" t="s">
        <v>3746</v>
      </c>
    </row>
    <row r="608" spans="4:74" x14ac:dyDescent="0.25">
      <c r="D608" s="56" t="s">
        <v>3716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</row>
    <row r="609" spans="4:74" x14ac:dyDescent="0.25">
      <c r="D609" s="56" t="s">
        <v>37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364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1" spans="4:74" x14ac:dyDescent="0.25">
      <c r="D611" s="57" t="str">
        <f>"select '" &amp; TRIM(D606) &amp; "' AgreementNumber, '" &amp; M606 &amp; "' bStartPeriodDate, '" &amp; S606 &amp; "' bEndPeriodDate, '" &amp; Y606 &amp; "' aStartPeriodDate, '" &amp; AE606 &amp; "' aEndPeriodDate union all"</f>
        <v>select '0000901/4/08/10/2022' AgreementNumber, '2023-02-08' bStartPeriodDate, '2028-02-07' bEndPeriodDate, '2023-01-07' aStartPeriodDate, '2028-01-07' aEndPeriodDate union all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</row>
    <row r="612" spans="4:74" x14ac:dyDescent="0.25">
      <c r="D612" s="56" t="s">
        <v>700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</row>
    <row r="613" spans="4:74" x14ac:dyDescent="0.25">
      <c r="D613" s="56" t="s">
        <v>463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</row>
    <row r="614" spans="4:74" x14ac:dyDescent="0.25">
      <c r="D614" s="56" t="s">
        <v>364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</row>
    <row r="615" spans="4:74" x14ac:dyDescent="0.25">
      <c r="D615" s="56" t="s">
        <v>33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</row>
    <row r="616" spans="4:74" x14ac:dyDescent="0.25">
      <c r="D616" s="56" t="s">
        <v>382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</row>
    <row r="617" spans="4:74" x14ac:dyDescent="0.25">
      <c r="D617" s="56" t="s">
        <v>838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</row>
    <row r="618" spans="4:74" x14ac:dyDescent="0.25">
      <c r="D618" s="56" t="s">
        <v>3720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</row>
    <row r="619" spans="4:74" x14ac:dyDescent="0.25">
      <c r="D619" s="337" t="s">
        <v>3721</v>
      </c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  <c r="AS619" s="290"/>
      <c r="AT619" s="290"/>
      <c r="AU619" s="290"/>
      <c r="AV619" s="290"/>
      <c r="AW619" s="290"/>
      <c r="AX619" s="290"/>
      <c r="AY619" s="290"/>
      <c r="AZ619" s="290"/>
      <c r="BA619" s="290"/>
      <c r="BB619" s="290"/>
      <c r="BC619" s="290"/>
      <c r="BD619" s="290"/>
      <c r="BE619" s="290"/>
      <c r="BF619" s="290"/>
      <c r="BG619" s="290"/>
      <c r="BH619" s="290"/>
      <c r="BI619" s="290"/>
      <c r="BJ619" s="290"/>
      <c r="BK619" s="290"/>
      <c r="BL619" s="290"/>
      <c r="BM619" s="290"/>
      <c r="BN619" s="290"/>
      <c r="BO619" s="290"/>
      <c r="BP619" s="290"/>
      <c r="BQ619" s="290"/>
      <c r="BR619" s="290"/>
      <c r="BS619" s="290"/>
      <c r="BT619" s="290"/>
      <c r="BU619" s="290"/>
      <c r="BV619" s="290"/>
    </row>
    <row r="620" spans="4:74" x14ac:dyDescent="0.25">
      <c r="D620" s="337" t="s">
        <v>3722</v>
      </c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  <c r="AS620" s="290"/>
      <c r="AT620" s="290"/>
      <c r="AU620" s="290"/>
      <c r="AV620" s="290"/>
      <c r="AW620" s="290"/>
      <c r="AX620" s="290"/>
      <c r="AY620" s="290"/>
      <c r="AZ620" s="290"/>
      <c r="BA620" s="290"/>
      <c r="BB620" s="290"/>
      <c r="BC620" s="290"/>
      <c r="BD620" s="290"/>
      <c r="BE620" s="290"/>
      <c r="BF620" s="290"/>
      <c r="BG620" s="290"/>
      <c r="BH620" s="290"/>
      <c r="BI620" s="290"/>
      <c r="BJ620" s="290"/>
      <c r="BK620" s="290"/>
      <c r="BL620" s="290"/>
      <c r="BM620" s="290"/>
      <c r="BN620" s="290"/>
      <c r="BO620" s="290"/>
      <c r="BP620" s="290"/>
      <c r="BQ620" s="290"/>
      <c r="BR620" s="290"/>
      <c r="BS620" s="290"/>
      <c r="BT620" s="290"/>
      <c r="BU620" s="290"/>
      <c r="BV620" s="290"/>
    </row>
    <row r="621" spans="4:74" x14ac:dyDescent="0.25">
      <c r="D621" s="337" t="s">
        <v>3723</v>
      </c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  <c r="AS621" s="290"/>
      <c r="AT621" s="290"/>
      <c r="AU621" s="290"/>
      <c r="AV621" s="290"/>
      <c r="AW621" s="290"/>
      <c r="AX621" s="290"/>
      <c r="AY621" s="290"/>
      <c r="AZ621" s="290"/>
      <c r="BA621" s="290"/>
      <c r="BB621" s="290"/>
      <c r="BC621" s="290"/>
      <c r="BD621" s="290"/>
      <c r="BE621" s="290"/>
      <c r="BF621" s="290"/>
      <c r="BG621" s="290"/>
      <c r="BH621" s="290"/>
      <c r="BI621" s="290"/>
      <c r="BJ621" s="290"/>
      <c r="BK621" s="290"/>
      <c r="BL621" s="290"/>
      <c r="BM621" s="290"/>
      <c r="BN621" s="290"/>
      <c r="BO621" s="290"/>
      <c r="BP621" s="290"/>
      <c r="BQ621" s="290"/>
      <c r="BR621" s="290"/>
      <c r="BS621" s="290"/>
      <c r="BT621" s="290"/>
      <c r="BU621" s="290"/>
      <c r="BV621" s="290"/>
    </row>
    <row r="622" spans="4:74" x14ac:dyDescent="0.25">
      <c r="D622" s="337" t="s">
        <v>3724</v>
      </c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  <c r="AS622" s="290"/>
      <c r="AT622" s="290"/>
      <c r="AU622" s="290"/>
      <c r="AV622" s="290"/>
      <c r="AW622" s="290"/>
      <c r="AX622" s="290"/>
      <c r="AY622" s="290"/>
      <c r="AZ622" s="290"/>
      <c r="BA622" s="290"/>
      <c r="BB622" s="290"/>
      <c r="BC622" s="290"/>
      <c r="BD622" s="290"/>
      <c r="BE622" s="290"/>
      <c r="BF622" s="290"/>
      <c r="BG622" s="290"/>
      <c r="BH622" s="290"/>
      <c r="BI622" s="290"/>
      <c r="BJ622" s="290"/>
      <c r="BK622" s="290"/>
      <c r="BL622" s="290"/>
      <c r="BM622" s="290"/>
      <c r="BN622" s="290"/>
      <c r="BO622" s="290"/>
      <c r="BP622" s="290"/>
      <c r="BQ622" s="290"/>
      <c r="BR622" s="290"/>
      <c r="BS622" s="290"/>
      <c r="BT622" s="290"/>
      <c r="BU622" s="290"/>
      <c r="BV622" s="290"/>
    </row>
    <row r="623" spans="4:74" x14ac:dyDescent="0.25">
      <c r="D623" s="56" t="s">
        <v>524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</row>
    <row r="624" spans="4:74" x14ac:dyDescent="0.25">
      <c r="D624" s="56" t="s">
        <v>257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</row>
    <row r="625" spans="4:74" x14ac:dyDescent="0.25">
      <c r="D625" s="337" t="s">
        <v>3725</v>
      </c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  <c r="AS625" s="290"/>
      <c r="AT625" s="290"/>
      <c r="AU625" s="290"/>
      <c r="AV625" s="290"/>
      <c r="AW625" s="290"/>
      <c r="AX625" s="290"/>
      <c r="AY625" s="290"/>
      <c r="AZ625" s="290"/>
      <c r="BA625" s="290"/>
      <c r="BB625" s="290"/>
      <c r="BC625" s="290"/>
      <c r="BD625" s="290"/>
      <c r="BE625" s="290"/>
      <c r="BF625" s="290"/>
      <c r="BG625" s="290"/>
      <c r="BH625" s="290"/>
      <c r="BI625" s="290"/>
      <c r="BJ625" s="290"/>
      <c r="BK625" s="290"/>
      <c r="BL625" s="290"/>
      <c r="BM625" s="290"/>
      <c r="BN625" s="290"/>
      <c r="BO625" s="290"/>
      <c r="BP625" s="290"/>
      <c r="BQ625" s="290"/>
      <c r="BR625" s="290"/>
      <c r="BS625" s="290"/>
      <c r="BT625" s="290"/>
      <c r="BU625" s="290"/>
      <c r="BV625" s="290"/>
    </row>
    <row r="626" spans="4:74" x14ac:dyDescent="0.25">
      <c r="D626" s="337" t="s">
        <v>3726</v>
      </c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  <c r="AS626" s="290"/>
      <c r="AT626" s="290"/>
      <c r="AU626" s="290"/>
      <c r="AV626" s="290"/>
      <c r="AW626" s="290"/>
      <c r="AX626" s="290"/>
      <c r="AY626" s="290"/>
      <c r="AZ626" s="290"/>
      <c r="BA626" s="290"/>
      <c r="BB626" s="290"/>
      <c r="BC626" s="290"/>
      <c r="BD626" s="290"/>
      <c r="BE626" s="290"/>
      <c r="BF626" s="290"/>
      <c r="BG626" s="290"/>
      <c r="BH626" s="290"/>
      <c r="BI626" s="290"/>
      <c r="BJ626" s="290"/>
      <c r="BK626" s="290"/>
      <c r="BL626" s="290"/>
      <c r="BM626" s="290"/>
      <c r="BN626" s="290"/>
      <c r="BO626" s="290"/>
      <c r="BP626" s="290"/>
      <c r="BQ626" s="290"/>
      <c r="BR626" s="290"/>
      <c r="BS626" s="290"/>
      <c r="BT626" s="290"/>
      <c r="BU626" s="290"/>
      <c r="BV626" s="290"/>
    </row>
    <row r="627" spans="4:74" x14ac:dyDescent="0.25">
      <c r="D627" s="56" t="s">
        <v>3717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</row>
    <row r="628" spans="4:74" x14ac:dyDescent="0.25">
      <c r="D628" s="56" t="s">
        <v>3718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</row>
    <row r="630" spans="4:74" x14ac:dyDescent="0.25">
      <c r="D630" s="51" t="s">
        <v>2492</v>
      </c>
      <c r="E630" s="51" t="s">
        <v>309</v>
      </c>
      <c r="F630" s="51" t="s">
        <v>1160</v>
      </c>
      <c r="G630" s="51" t="s">
        <v>646</v>
      </c>
      <c r="H630" s="51" t="s">
        <v>3727</v>
      </c>
      <c r="I630" s="51" t="s">
        <v>3728</v>
      </c>
      <c r="J630" s="51">
        <v>1</v>
      </c>
      <c r="K630" s="51" t="s">
        <v>3729</v>
      </c>
      <c r="L630" s="51" t="s">
        <v>3730</v>
      </c>
    </row>
    <row r="631" spans="4:74" x14ac:dyDescent="0.25">
      <c r="D631" s="285">
        <v>4813</v>
      </c>
      <c r="E631" s="285" t="s">
        <v>3740</v>
      </c>
      <c r="F631" s="92">
        <v>44965</v>
      </c>
      <c r="G631" s="92">
        <v>46790</v>
      </c>
      <c r="H631" s="92">
        <v>44964</v>
      </c>
      <c r="I631" s="285" t="s">
        <v>3202</v>
      </c>
      <c r="J631" s="285">
        <v>1</v>
      </c>
      <c r="K631" s="335" t="s">
        <v>3741</v>
      </c>
      <c r="L631" s="335" t="s">
        <v>3742</v>
      </c>
    </row>
    <row r="633" spans="4:74" x14ac:dyDescent="0.25">
      <c r="D633" s="57" t="s">
        <v>357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</row>
    <row r="634" spans="4:74" x14ac:dyDescent="0.25">
      <c r="D634" s="57" t="s">
        <v>322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</row>
    <row r="635" spans="4:74" x14ac:dyDescent="0.25">
      <c r="D635" s="57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</row>
    <row r="636" spans="4:74" x14ac:dyDescent="0.25">
      <c r="D636" s="56" t="str">
        <f>"update OPLAgreement set StartPeriodDate = '" &amp; TEXT(K631, "yyyy-mm-dd") &amp; "', EndPeriodDate = '" &amp; TEXT(L631,"yyyy-mm-dd") &amp; "' where IdOPLAgreement = " &amp; D631 &amp; ";"</f>
        <v>update OPLAgreement set StartPeriodDate = '01/07/2023', EndPeriodDate = '01/07/2028' where IdOPLAgreement = 4813;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</row>
    <row r="637" spans="4:74" x14ac:dyDescent="0.25">
      <c r="D637" s="57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</row>
    <row r="638" spans="4:74" x14ac:dyDescent="0.25">
      <c r="D638" s="57" t="s">
        <v>263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</row>
    <row r="639" spans="4:74" x14ac:dyDescent="0.25">
      <c r="D639" s="57" t="s">
        <v>264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</row>
    <row r="640" spans="4:74" x14ac:dyDescent="0.25">
      <c r="D640" s="57" t="s">
        <v>358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</row>
    <row r="642" spans="4:4" x14ac:dyDescent="0.25">
      <c r="D642" s="285" t="s">
        <v>3747</v>
      </c>
    </row>
    <row r="701" spans="4:40" x14ac:dyDescent="0.25">
      <c r="D701" s="57" t="s">
        <v>357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</row>
    <row r="702" spans="4:40" x14ac:dyDescent="0.25">
      <c r="D702" s="57" t="s">
        <v>322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</row>
    <row r="703" spans="4:40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</row>
    <row r="704" spans="4:40" x14ac:dyDescent="0.25">
      <c r="D704" s="57" t="s">
        <v>280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</row>
    <row r="705" spans="4:40" x14ac:dyDescent="0.25">
      <c r="D705" s="57" t="s">
        <v>282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</row>
    <row r="706" spans="4:40" x14ac:dyDescent="0.25">
      <c r="D706" s="57" t="s">
        <v>3751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</row>
    <row r="707" spans="4:40" x14ac:dyDescent="0.25">
      <c r="D707" s="57" t="s">
        <v>3752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</row>
    <row r="708" spans="4:40" x14ac:dyDescent="0.25">
      <c r="D708" s="57" t="s">
        <v>3753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</row>
    <row r="709" spans="4:40" x14ac:dyDescent="0.25">
      <c r="D709" s="57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</row>
    <row r="710" spans="4:40" x14ac:dyDescent="0.25">
      <c r="D710" s="57" t="s">
        <v>507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</row>
    <row r="711" spans="4:40" x14ac:dyDescent="0.25">
      <c r="D711" s="57" t="s">
        <v>282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</row>
    <row r="712" spans="4:40" x14ac:dyDescent="0.25">
      <c r="D712" s="57" t="s">
        <v>3754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</row>
    <row r="713" spans="4:40" x14ac:dyDescent="0.25">
      <c r="D713" s="57" t="s">
        <v>3752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</row>
    <row r="714" spans="4:40" x14ac:dyDescent="0.25">
      <c r="D714" s="57" t="s">
        <v>3755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</row>
    <row r="715" spans="4:4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4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7" spans="4:4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</row>
    <row r="718" spans="4:4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</row>
    <row r="720" spans="4:40" x14ac:dyDescent="0.25">
      <c r="D720" s="285" t="s">
        <v>3747</v>
      </c>
    </row>
    <row r="735" spans="4:4" x14ac:dyDescent="0.25">
      <c r="D735" s="51" t="s">
        <v>4091</v>
      </c>
    </row>
    <row r="737" spans="4:4" x14ac:dyDescent="0.25">
      <c r="D737" s="285" t="s">
        <v>3747</v>
      </c>
    </row>
    <row r="769" spans="2:4" x14ac:dyDescent="0.25">
      <c r="B769" s="50">
        <v>0</v>
      </c>
      <c r="D769" s="51" t="s">
        <v>3765</v>
      </c>
    </row>
    <row r="770" spans="2:4" x14ac:dyDescent="0.25">
      <c r="D770" s="59" t="s">
        <v>303</v>
      </c>
    </row>
    <row r="771" spans="2:4" x14ac:dyDescent="0.25">
      <c r="D771" s="71" t="s">
        <v>3766</v>
      </c>
    </row>
    <row r="773" spans="2:4" x14ac:dyDescent="0.25">
      <c r="D773" s="285" t="s">
        <v>36</v>
      </c>
    </row>
    <row r="776" spans="2:4" x14ac:dyDescent="0.25">
      <c r="D776" s="285" t="s">
        <v>3748</v>
      </c>
    </row>
    <row r="826" spans="4:4" x14ac:dyDescent="0.25">
      <c r="D826" s="285" t="s">
        <v>309</v>
      </c>
    </row>
    <row r="827" spans="4:4" x14ac:dyDescent="0.25">
      <c r="D827" s="285" t="s">
        <v>3749</v>
      </c>
    </row>
    <row r="856" spans="2:4" x14ac:dyDescent="0.25">
      <c r="B856" s="50">
        <v>0</v>
      </c>
      <c r="D856" s="51" t="s">
        <v>3759</v>
      </c>
    </row>
    <row r="857" spans="2:4" x14ac:dyDescent="0.25">
      <c r="D857" s="59" t="s">
        <v>303</v>
      </c>
    </row>
    <row r="858" spans="2:4" x14ac:dyDescent="0.25">
      <c r="D858" s="55" t="s">
        <v>3796</v>
      </c>
    </row>
    <row r="859" spans="2:4" x14ac:dyDescent="0.25">
      <c r="D859" s="68" t="s">
        <v>2491</v>
      </c>
    </row>
    <row r="861" spans="2:4" x14ac:dyDescent="0.25">
      <c r="D861" s="285" t="s">
        <v>3756</v>
      </c>
    </row>
    <row r="913" spans="2:13" x14ac:dyDescent="0.25">
      <c r="D913" s="285" t="s">
        <v>309</v>
      </c>
    </row>
    <row r="914" spans="2:13" x14ac:dyDescent="0.25">
      <c r="D914" s="51" t="s">
        <v>2480</v>
      </c>
      <c r="M914" s="51" t="s">
        <v>3757</v>
      </c>
    </row>
    <row r="920" spans="2:13" x14ac:dyDescent="0.25">
      <c r="B920" s="48">
        <v>0</v>
      </c>
      <c r="D920" s="51" t="s">
        <v>3770</v>
      </c>
    </row>
    <row r="921" spans="2:13" x14ac:dyDescent="0.25">
      <c r="D921" s="59" t="s">
        <v>305</v>
      </c>
    </row>
    <row r="922" spans="2:13" x14ac:dyDescent="0.25">
      <c r="D922" s="55" t="s">
        <v>35</v>
      </c>
    </row>
    <row r="1006" spans="2:4" x14ac:dyDescent="0.25">
      <c r="B1006" s="48">
        <v>0</v>
      </c>
      <c r="D1006" s="51" t="s">
        <v>3771</v>
      </c>
    </row>
    <row r="1007" spans="2:4" x14ac:dyDescent="0.25">
      <c r="D1007" s="59" t="s">
        <v>305</v>
      </c>
    </row>
    <row r="1008" spans="2:4" x14ac:dyDescent="0.25">
      <c r="D1008" s="55" t="s">
        <v>35</v>
      </c>
    </row>
    <row r="1091" spans="2:4" x14ac:dyDescent="0.25">
      <c r="B1091" s="48">
        <v>0</v>
      </c>
      <c r="D1091" s="51" t="s">
        <v>3774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77" spans="2:4" x14ac:dyDescent="0.25">
      <c r="B1177" s="50">
        <v>0</v>
      </c>
      <c r="D1177" s="51" t="s">
        <v>887</v>
      </c>
    </row>
    <row r="1178" spans="2:4" x14ac:dyDescent="0.25">
      <c r="D1178" s="59" t="s">
        <v>304</v>
      </c>
    </row>
    <row r="1179" spans="2:4" x14ac:dyDescent="0.25">
      <c r="D1179" s="55" t="s">
        <v>3576</v>
      </c>
    </row>
    <row r="1181" spans="2:4" x14ac:dyDescent="0.25">
      <c r="D1181" s="285" t="s">
        <v>3576</v>
      </c>
    </row>
    <row r="1235" spans="4:13" x14ac:dyDescent="0.25">
      <c r="D1235" s="285" t="s">
        <v>309</v>
      </c>
    </row>
    <row r="1236" spans="4:13" x14ac:dyDescent="0.25">
      <c r="D1236" s="51" t="s">
        <v>3776</v>
      </c>
      <c r="M1236" s="51" t="s">
        <v>3778</v>
      </c>
    </row>
    <row r="1237" spans="4:13" x14ac:dyDescent="0.25">
      <c r="D1237" s="51" t="s">
        <v>1754</v>
      </c>
      <c r="M1237" s="51" t="s">
        <v>3779</v>
      </c>
    </row>
    <row r="1238" spans="4:13" x14ac:dyDescent="0.25">
      <c r="D1238" s="51" t="s">
        <v>1751</v>
      </c>
      <c r="M1238" s="51" t="s">
        <v>3780</v>
      </c>
    </row>
    <row r="1239" spans="4:13" x14ac:dyDescent="0.25">
      <c r="D1239" s="51" t="s">
        <v>1749</v>
      </c>
      <c r="M1239" s="51" t="s">
        <v>3777</v>
      </c>
    </row>
    <row r="1240" spans="4:13" x14ac:dyDescent="0.25">
      <c r="D1240" s="51" t="s">
        <v>1753</v>
      </c>
      <c r="M1240" s="51" t="s">
        <v>3781</v>
      </c>
    </row>
    <row r="1241" spans="4:13" x14ac:dyDescent="0.25">
      <c r="D1241" s="51" t="s">
        <v>1750</v>
      </c>
      <c r="M1241" s="51" t="s">
        <v>3782</v>
      </c>
    </row>
    <row r="1243" spans="4:13" x14ac:dyDescent="0.25">
      <c r="D1243" s="285" t="s">
        <v>3576</v>
      </c>
    </row>
    <row r="1285" spans="2:4" x14ac:dyDescent="0.25">
      <c r="B1285" s="48">
        <v>0</v>
      </c>
      <c r="D1285" s="51" t="s">
        <v>4193</v>
      </c>
    </row>
    <row r="1286" spans="2:4" x14ac:dyDescent="0.25">
      <c r="D1286" s="59" t="s">
        <v>305</v>
      </c>
    </row>
    <row r="1287" spans="2:4" x14ac:dyDescent="0.25">
      <c r="D1287" s="55" t="s">
        <v>35</v>
      </c>
    </row>
    <row r="1371" spans="2:4" x14ac:dyDescent="0.25">
      <c r="B1371" s="48">
        <v>0</v>
      </c>
      <c r="D1371" s="51" t="s">
        <v>2226</v>
      </c>
    </row>
    <row r="1372" spans="2:4" x14ac:dyDescent="0.25">
      <c r="D137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463" t="s">
        <v>2562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3680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3682</v>
      </c>
      <c r="B31" s="316" t="s">
        <v>3684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3706</v>
      </c>
      <c r="B32" s="315" t="s">
        <v>3736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3731</v>
      </c>
      <c r="B33" s="316" t="s">
        <v>3732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3750</v>
      </c>
      <c r="B34" s="313" t="s">
        <v>3748</v>
      </c>
      <c r="C34" s="338" t="s">
        <v>3764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3758</v>
      </c>
      <c r="B35" s="339" t="s">
        <v>3756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3761</v>
      </c>
      <c r="B36" s="313" t="s">
        <v>3769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3763</v>
      </c>
      <c r="B37" s="315" t="s">
        <v>3772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3768</v>
      </c>
      <c r="B38" s="313" t="s">
        <v>3773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66"/>
  <sheetViews>
    <sheetView topLeftCell="A1337" workbookViewId="0">
      <selection activeCell="D1379" sqref="D137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96" t="s">
        <v>539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4:28" x14ac:dyDescent="0.25">
      <c r="D49" s="72" t="s">
        <v>900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</row>
    <row r="50" spans="4:28" x14ac:dyDescent="0.25">
      <c r="D50" s="72" t="s">
        <v>467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</row>
    <row r="51" spans="4:28" x14ac:dyDescent="0.25">
      <c r="D51" s="93" t="s">
        <v>1991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</row>
    <row r="52" spans="4:28" x14ac:dyDescent="0.25">
      <c r="D52" s="93" t="s">
        <v>1992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</row>
    <row r="53" spans="4:28" x14ac:dyDescent="0.25">
      <c r="D53" s="93" t="s">
        <v>1993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</row>
    <row r="54" spans="4:28" x14ac:dyDescent="0.25">
      <c r="D54" s="93" t="s">
        <v>1994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</row>
    <row r="55" spans="4:28" x14ac:dyDescent="0.25">
      <c r="D55" s="93" t="s">
        <v>1995</v>
      </c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</row>
    <row r="56" spans="4:28" x14ac:dyDescent="0.25">
      <c r="D56" s="72" t="s">
        <v>1990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</row>
    <row r="57" spans="4:28" x14ac:dyDescent="0.25">
      <c r="D57" s="72" t="s">
        <v>1983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</row>
    <row r="58" spans="4:28" x14ac:dyDescent="0.25">
      <c r="D58" s="72" t="s">
        <v>1984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4:28" x14ac:dyDescent="0.25">
      <c r="D59" s="72" t="s">
        <v>432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4:28" x14ac:dyDescent="0.25">
      <c r="D60" s="72" t="s">
        <v>1985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</row>
    <row r="61" spans="4:28" x14ac:dyDescent="0.25">
      <c r="D61" s="72" t="s">
        <v>901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</row>
    <row r="62" spans="4:28" x14ac:dyDescent="0.25">
      <c r="D62" s="72" t="s">
        <v>902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</row>
    <row r="63" spans="4:28" x14ac:dyDescent="0.25">
      <c r="D63" s="72" t="s">
        <v>903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</row>
    <row r="64" spans="4:28" x14ac:dyDescent="0.25">
      <c r="D64" s="72" t="s">
        <v>3422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</row>
    <row r="65" spans="4:28" x14ac:dyDescent="0.25">
      <c r="D65" s="72" t="s">
        <v>486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</row>
    <row r="67" spans="4:28" x14ac:dyDescent="0.25">
      <c r="D67" s="96" t="s">
        <v>537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4:28" x14ac:dyDescent="0.25">
      <c r="D68" s="72" t="s">
        <v>354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</row>
    <row r="69" spans="4:28" x14ac:dyDescent="0.25">
      <c r="D69" s="93" t="s">
        <v>1996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</row>
    <row r="70" spans="4:28" x14ac:dyDescent="0.25">
      <c r="D70" s="93" t="s">
        <v>1997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</row>
    <row r="71" spans="4:28" x14ac:dyDescent="0.25">
      <c r="D71" s="93" t="s">
        <v>1998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</row>
    <row r="72" spans="4:28" x14ac:dyDescent="0.25">
      <c r="D72" s="93" t="s">
        <v>1999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</row>
    <row r="73" spans="4:28" x14ac:dyDescent="0.25">
      <c r="D73" s="93" t="s">
        <v>2000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</row>
    <row r="74" spans="4:28" x14ac:dyDescent="0.25">
      <c r="D74" s="72" t="s">
        <v>1986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</row>
    <row r="75" spans="4:28" x14ac:dyDescent="0.25">
      <c r="D75" s="72" t="s">
        <v>1987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</row>
    <row r="76" spans="4:28" x14ac:dyDescent="0.25">
      <c r="D76" s="72" t="s">
        <v>279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</row>
    <row r="77" spans="4:28" x14ac:dyDescent="0.25">
      <c r="D77" s="72" t="s">
        <v>1988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</row>
    <row r="78" spans="4:28" x14ac:dyDescent="0.25">
      <c r="D78" s="72" t="s">
        <v>355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</row>
    <row r="79" spans="4:28" x14ac:dyDescent="0.25">
      <c r="D79" s="72" t="s">
        <v>1989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</row>
    <row r="80" spans="4:28" x14ac:dyDescent="0.25">
      <c r="D80" s="72" t="s">
        <v>359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</row>
    <row r="81" spans="4:28" x14ac:dyDescent="0.25">
      <c r="D81" s="72" t="s">
        <v>3423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</row>
    <row r="82" spans="4:28" x14ac:dyDescent="0.25">
      <c r="D82" s="72" t="s">
        <v>538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</row>
    <row r="92" spans="4:28" x14ac:dyDescent="0.25">
      <c r="D92" s="285" t="s">
        <v>281</v>
      </c>
    </row>
    <row r="99" spans="2:4" x14ac:dyDescent="0.25">
      <c r="B99" s="50">
        <v>0</v>
      </c>
      <c r="D99" s="51" t="s">
        <v>3102</v>
      </c>
    </row>
    <row r="100" spans="2:4" x14ac:dyDescent="0.25">
      <c r="D100" s="59" t="s">
        <v>304</v>
      </c>
    </row>
    <row r="102" spans="2:4" x14ac:dyDescent="0.25">
      <c r="D102" s="285" t="s">
        <v>36</v>
      </c>
    </row>
    <row r="103" spans="2:4" x14ac:dyDescent="0.25">
      <c r="D103" s="54" t="s">
        <v>3106</v>
      </c>
    </row>
    <row r="105" spans="2:4" x14ac:dyDescent="0.25">
      <c r="D105" s="285" t="s">
        <v>3099</v>
      </c>
    </row>
    <row r="152" spans="4:4" x14ac:dyDescent="0.25">
      <c r="D152" s="285" t="s">
        <v>3118</v>
      </c>
    </row>
    <row r="180" spans="4:4" x14ac:dyDescent="0.25">
      <c r="D180" s="51" t="s">
        <v>3384</v>
      </c>
    </row>
    <row r="182" spans="4:4" x14ac:dyDescent="0.25">
      <c r="D182" s="285" t="s">
        <v>3118</v>
      </c>
    </row>
    <row r="215" spans="2:4" x14ac:dyDescent="0.25">
      <c r="B215" s="50">
        <v>0</v>
      </c>
      <c r="D215" s="51" t="s">
        <v>3683</v>
      </c>
    </row>
    <row r="216" spans="2:4" x14ac:dyDescent="0.25">
      <c r="D216" s="59" t="s">
        <v>304</v>
      </c>
    </row>
    <row r="218" spans="2:4" x14ac:dyDescent="0.25">
      <c r="D218" s="285" t="s">
        <v>36</v>
      </c>
    </row>
    <row r="219" spans="2:4" x14ac:dyDescent="0.25">
      <c r="D219" s="54" t="s">
        <v>3685</v>
      </c>
    </row>
    <row r="221" spans="2:4" x14ac:dyDescent="0.25">
      <c r="D221" s="285" t="s">
        <v>3681</v>
      </c>
    </row>
    <row r="245" spans="4:74" x14ac:dyDescent="0.25">
      <c r="M245" s="285" t="s">
        <v>274</v>
      </c>
      <c r="Y245" s="285" t="s">
        <v>275</v>
      </c>
    </row>
    <row r="246" spans="4:74" x14ac:dyDescent="0.25">
      <c r="D246" s="285" t="s">
        <v>309</v>
      </c>
      <c r="M246" s="285" t="s">
        <v>1160</v>
      </c>
      <c r="S246" s="285" t="s">
        <v>646</v>
      </c>
      <c r="Y246" s="285" t="s">
        <v>1160</v>
      </c>
      <c r="AE246" s="285" t="s">
        <v>646</v>
      </c>
    </row>
    <row r="247" spans="4:74" x14ac:dyDescent="0.25">
      <c r="D247" s="51" t="s">
        <v>3686</v>
      </c>
      <c r="M247" s="58" t="s">
        <v>3690</v>
      </c>
      <c r="S247" s="58" t="s">
        <v>3691</v>
      </c>
      <c r="Y247" s="334" t="s">
        <v>3694</v>
      </c>
      <c r="AE247" s="58" t="s">
        <v>3697</v>
      </c>
    </row>
    <row r="248" spans="4:74" x14ac:dyDescent="0.25">
      <c r="D248" s="51" t="s">
        <v>3687</v>
      </c>
      <c r="M248" s="58" t="s">
        <v>3689</v>
      </c>
      <c r="S248" s="58" t="s">
        <v>3692</v>
      </c>
      <c r="Y248" s="58" t="s">
        <v>3695</v>
      </c>
      <c r="AE248" s="58" t="s">
        <v>3698</v>
      </c>
    </row>
    <row r="249" spans="4:74" x14ac:dyDescent="0.25">
      <c r="D249" s="51" t="s">
        <v>3688</v>
      </c>
      <c r="M249" s="58" t="s">
        <v>3689</v>
      </c>
      <c r="S249" s="58" t="s">
        <v>3693</v>
      </c>
      <c r="Y249" s="58" t="s">
        <v>3696</v>
      </c>
      <c r="AE249" s="58" t="s">
        <v>3699</v>
      </c>
    </row>
    <row r="250" spans="4:74" x14ac:dyDescent="0.25">
      <c r="D250" s="51" t="s">
        <v>3666</v>
      </c>
      <c r="M250" s="58" t="s">
        <v>3689</v>
      </c>
      <c r="S250" s="58" t="s">
        <v>3692</v>
      </c>
      <c r="Y250" s="58" t="s">
        <v>3696</v>
      </c>
      <c r="AE250" s="58" t="s">
        <v>3700</v>
      </c>
    </row>
    <row r="252" spans="4:74" x14ac:dyDescent="0.25">
      <c r="D252" s="56" t="s">
        <v>3716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4:74" x14ac:dyDescent="0.25">
      <c r="D253" s="56" t="s">
        <v>37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4:74" x14ac:dyDescent="0.25">
      <c r="D254" s="56" t="s">
        <v>364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4:74" x14ac:dyDescent="0.25">
      <c r="D255" s="57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4:74" x14ac:dyDescent="0.25">
      <c r="D256" s="57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4:74" x14ac:dyDescent="0.25">
      <c r="D257" s="57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4:74" x14ac:dyDescent="0.25">
      <c r="D258" s="57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4:74" x14ac:dyDescent="0.25">
      <c r="D259" s="56" t="s">
        <v>700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4:74" x14ac:dyDescent="0.25">
      <c r="D260" s="56" t="s">
        <v>463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4:74" x14ac:dyDescent="0.25">
      <c r="D261" s="56" t="s">
        <v>364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4:74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4:74" x14ac:dyDescent="0.25">
      <c r="D263" s="56" t="s">
        <v>382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4:74" x14ac:dyDescent="0.25">
      <c r="D264" s="56" t="s">
        <v>838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4:74" x14ac:dyDescent="0.25">
      <c r="D265" s="56" t="s">
        <v>3720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4:74" x14ac:dyDescent="0.25">
      <c r="D266" s="38" t="s">
        <v>3721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4:74" x14ac:dyDescent="0.25">
      <c r="D267" s="38" t="s">
        <v>3722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4:74" x14ac:dyDescent="0.25">
      <c r="D268" s="38" t="s">
        <v>3723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4:74" x14ac:dyDescent="0.25">
      <c r="D269" s="38" t="s">
        <v>3724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4:74" x14ac:dyDescent="0.25">
      <c r="D270" s="56" t="s">
        <v>524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4:74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4:74" x14ac:dyDescent="0.25">
      <c r="D272" s="38" t="s">
        <v>3725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4:74" x14ac:dyDescent="0.25">
      <c r="D273" s="38" t="s">
        <v>3726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4:74" x14ac:dyDescent="0.25">
      <c r="D274" s="56" t="s">
        <v>3717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4:74" x14ac:dyDescent="0.25">
      <c r="D275" s="56" t="s">
        <v>3718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7" spans="4:74" x14ac:dyDescent="0.25">
      <c r="D277" s="51" t="s">
        <v>2492</v>
      </c>
      <c r="E277" s="51" t="s">
        <v>309</v>
      </c>
      <c r="F277" s="51" t="s">
        <v>1160</v>
      </c>
      <c r="G277" s="51" t="s">
        <v>646</v>
      </c>
      <c r="H277" s="51" t="s">
        <v>3727</v>
      </c>
      <c r="I277" s="51" t="s">
        <v>3728</v>
      </c>
      <c r="J277" s="51">
        <v>1</v>
      </c>
      <c r="K277" s="51" t="s">
        <v>3729</v>
      </c>
      <c r="L277" s="51" t="s">
        <v>3730</v>
      </c>
    </row>
    <row r="278" spans="4:74" x14ac:dyDescent="0.25">
      <c r="D278" s="285">
        <v>4885</v>
      </c>
      <c r="E278" s="285" t="s">
        <v>3666</v>
      </c>
      <c r="F278" s="92">
        <v>44961</v>
      </c>
      <c r="G278" s="92">
        <v>45325</v>
      </c>
      <c r="H278" s="92">
        <v>44960</v>
      </c>
      <c r="I278" s="285" t="s">
        <v>3667</v>
      </c>
      <c r="J278" s="285">
        <v>1</v>
      </c>
      <c r="K278" s="335">
        <v>44925</v>
      </c>
      <c r="L278" s="335">
        <v>45290</v>
      </c>
    </row>
    <row r="279" spans="4:74" x14ac:dyDescent="0.25">
      <c r="D279" s="285">
        <v>4913</v>
      </c>
      <c r="E279" s="285" t="s">
        <v>3687</v>
      </c>
      <c r="F279" s="92">
        <v>44961</v>
      </c>
      <c r="G279" s="92">
        <v>45325</v>
      </c>
      <c r="H279" s="92">
        <v>44960</v>
      </c>
      <c r="I279" s="285" t="s">
        <v>3202</v>
      </c>
      <c r="J279" s="285">
        <v>1</v>
      </c>
      <c r="K279" s="335">
        <v>44956</v>
      </c>
      <c r="L279" s="335">
        <v>45321</v>
      </c>
    </row>
    <row r="280" spans="4:74" x14ac:dyDescent="0.25">
      <c r="D280" s="285">
        <v>4917</v>
      </c>
      <c r="E280" s="285" t="s">
        <v>3686</v>
      </c>
      <c r="F280" s="92">
        <v>44960</v>
      </c>
      <c r="G280" s="92">
        <v>45324</v>
      </c>
      <c r="H280" s="92">
        <v>44959</v>
      </c>
      <c r="I280" s="285" t="s">
        <v>3202</v>
      </c>
      <c r="J280" s="285">
        <v>1</v>
      </c>
      <c r="K280" s="335">
        <v>44954</v>
      </c>
      <c r="L280" s="335">
        <v>45319</v>
      </c>
    </row>
    <row r="281" spans="4:74" x14ac:dyDescent="0.25">
      <c r="D281" s="285">
        <v>4919</v>
      </c>
      <c r="E281" s="285" t="s">
        <v>3688</v>
      </c>
      <c r="F281" s="92">
        <v>44961</v>
      </c>
      <c r="G281" s="92">
        <v>46786</v>
      </c>
      <c r="H281" s="92">
        <v>44960</v>
      </c>
      <c r="I281" s="285" t="s">
        <v>3202</v>
      </c>
      <c r="J281" s="285">
        <v>1</v>
      </c>
      <c r="K281" s="335">
        <v>44925</v>
      </c>
      <c r="L281" s="335">
        <v>46751</v>
      </c>
    </row>
    <row r="283" spans="4:74" x14ac:dyDescent="0.25">
      <c r="D283" s="57" t="s">
        <v>357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</row>
    <row r="284" spans="4:74" x14ac:dyDescent="0.25">
      <c r="D284" s="57" t="s">
        <v>322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74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74" x14ac:dyDescent="0.25">
      <c r="D286" s="56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</row>
    <row r="287" spans="4:74" x14ac:dyDescent="0.25">
      <c r="D287" s="56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</row>
    <row r="288" spans="4:74" x14ac:dyDescent="0.25">
      <c r="D288" s="56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</row>
    <row r="289" spans="4:49" x14ac:dyDescent="0.25">
      <c r="D289" s="56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</row>
    <row r="290" spans="4:49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285" t="s">
        <v>3734</v>
      </c>
    </row>
    <row r="310" spans="4:4" x14ac:dyDescent="0.25">
      <c r="D310" s="51" t="s">
        <v>3384</v>
      </c>
    </row>
    <row r="312" spans="4:4" x14ac:dyDescent="0.25">
      <c r="D312" s="285" t="s">
        <v>3734</v>
      </c>
    </row>
    <row r="353" spans="2:4" x14ac:dyDescent="0.25">
      <c r="B353" s="50">
        <v>0</v>
      </c>
      <c r="D353" s="51" t="s">
        <v>3735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3737</v>
      </c>
    </row>
    <row r="359" spans="2:4" x14ac:dyDescent="0.25">
      <c r="D359" s="285" t="s">
        <v>3705</v>
      </c>
    </row>
    <row r="372" spans="4:4" x14ac:dyDescent="0.25">
      <c r="D372" s="285" t="s">
        <v>3738</v>
      </c>
    </row>
    <row r="397" spans="4:4" x14ac:dyDescent="0.25">
      <c r="D397" s="51" t="s">
        <v>3384</v>
      </c>
    </row>
    <row r="399" spans="4:4" x14ac:dyDescent="0.25">
      <c r="D399" s="285" t="s">
        <v>3738</v>
      </c>
    </row>
    <row r="473" spans="2:4" x14ac:dyDescent="0.25">
      <c r="B473" s="50">
        <v>0</v>
      </c>
      <c r="D473" s="51" t="s">
        <v>3770</v>
      </c>
    </row>
    <row r="474" spans="2:4" x14ac:dyDescent="0.25">
      <c r="D474" s="59" t="s">
        <v>303</v>
      </c>
    </row>
    <row r="476" spans="2:4" x14ac:dyDescent="0.25">
      <c r="D476" s="285" t="s">
        <v>36</v>
      </c>
    </row>
    <row r="477" spans="2:4" x14ac:dyDescent="0.25">
      <c r="D477" s="54" t="s">
        <v>3783</v>
      </c>
    </row>
    <row r="479" spans="2:4" x14ac:dyDescent="0.25">
      <c r="D479" s="285" t="s">
        <v>3760</v>
      </c>
    </row>
    <row r="533" spans="4:16" x14ac:dyDescent="0.25">
      <c r="D533" s="285" t="s">
        <v>269</v>
      </c>
    </row>
    <row r="534" spans="4:16" x14ac:dyDescent="0.25">
      <c r="D534" s="51" t="s">
        <v>3784</v>
      </c>
    </row>
    <row r="535" spans="4:16" x14ac:dyDescent="0.25">
      <c r="D535" s="51" t="s">
        <v>3785</v>
      </c>
    </row>
    <row r="537" spans="4:16" x14ac:dyDescent="0.25">
      <c r="D537" s="51" t="s">
        <v>3384</v>
      </c>
    </row>
    <row r="539" spans="4:16" x14ac:dyDescent="0.25">
      <c r="D539" s="56" t="s">
        <v>3085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4:16" x14ac:dyDescent="0.25">
      <c r="D540" s="56" t="s">
        <v>3825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4:16" x14ac:dyDescent="0.25">
      <c r="D541" s="56" t="s">
        <v>266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4:16" x14ac:dyDescent="0.25">
      <c r="D542" s="56" t="s">
        <v>3826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4:16" x14ac:dyDescent="0.25">
      <c r="D543" s="56" t="s">
        <v>3827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4:16" x14ac:dyDescent="0.25">
      <c r="D544" s="56" t="s">
        <v>3828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4:18" x14ac:dyDescent="0.25">
      <c r="D545" s="56" t="s">
        <v>259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7" spans="4:18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</row>
    <row r="548" spans="4:18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</row>
    <row r="549" spans="4:18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</row>
    <row r="550" spans="4:18" x14ac:dyDescent="0.25">
      <c r="D550" s="57" t="s">
        <v>3088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</row>
    <row r="551" spans="4:18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</row>
    <row r="552" spans="4:18" x14ac:dyDescent="0.25">
      <c r="D552" s="57" t="s">
        <v>2306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</row>
    <row r="553" spans="4:18" x14ac:dyDescent="0.25">
      <c r="D553" s="57" t="s">
        <v>3829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</row>
    <row r="554" spans="4:18" x14ac:dyDescent="0.25">
      <c r="D554" s="57" t="s">
        <v>3830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</row>
    <row r="555" spans="4:18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</row>
    <row r="556" spans="4:18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</row>
    <row r="557" spans="4:18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</row>
    <row r="558" spans="4:18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</row>
    <row r="560" spans="4:18" x14ac:dyDescent="0.25">
      <c r="D560" s="285" t="s">
        <v>3831</v>
      </c>
    </row>
    <row r="587" spans="4:4" x14ac:dyDescent="0.25">
      <c r="D587" s="51" t="s">
        <v>4091</v>
      </c>
    </row>
    <row r="589" spans="4:4" x14ac:dyDescent="0.25">
      <c r="D589" s="285" t="s">
        <v>3831</v>
      </c>
    </row>
    <row r="619" spans="2:4" x14ac:dyDescent="0.25">
      <c r="B619" s="50">
        <v>0</v>
      </c>
      <c r="D619" s="51" t="s">
        <v>3771</v>
      </c>
    </row>
    <row r="620" spans="2:4" x14ac:dyDescent="0.25">
      <c r="D620" s="59" t="s">
        <v>304</v>
      </c>
    </row>
    <row r="622" spans="2:4" x14ac:dyDescent="0.25">
      <c r="D622" s="285" t="s">
        <v>36</v>
      </c>
    </row>
    <row r="623" spans="2:4" x14ac:dyDescent="0.25">
      <c r="D623" s="54" t="s">
        <v>3832</v>
      </c>
    </row>
    <row r="625" spans="4:4" x14ac:dyDescent="0.25">
      <c r="D625" s="285" t="s">
        <v>3762</v>
      </c>
    </row>
    <row r="657" spans="58:58" x14ac:dyDescent="0.25">
      <c r="BF657" s="53"/>
    </row>
    <row r="678" spans="4:4" x14ac:dyDescent="0.25">
      <c r="D678" s="285" t="s">
        <v>316</v>
      </c>
    </row>
    <row r="679" spans="4:4" x14ac:dyDescent="0.25">
      <c r="D679" s="51" t="s">
        <v>3848</v>
      </c>
    </row>
    <row r="680" spans="4:4" x14ac:dyDescent="0.25">
      <c r="D680" s="51" t="s">
        <v>3833</v>
      </c>
    </row>
    <row r="682" spans="4:4" x14ac:dyDescent="0.25">
      <c r="D682" s="51" t="s">
        <v>3384</v>
      </c>
    </row>
    <row r="684" spans="4:4" x14ac:dyDescent="0.25">
      <c r="D684" s="285" t="s">
        <v>3849</v>
      </c>
    </row>
    <row r="701" spans="4:4" x14ac:dyDescent="0.25">
      <c r="D701" s="51" t="s">
        <v>4091</v>
      </c>
    </row>
    <row r="703" spans="4:4" x14ac:dyDescent="0.25">
      <c r="D703" s="285" t="s">
        <v>3849</v>
      </c>
    </row>
    <row r="743" spans="2:4" x14ac:dyDescent="0.25">
      <c r="B743" s="50">
        <v>0</v>
      </c>
      <c r="D743" s="51" t="s">
        <v>3774</v>
      </c>
    </row>
    <row r="744" spans="2:4" x14ac:dyDescent="0.25">
      <c r="D744" s="59" t="s">
        <v>303</v>
      </c>
    </row>
    <row r="745" spans="2:4" x14ac:dyDescent="0.25">
      <c r="D745" s="55" t="s">
        <v>3854</v>
      </c>
    </row>
    <row r="746" spans="2:4" x14ac:dyDescent="0.25">
      <c r="D746" s="68" t="s">
        <v>3211</v>
      </c>
    </row>
    <row r="748" spans="2:4" x14ac:dyDescent="0.25">
      <c r="D748" s="285" t="s">
        <v>3767</v>
      </c>
    </row>
    <row r="804" spans="4:19" x14ac:dyDescent="0.25">
      <c r="D804" s="51" t="s">
        <v>3384</v>
      </c>
    </row>
    <row r="806" spans="4:19" x14ac:dyDescent="0.25">
      <c r="D806" s="285" t="s">
        <v>269</v>
      </c>
      <c r="M806" s="285" t="s">
        <v>2381</v>
      </c>
      <c r="S806" s="285" t="s">
        <v>635</v>
      </c>
    </row>
    <row r="807" spans="4:19" x14ac:dyDescent="0.25">
      <c r="D807" s="51" t="s">
        <v>3209</v>
      </c>
      <c r="M807" s="51" t="s">
        <v>3212</v>
      </c>
      <c r="S807" s="28" t="s">
        <v>3215</v>
      </c>
    </row>
    <row r="829" spans="2:4" x14ac:dyDescent="0.25">
      <c r="B829" s="50">
        <v>0</v>
      </c>
      <c r="D829" s="51" t="s">
        <v>3795</v>
      </c>
    </row>
    <row r="830" spans="2:4" x14ac:dyDescent="0.25">
      <c r="D830" s="59" t="s">
        <v>303</v>
      </c>
    </row>
    <row r="832" spans="2:4" x14ac:dyDescent="0.25">
      <c r="D832" s="285" t="s">
        <v>36</v>
      </c>
    </row>
    <row r="835" spans="4:4" x14ac:dyDescent="0.25">
      <c r="D835" s="285" t="s">
        <v>3793</v>
      </c>
    </row>
    <row r="915" spans="2:4" x14ac:dyDescent="0.25">
      <c r="B915" s="50">
        <v>0</v>
      </c>
      <c r="D915" s="51" t="s">
        <v>3809</v>
      </c>
    </row>
    <row r="916" spans="2:4" x14ac:dyDescent="0.25">
      <c r="D916" s="59" t="s">
        <v>304</v>
      </c>
    </row>
    <row r="918" spans="2:4" x14ac:dyDescent="0.25">
      <c r="D918" s="285" t="s">
        <v>3799</v>
      </c>
    </row>
    <row r="955" spans="4:4" x14ac:dyDescent="0.25">
      <c r="D955" s="285" t="s">
        <v>309</v>
      </c>
    </row>
    <row r="956" spans="4:4" x14ac:dyDescent="0.25">
      <c r="D956" s="51" t="s">
        <v>1970</v>
      </c>
    </row>
    <row r="957" spans="4:4" x14ac:dyDescent="0.25">
      <c r="D957" s="51" t="s">
        <v>1971</v>
      </c>
    </row>
    <row r="958" spans="4:4" x14ac:dyDescent="0.25">
      <c r="D958" s="51" t="s">
        <v>1972</v>
      </c>
    </row>
    <row r="960" spans="4:4" x14ac:dyDescent="0.25">
      <c r="D960" s="285" t="s">
        <v>3801</v>
      </c>
    </row>
    <row r="978" spans="4:23" x14ac:dyDescent="0.25">
      <c r="D978" s="285" t="s">
        <v>309</v>
      </c>
      <c r="M978" s="285" t="s">
        <v>365</v>
      </c>
    </row>
    <row r="979" spans="4:23" x14ac:dyDescent="0.25">
      <c r="D979" s="51" t="s">
        <v>1970</v>
      </c>
      <c r="M979" s="51" t="s">
        <v>3802</v>
      </c>
    </row>
    <row r="980" spans="4:23" x14ac:dyDescent="0.25">
      <c r="D980" s="51" t="s">
        <v>1971</v>
      </c>
      <c r="M980" s="51" t="s">
        <v>3803</v>
      </c>
    </row>
    <row r="981" spans="4:23" x14ac:dyDescent="0.25">
      <c r="D981" s="51" t="s">
        <v>1972</v>
      </c>
      <c r="M981" s="51" t="s">
        <v>3804</v>
      </c>
    </row>
    <row r="983" spans="4:23" x14ac:dyDescent="0.25">
      <c r="D983" s="56" t="s">
        <v>34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</row>
    <row r="984" spans="4:23" x14ac:dyDescent="0.25">
      <c r="D984" s="56" t="s">
        <v>1237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</row>
    <row r="985" spans="4:23" x14ac:dyDescent="0.25">
      <c r="D985" s="56" t="s">
        <v>536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</row>
    <row r="986" spans="4:23" x14ac:dyDescent="0.25">
      <c r="D986" s="56" t="s">
        <v>3805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</row>
    <row r="987" spans="4:23" x14ac:dyDescent="0.25">
      <c r="D987" s="56" t="s">
        <v>3806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</row>
    <row r="988" spans="4:23" x14ac:dyDescent="0.25">
      <c r="D988" s="56" t="s">
        <v>3807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</row>
    <row r="989" spans="4:23" x14ac:dyDescent="0.25">
      <c r="D989" s="56" t="s">
        <v>259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</row>
    <row r="1001" spans="4:4" x14ac:dyDescent="0.25">
      <c r="D1001" s="285" t="s">
        <v>3801</v>
      </c>
    </row>
    <row r="1026" spans="4:4" x14ac:dyDescent="0.25">
      <c r="D1026" s="285" t="s">
        <v>3801</v>
      </c>
    </row>
    <row r="1092" spans="2:4" x14ac:dyDescent="0.25">
      <c r="B1092" s="50">
        <v>0</v>
      </c>
      <c r="D1092" s="51" t="s">
        <v>3816</v>
      </c>
    </row>
    <row r="1093" spans="2:4" x14ac:dyDescent="0.25">
      <c r="D1093" s="59" t="s">
        <v>303</v>
      </c>
    </row>
    <row r="1095" spans="2:4" x14ac:dyDescent="0.25">
      <c r="D1095" s="285" t="s">
        <v>36</v>
      </c>
    </row>
    <row r="1098" spans="2:4" x14ac:dyDescent="0.25">
      <c r="D1098" s="285" t="s">
        <v>3808</v>
      </c>
    </row>
    <row r="1127" spans="4:29" x14ac:dyDescent="0.25">
      <c r="M1127" s="285" t="s">
        <v>274</v>
      </c>
      <c r="X1127" s="285" t="s">
        <v>275</v>
      </c>
    </row>
    <row r="1128" spans="4:29" x14ac:dyDescent="0.25">
      <c r="D1128" s="285" t="s">
        <v>309</v>
      </c>
      <c r="M1128" s="285" t="s">
        <v>783</v>
      </c>
      <c r="R1128" s="285" t="s">
        <v>784</v>
      </c>
      <c r="X1128" s="285" t="s">
        <v>783</v>
      </c>
      <c r="AC1128" s="285" t="s">
        <v>784</v>
      </c>
    </row>
    <row r="1129" spans="4:29" x14ac:dyDescent="0.25">
      <c r="D1129" s="51" t="s">
        <v>2707</v>
      </c>
      <c r="M1129" s="58" t="s">
        <v>3810</v>
      </c>
      <c r="R1129" s="58" t="s">
        <v>3811</v>
      </c>
      <c r="X1129" s="58" t="s">
        <v>3811</v>
      </c>
      <c r="AC1129" s="58" t="s">
        <v>3812</v>
      </c>
    </row>
    <row r="1157" spans="2:4" x14ac:dyDescent="0.25">
      <c r="B1157" s="50">
        <v>0</v>
      </c>
      <c r="D1157" s="51" t="s">
        <v>887</v>
      </c>
    </row>
    <row r="1158" spans="2:4" x14ac:dyDescent="0.25">
      <c r="D1158" s="59" t="s">
        <v>304</v>
      </c>
    </row>
    <row r="1159" spans="2:4" x14ac:dyDescent="0.25">
      <c r="D1159" s="55" t="s">
        <v>3813</v>
      </c>
    </row>
    <row r="1161" spans="2:4" x14ac:dyDescent="0.25">
      <c r="D1161" s="285" t="s">
        <v>3813</v>
      </c>
    </row>
    <row r="1187" spans="4:4" x14ac:dyDescent="0.25">
      <c r="D1187" s="285" t="s">
        <v>3814</v>
      </c>
    </row>
    <row r="1226" spans="2:4" x14ac:dyDescent="0.25">
      <c r="B1226" s="48">
        <v>0</v>
      </c>
      <c r="D1226" s="51" t="s">
        <v>3824</v>
      </c>
    </row>
    <row r="1227" spans="2:4" x14ac:dyDescent="0.25">
      <c r="D1227" s="59" t="s">
        <v>305</v>
      </c>
    </row>
    <row r="1229" spans="2:4" x14ac:dyDescent="0.25">
      <c r="D1229" s="285" t="s">
        <v>36</v>
      </c>
    </row>
    <row r="1232" spans="2:4" x14ac:dyDescent="0.25">
      <c r="D1232" s="285" t="s">
        <v>3818</v>
      </c>
    </row>
    <row r="1265" spans="4:13" x14ac:dyDescent="0.25">
      <c r="D1265" s="285" t="s">
        <v>309</v>
      </c>
      <c r="M1265" s="285" t="s">
        <v>3727</v>
      </c>
    </row>
    <row r="1266" spans="4:13" x14ac:dyDescent="0.25">
      <c r="D1266" s="51" t="s">
        <v>3686</v>
      </c>
      <c r="M1266" s="58" t="s">
        <v>3819</v>
      </c>
    </row>
    <row r="1267" spans="4:13" x14ac:dyDescent="0.25">
      <c r="D1267" s="51" t="s">
        <v>3687</v>
      </c>
      <c r="M1267" s="58" t="s">
        <v>3820</v>
      </c>
    </row>
    <row r="1268" spans="4:13" x14ac:dyDescent="0.25">
      <c r="D1268" s="51" t="s">
        <v>3688</v>
      </c>
      <c r="M1268" s="58" t="s">
        <v>3821</v>
      </c>
    </row>
    <row r="1269" spans="4:13" x14ac:dyDescent="0.25">
      <c r="D1269" s="51" t="s">
        <v>3666</v>
      </c>
      <c r="M1269" s="58" t="s">
        <v>3821</v>
      </c>
    </row>
    <row r="1293" spans="2:4" x14ac:dyDescent="0.25">
      <c r="B1293" s="48">
        <v>0</v>
      </c>
      <c r="D1293" s="51" t="s">
        <v>3844</v>
      </c>
    </row>
    <row r="1294" spans="2:4" x14ac:dyDescent="0.25">
      <c r="D1294" s="59" t="s">
        <v>304</v>
      </c>
    </row>
    <row r="1295" spans="2:4" x14ac:dyDescent="0.25">
      <c r="D1295" s="55" t="s">
        <v>35</v>
      </c>
    </row>
    <row r="1379" spans="2:4" x14ac:dyDescent="0.25">
      <c r="B1379" s="48">
        <v>0</v>
      </c>
      <c r="D1379" s="51" t="s">
        <v>3847</v>
      </c>
    </row>
    <row r="1380" spans="2:4" x14ac:dyDescent="0.25">
      <c r="D1380" s="59" t="s">
        <v>305</v>
      </c>
    </row>
    <row r="1381" spans="2:4" x14ac:dyDescent="0.25">
      <c r="D1381" s="55" t="s">
        <v>35</v>
      </c>
    </row>
    <row r="1422" spans="2:4" x14ac:dyDescent="0.25">
      <c r="B1422" s="48">
        <v>0</v>
      </c>
      <c r="D1422" s="51" t="s">
        <v>3853</v>
      </c>
    </row>
    <row r="1423" spans="2:4" x14ac:dyDescent="0.25">
      <c r="D1423" s="59" t="s">
        <v>305</v>
      </c>
    </row>
    <row r="1425" spans="4:4" x14ac:dyDescent="0.25">
      <c r="D1425" s="285" t="s">
        <v>36</v>
      </c>
    </row>
    <row r="1428" spans="4:4" x14ac:dyDescent="0.25">
      <c r="D1428" s="285" t="s">
        <v>3850</v>
      </c>
    </row>
    <row r="1465" spans="2:4" x14ac:dyDescent="0.25">
      <c r="B1465" s="48">
        <v>0</v>
      </c>
      <c r="D1465" s="51" t="s">
        <v>2226</v>
      </c>
    </row>
    <row r="1466" spans="2:4" x14ac:dyDescent="0.25">
      <c r="D1466" s="59" t="s">
        <v>305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workbookViewId="0"/>
  </sheetViews>
  <sheetFormatPr defaultColWidth="2.85546875" defaultRowHeight="15" x14ac:dyDescent="0.25"/>
  <cols>
    <col min="1" max="1" width="9.140625" style="340" bestFit="1" customWidth="1"/>
    <col min="2" max="2" width="40" style="340" customWidth="1"/>
    <col min="3" max="3" width="16" style="340" bestFit="1" customWidth="1"/>
    <col min="4" max="4" width="17" style="340" bestFit="1" customWidth="1"/>
    <col min="5" max="5" width="18.85546875" style="340" bestFit="1" customWidth="1"/>
    <col min="6" max="7" width="10.7109375" style="340" bestFit="1" customWidth="1"/>
    <col min="8" max="8" width="8.5703125" style="340" bestFit="1" customWidth="1"/>
    <col min="9" max="9" width="7.5703125" style="340" bestFit="1" customWidth="1"/>
    <col min="10" max="10" width="10.7109375" style="340" customWidth="1"/>
    <col min="11" max="16384" width="2.85546875" style="340"/>
  </cols>
  <sheetData>
    <row r="2" spans="1:10" ht="18.75" x14ac:dyDescent="0.25">
      <c r="A2" s="463" t="s">
        <v>2268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3792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32" t="s">
        <v>2564</v>
      </c>
      <c r="C9" s="332" t="s">
        <v>361</v>
      </c>
      <c r="D9" s="332" t="s">
        <v>330</v>
      </c>
      <c r="E9" s="332" t="s">
        <v>276</v>
      </c>
      <c r="F9" s="346">
        <v>44944.340972222002</v>
      </c>
      <c r="G9" s="346">
        <v>45380.632638889001</v>
      </c>
      <c r="H9" s="332" t="s">
        <v>23</v>
      </c>
      <c r="I9" s="332" t="s">
        <v>18</v>
      </c>
      <c r="J9" s="332" t="s">
        <v>260</v>
      </c>
    </row>
    <row r="10" spans="1:10" ht="45" x14ac:dyDescent="0.25">
      <c r="A10" s="324" t="s">
        <v>2709</v>
      </c>
      <c r="B10" s="324" t="s">
        <v>2705</v>
      </c>
      <c r="C10" s="324" t="s">
        <v>360</v>
      </c>
      <c r="D10" s="324" t="s">
        <v>330</v>
      </c>
      <c r="E10" s="324" t="s">
        <v>276</v>
      </c>
      <c r="F10" s="325">
        <v>44947.359027778002</v>
      </c>
      <c r="G10" s="325">
        <v>45386.359027778002</v>
      </c>
      <c r="H10" s="324" t="s">
        <v>23</v>
      </c>
      <c r="I10" s="324" t="s">
        <v>18</v>
      </c>
      <c r="J10" s="324" t="s">
        <v>260</v>
      </c>
    </row>
    <row r="11" spans="1:10" ht="45" x14ac:dyDescent="0.25">
      <c r="A11" s="332" t="s">
        <v>2717</v>
      </c>
      <c r="B11" s="332" t="s">
        <v>2719</v>
      </c>
      <c r="C11" s="332" t="s">
        <v>361</v>
      </c>
      <c r="D11" s="332" t="s">
        <v>330</v>
      </c>
      <c r="E11" s="332" t="s">
        <v>276</v>
      </c>
      <c r="F11" s="346">
        <v>44949.438194444003</v>
      </c>
      <c r="G11" s="346">
        <v>45386.396527778001</v>
      </c>
      <c r="H11" s="332" t="s">
        <v>23</v>
      </c>
      <c r="I11" s="332" t="s">
        <v>18</v>
      </c>
      <c r="J11" s="332" t="s">
        <v>260</v>
      </c>
    </row>
    <row r="12" spans="1:10" ht="45" x14ac:dyDescent="0.25">
      <c r="A12" s="324" t="s">
        <v>3190</v>
      </c>
      <c r="B12" s="324" t="s">
        <v>3191</v>
      </c>
      <c r="C12" s="324" t="s">
        <v>356</v>
      </c>
      <c r="D12" s="324" t="s">
        <v>330</v>
      </c>
      <c r="E12" s="324" t="s">
        <v>276</v>
      </c>
      <c r="F12" s="325">
        <v>44952.698611111002</v>
      </c>
      <c r="G12" s="325">
        <v>45391.656944444003</v>
      </c>
      <c r="H12" s="324" t="s">
        <v>23</v>
      </c>
      <c r="I12" s="324" t="s">
        <v>18</v>
      </c>
      <c r="J12" s="324" t="s">
        <v>260</v>
      </c>
    </row>
    <row r="13" spans="1:10" ht="45" x14ac:dyDescent="0.25">
      <c r="A13" s="324" t="s">
        <v>3210</v>
      </c>
      <c r="B13" s="345" t="s">
        <v>3219</v>
      </c>
      <c r="C13" s="332" t="s">
        <v>448</v>
      </c>
      <c r="D13" s="332" t="s">
        <v>330</v>
      </c>
      <c r="E13" s="332" t="s">
        <v>276</v>
      </c>
      <c r="F13" s="346">
        <v>44953.366666667003</v>
      </c>
      <c r="G13" s="346">
        <v>45391.658333332998</v>
      </c>
      <c r="H13" s="332" t="s">
        <v>23</v>
      </c>
      <c r="I13" s="332" t="s">
        <v>18</v>
      </c>
      <c r="J13" s="332" t="s">
        <v>260</v>
      </c>
    </row>
    <row r="14" spans="1:10" ht="45" x14ac:dyDescent="0.25">
      <c r="A14" s="324" t="s">
        <v>3239</v>
      </c>
      <c r="B14" s="324" t="s">
        <v>3240</v>
      </c>
      <c r="C14" s="324" t="s">
        <v>3259</v>
      </c>
      <c r="D14" s="324" t="s">
        <v>330</v>
      </c>
      <c r="E14" s="324" t="s">
        <v>276</v>
      </c>
      <c r="F14" s="325">
        <v>44953.447916666999</v>
      </c>
      <c r="G14" s="325">
        <v>45392.40625</v>
      </c>
      <c r="H14" s="324" t="s">
        <v>23</v>
      </c>
      <c r="I14" s="324" t="s">
        <v>18</v>
      </c>
      <c r="J14" s="324" t="s">
        <v>260</v>
      </c>
    </row>
    <row r="15" spans="1:10" ht="45" x14ac:dyDescent="0.25">
      <c r="A15" s="332" t="s">
        <v>3258</v>
      </c>
      <c r="B15" s="332" t="s">
        <v>3257</v>
      </c>
      <c r="C15" s="332" t="s">
        <v>925</v>
      </c>
      <c r="D15" s="332" t="s">
        <v>330</v>
      </c>
      <c r="E15" s="332" t="s">
        <v>276</v>
      </c>
      <c r="F15" s="346">
        <v>44953.638194444</v>
      </c>
      <c r="G15" s="346">
        <v>45392.601388889001</v>
      </c>
      <c r="H15" s="332" t="s">
        <v>23</v>
      </c>
      <c r="I15" s="332" t="s">
        <v>18</v>
      </c>
      <c r="J15" s="332" t="s">
        <v>260</v>
      </c>
    </row>
    <row r="16" spans="1:10" ht="45" x14ac:dyDescent="0.25">
      <c r="A16" s="324" t="s">
        <v>3298</v>
      </c>
      <c r="B16" s="324" t="s">
        <v>3301</v>
      </c>
      <c r="C16" s="324" t="s">
        <v>356</v>
      </c>
      <c r="D16" s="324" t="s">
        <v>330</v>
      </c>
      <c r="E16" s="324" t="s">
        <v>276</v>
      </c>
      <c r="F16" s="325">
        <v>44957.356249999997</v>
      </c>
      <c r="G16" s="325">
        <v>45393.647916667003</v>
      </c>
      <c r="H16" s="324" t="s">
        <v>23</v>
      </c>
      <c r="I16" s="324" t="s">
        <v>18</v>
      </c>
      <c r="J16" s="324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24" t="s">
        <v>3366</v>
      </c>
      <c r="B18" s="324" t="s">
        <v>3367</v>
      </c>
      <c r="C18" s="324" t="s">
        <v>3391</v>
      </c>
      <c r="D18" s="324" t="s">
        <v>330</v>
      </c>
      <c r="E18" s="324" t="s">
        <v>696</v>
      </c>
      <c r="F18" s="325">
        <v>44957.667361111002</v>
      </c>
      <c r="G18" s="325">
        <v>45394.625694444003</v>
      </c>
      <c r="H18" s="324" t="s">
        <v>23</v>
      </c>
      <c r="I18" s="324" t="s">
        <v>18</v>
      </c>
      <c r="J18" s="324" t="s">
        <v>260</v>
      </c>
    </row>
    <row r="19" spans="1:10" ht="45" x14ac:dyDescent="0.25">
      <c r="A19" s="332" t="s">
        <v>3396</v>
      </c>
      <c r="B19" s="332" t="s">
        <v>3388</v>
      </c>
      <c r="C19" s="332" t="s">
        <v>356</v>
      </c>
      <c r="D19" s="332" t="s">
        <v>330</v>
      </c>
      <c r="E19" s="332" t="s">
        <v>276</v>
      </c>
      <c r="F19" s="346">
        <v>44958.371527777999</v>
      </c>
      <c r="G19" s="346">
        <v>45398.371527777999</v>
      </c>
      <c r="H19" s="332" t="s">
        <v>23</v>
      </c>
      <c r="I19" s="332" t="s">
        <v>18</v>
      </c>
      <c r="J19" s="332" t="s">
        <v>260</v>
      </c>
    </row>
    <row r="20" spans="1:10" ht="45" x14ac:dyDescent="0.25">
      <c r="A20" s="324" t="s">
        <v>3413</v>
      </c>
      <c r="B20" s="324" t="s">
        <v>3415</v>
      </c>
      <c r="C20" s="324" t="s">
        <v>361</v>
      </c>
      <c r="D20" s="324" t="s">
        <v>330</v>
      </c>
      <c r="E20" s="324" t="s">
        <v>276</v>
      </c>
      <c r="F20" s="325">
        <v>44958.392361111</v>
      </c>
      <c r="G20" s="325">
        <v>45398.350694444001</v>
      </c>
      <c r="H20" s="324" t="s">
        <v>23</v>
      </c>
      <c r="I20" s="324" t="s">
        <v>18</v>
      </c>
      <c r="J20" s="324" t="s">
        <v>260</v>
      </c>
    </row>
    <row r="21" spans="1:10" ht="45" x14ac:dyDescent="0.25">
      <c r="A21" s="332" t="s">
        <v>3436</v>
      </c>
      <c r="B21" s="332" t="s">
        <v>3437</v>
      </c>
      <c r="C21" s="332" t="s">
        <v>356</v>
      </c>
      <c r="D21" s="332" t="s">
        <v>330</v>
      </c>
      <c r="E21" s="332" t="s">
        <v>276</v>
      </c>
      <c r="F21" s="346">
        <v>44958.587500000001</v>
      </c>
      <c r="G21" s="346">
        <v>45398.337500000001</v>
      </c>
      <c r="H21" s="332" t="s">
        <v>23</v>
      </c>
      <c r="I21" s="332" t="s">
        <v>18</v>
      </c>
      <c r="J21" s="332" t="s">
        <v>260</v>
      </c>
    </row>
    <row r="22" spans="1:10" ht="45" x14ac:dyDescent="0.25">
      <c r="A22" s="324" t="s">
        <v>3473</v>
      </c>
      <c r="B22" s="324" t="s">
        <v>3477</v>
      </c>
      <c r="C22" s="324" t="s">
        <v>697</v>
      </c>
      <c r="D22" s="324" t="s">
        <v>330</v>
      </c>
      <c r="E22" s="324" t="s">
        <v>276</v>
      </c>
      <c r="F22" s="325">
        <v>44958.693055556003</v>
      </c>
      <c r="G22" s="325">
        <v>45398.359722221998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32" t="s">
        <v>3480</v>
      </c>
      <c r="B23" s="332" t="s">
        <v>3481</v>
      </c>
      <c r="C23" s="332" t="s">
        <v>356</v>
      </c>
      <c r="D23" s="332" t="s">
        <v>330</v>
      </c>
      <c r="E23" s="332" t="s">
        <v>276</v>
      </c>
      <c r="F23" s="346">
        <v>44958.702083333003</v>
      </c>
      <c r="G23" s="346">
        <v>45398.368750000001</v>
      </c>
      <c r="H23" s="332" t="s">
        <v>23</v>
      </c>
      <c r="I23" s="332" t="s">
        <v>18</v>
      </c>
      <c r="J23" s="332" t="s">
        <v>260</v>
      </c>
    </row>
    <row r="24" spans="1:10" ht="45" x14ac:dyDescent="0.25">
      <c r="A24" s="324" t="s">
        <v>3490</v>
      </c>
      <c r="B24" s="324" t="s">
        <v>3491</v>
      </c>
      <c r="C24" s="324" t="s">
        <v>356</v>
      </c>
      <c r="D24" s="324" t="s">
        <v>330</v>
      </c>
      <c r="E24" s="324" t="s">
        <v>347</v>
      </c>
      <c r="F24" s="325">
        <v>44959.334722222004</v>
      </c>
      <c r="G24" s="325">
        <v>45394.626388889003</v>
      </c>
      <c r="H24" s="324" t="s">
        <v>23</v>
      </c>
      <c r="I24" s="324" t="s">
        <v>18</v>
      </c>
      <c r="J24" s="324" t="s">
        <v>260</v>
      </c>
    </row>
    <row r="25" spans="1:10" ht="45" x14ac:dyDescent="0.25">
      <c r="A25" s="332" t="s">
        <v>3496</v>
      </c>
      <c r="B25" s="332" t="s">
        <v>3497</v>
      </c>
      <c r="C25" s="332" t="s">
        <v>356</v>
      </c>
      <c r="D25" s="332" t="s">
        <v>330</v>
      </c>
      <c r="E25" s="332" t="s">
        <v>276</v>
      </c>
      <c r="F25" s="346">
        <v>44959.387499999997</v>
      </c>
      <c r="G25" s="346">
        <v>45398.345833332998</v>
      </c>
      <c r="H25" s="332" t="s">
        <v>23</v>
      </c>
      <c r="I25" s="332" t="s">
        <v>18</v>
      </c>
      <c r="J25" s="332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0" spans="1:10" ht="45" x14ac:dyDescent="0.25">
      <c r="A30" s="324" t="s">
        <v>3682</v>
      </c>
      <c r="B30" s="324" t="s">
        <v>3684</v>
      </c>
      <c r="C30" s="324" t="s">
        <v>356</v>
      </c>
      <c r="D30" s="324" t="s">
        <v>330</v>
      </c>
      <c r="E30" s="324" t="s">
        <v>276</v>
      </c>
      <c r="F30" s="325">
        <v>44963.380555556003</v>
      </c>
      <c r="G30" s="325">
        <v>45400.338888888997</v>
      </c>
      <c r="H30" s="324" t="s">
        <v>23</v>
      </c>
      <c r="I30" s="324" t="s">
        <v>18</v>
      </c>
      <c r="J30" s="324" t="s">
        <v>260</v>
      </c>
    </row>
    <row r="31" spans="1:10" ht="45" x14ac:dyDescent="0.25">
      <c r="A31" s="341" t="s">
        <v>3791</v>
      </c>
      <c r="B31" s="341" t="s">
        <v>3798</v>
      </c>
      <c r="C31" s="341" t="s">
        <v>891</v>
      </c>
      <c r="D31" s="341" t="s">
        <v>330</v>
      </c>
      <c r="E31" s="341" t="s">
        <v>347</v>
      </c>
      <c r="F31" s="342">
        <v>44963.388194444</v>
      </c>
      <c r="G31" s="342">
        <v>45400.346527777998</v>
      </c>
      <c r="H31" s="341" t="s">
        <v>23</v>
      </c>
      <c r="I31" s="341" t="s">
        <v>18</v>
      </c>
      <c r="J31" s="341" t="s">
        <v>255</v>
      </c>
    </row>
    <row r="32" spans="1:10" ht="45" x14ac:dyDescent="0.25">
      <c r="A32" s="313"/>
      <c r="B32" s="313"/>
      <c r="C32" s="339" t="s">
        <v>3706</v>
      </c>
      <c r="D32" s="339" t="s">
        <v>3736</v>
      </c>
      <c r="E32" s="313"/>
      <c r="F32" s="314"/>
      <c r="G32" s="314"/>
      <c r="H32" s="313"/>
      <c r="I32" s="313"/>
      <c r="J32" s="313"/>
    </row>
    <row r="33" spans="1:10" ht="45" x14ac:dyDescent="0.25">
      <c r="A33" s="324" t="s">
        <v>3706</v>
      </c>
      <c r="B33" s="324" t="s">
        <v>3736</v>
      </c>
      <c r="C33" s="324" t="s">
        <v>891</v>
      </c>
      <c r="D33" s="324" t="s">
        <v>330</v>
      </c>
      <c r="E33" s="324" t="s">
        <v>276</v>
      </c>
      <c r="F33" s="325">
        <v>44963.451388889</v>
      </c>
      <c r="G33" s="325">
        <v>45400.409722222001</v>
      </c>
      <c r="H33" s="324" t="s">
        <v>23</v>
      </c>
      <c r="I33" s="324" t="s">
        <v>18</v>
      </c>
      <c r="J33" s="324" t="s">
        <v>346</v>
      </c>
    </row>
    <row r="34" spans="1:10" ht="45" x14ac:dyDescent="0.25">
      <c r="A34" s="305" t="s">
        <v>3731</v>
      </c>
      <c r="B34" s="305" t="s">
        <v>3732</v>
      </c>
      <c r="C34" s="305" t="s">
        <v>356</v>
      </c>
      <c r="D34" s="305" t="s">
        <v>330</v>
      </c>
      <c r="E34" s="305" t="s">
        <v>276</v>
      </c>
      <c r="F34" s="306">
        <v>44963.472222222001</v>
      </c>
      <c r="G34" s="306">
        <v>45400.430555555999</v>
      </c>
      <c r="H34" s="305" t="s">
        <v>23</v>
      </c>
      <c r="I34" s="305" t="s">
        <v>18</v>
      </c>
      <c r="J34" s="305" t="s">
        <v>260</v>
      </c>
    </row>
    <row r="35" spans="1:10" ht="45" x14ac:dyDescent="0.25">
      <c r="A35" s="339" t="s">
        <v>3758</v>
      </c>
      <c r="B35" s="339" t="s">
        <v>3756</v>
      </c>
      <c r="C35" s="339" t="s">
        <v>698</v>
      </c>
      <c r="D35" s="339" t="s">
        <v>330</v>
      </c>
      <c r="E35" s="339" t="s">
        <v>276</v>
      </c>
      <c r="F35" s="343">
        <v>44963.627083332998</v>
      </c>
      <c r="G35" s="343">
        <v>45400.585416667003</v>
      </c>
      <c r="H35" s="339" t="s">
        <v>23</v>
      </c>
      <c r="I35" s="339" t="s">
        <v>18</v>
      </c>
      <c r="J35" s="339" t="s">
        <v>255</v>
      </c>
    </row>
    <row r="36" spans="1:10" ht="45" x14ac:dyDescent="0.25">
      <c r="A36" s="326" t="s">
        <v>3761</v>
      </c>
      <c r="B36" s="309" t="s">
        <v>3769</v>
      </c>
      <c r="C36" s="309" t="s">
        <v>1182</v>
      </c>
      <c r="D36" s="309" t="s">
        <v>330</v>
      </c>
      <c r="E36" s="309" t="s">
        <v>276</v>
      </c>
      <c r="F36" s="310">
        <v>44963.631944444001</v>
      </c>
      <c r="G36" s="310">
        <v>45400.590277777999</v>
      </c>
      <c r="H36" s="309" t="s">
        <v>23</v>
      </c>
      <c r="I36" s="309" t="s">
        <v>18</v>
      </c>
      <c r="J36" s="309" t="s">
        <v>255</v>
      </c>
    </row>
    <row r="37" spans="1:10" ht="45" x14ac:dyDescent="0.25">
      <c r="A37" s="316" t="s">
        <v>3763</v>
      </c>
      <c r="B37" s="311" t="s">
        <v>3772</v>
      </c>
      <c r="C37" s="311" t="s">
        <v>1182</v>
      </c>
      <c r="D37" s="311" t="s">
        <v>330</v>
      </c>
      <c r="E37" s="311" t="s">
        <v>276</v>
      </c>
      <c r="F37" s="312">
        <v>44963.634027777996</v>
      </c>
      <c r="G37" s="312">
        <v>45400.592361110997</v>
      </c>
      <c r="H37" s="311" t="s">
        <v>23</v>
      </c>
      <c r="I37" s="311" t="s">
        <v>18</v>
      </c>
      <c r="J37" s="311" t="s">
        <v>255</v>
      </c>
    </row>
    <row r="38" spans="1:10" ht="45" x14ac:dyDescent="0.25">
      <c r="A38" s="341" t="s">
        <v>3768</v>
      </c>
      <c r="B38" s="341" t="s">
        <v>3773</v>
      </c>
      <c r="C38" s="341" t="s">
        <v>3790</v>
      </c>
      <c r="D38" s="341" t="s">
        <v>330</v>
      </c>
      <c r="E38" s="341" t="s">
        <v>276</v>
      </c>
      <c r="F38" s="342">
        <v>44963.651388888997</v>
      </c>
      <c r="G38" s="342">
        <v>45400.609722221998</v>
      </c>
      <c r="H38" s="341" t="s">
        <v>23</v>
      </c>
      <c r="I38" s="341" t="s">
        <v>18</v>
      </c>
      <c r="J38" s="341" t="s">
        <v>255</v>
      </c>
    </row>
    <row r="39" spans="1:10" ht="30" x14ac:dyDescent="0.25">
      <c r="A39" s="313"/>
      <c r="B39" s="313"/>
      <c r="C39" s="339" t="s">
        <v>3210</v>
      </c>
      <c r="D39" s="339" t="s">
        <v>3219</v>
      </c>
      <c r="E39" s="313"/>
      <c r="F39" s="314"/>
      <c r="G39" s="314"/>
      <c r="H39" s="313"/>
      <c r="I39" s="313"/>
      <c r="J39" s="315"/>
    </row>
    <row r="41" spans="1:10" ht="30" x14ac:dyDescent="0.25">
      <c r="A41" s="311" t="s">
        <v>3794</v>
      </c>
      <c r="B41" s="313" t="s">
        <v>3797</v>
      </c>
      <c r="C41" s="315" t="s">
        <v>3874</v>
      </c>
      <c r="D41" s="313"/>
      <c r="E41" s="313"/>
      <c r="F41" s="314"/>
      <c r="G41" s="314"/>
      <c r="H41" s="313"/>
      <c r="I41" s="313"/>
      <c r="J41" s="315" t="s">
        <v>346</v>
      </c>
    </row>
    <row r="42" spans="1:10" ht="45" x14ac:dyDescent="0.25">
      <c r="A42" s="324" t="s">
        <v>3800</v>
      </c>
      <c r="B42" s="328" t="s">
        <v>3799</v>
      </c>
      <c r="C42" s="324"/>
      <c r="D42" s="324"/>
      <c r="E42" s="324"/>
      <c r="F42" s="325"/>
      <c r="G42" s="325"/>
      <c r="H42" s="324"/>
      <c r="I42" s="324"/>
      <c r="J42" s="328" t="s">
        <v>346</v>
      </c>
    </row>
    <row r="43" spans="1:10" ht="30" x14ac:dyDescent="0.25">
      <c r="A43" s="311" t="s">
        <v>3815</v>
      </c>
      <c r="B43" s="313" t="s">
        <v>3817</v>
      </c>
      <c r="C43" s="315" t="s">
        <v>3874</v>
      </c>
      <c r="D43" s="313"/>
      <c r="E43" s="313"/>
      <c r="F43" s="314"/>
      <c r="G43" s="314"/>
      <c r="H43" s="313"/>
      <c r="I43" s="313"/>
      <c r="J43" s="315" t="s">
        <v>346</v>
      </c>
    </row>
    <row r="44" spans="1:10" x14ac:dyDescent="0.25">
      <c r="A44" s="311" t="s">
        <v>3822</v>
      </c>
      <c r="B44" s="313" t="s">
        <v>3823</v>
      </c>
      <c r="C44" s="315" t="s">
        <v>3874</v>
      </c>
      <c r="D44" s="313"/>
      <c r="E44" s="313"/>
      <c r="F44" s="314"/>
      <c r="G44" s="314"/>
      <c r="H44" s="313"/>
      <c r="I44" s="313"/>
      <c r="J44" s="315" t="s">
        <v>346</v>
      </c>
    </row>
    <row r="45" spans="1:10" ht="60" x14ac:dyDescent="0.25">
      <c r="A45" s="324" t="s">
        <v>3838</v>
      </c>
      <c r="B45" s="324" t="s">
        <v>3839</v>
      </c>
      <c r="C45" s="324"/>
      <c r="D45" s="324"/>
      <c r="E45" s="324"/>
      <c r="F45" s="325"/>
      <c r="G45" s="325"/>
      <c r="H45" s="324"/>
      <c r="I45" s="324"/>
      <c r="J45" s="328" t="s">
        <v>346</v>
      </c>
    </row>
    <row r="46" spans="1:10" x14ac:dyDescent="0.25">
      <c r="A46" s="311" t="s">
        <v>3845</v>
      </c>
      <c r="B46" s="313" t="s">
        <v>3846</v>
      </c>
      <c r="C46" s="313"/>
      <c r="D46" s="313"/>
      <c r="E46" s="313"/>
      <c r="F46" s="314"/>
      <c r="G46" s="314"/>
      <c r="H46" s="313"/>
      <c r="I46" s="313"/>
      <c r="J46" s="315" t="s">
        <v>346</v>
      </c>
    </row>
    <row r="47" spans="1:10" x14ac:dyDescent="0.25">
      <c r="A47" s="311" t="s">
        <v>3851</v>
      </c>
      <c r="B47" s="313" t="s">
        <v>3852</v>
      </c>
      <c r="C47" s="315" t="s">
        <v>3874</v>
      </c>
      <c r="D47" s="313"/>
      <c r="E47" s="313"/>
      <c r="F47" s="314"/>
      <c r="G47" s="314"/>
      <c r="H47" s="313"/>
      <c r="I47" s="313"/>
      <c r="J47" s="315" t="s">
        <v>346</v>
      </c>
    </row>
    <row r="48" spans="1:10" x14ac:dyDescent="0.25">
      <c r="A48" s="313"/>
      <c r="B48" s="313"/>
      <c r="C48" s="313"/>
      <c r="D48" s="313"/>
      <c r="E48" s="313"/>
      <c r="F48" s="314"/>
      <c r="G48" s="314"/>
      <c r="H48" s="313"/>
      <c r="I48" s="313"/>
      <c r="J48" s="315" t="s">
        <v>346</v>
      </c>
    </row>
    <row r="49" spans="1:10" x14ac:dyDescent="0.25">
      <c r="A49" s="313"/>
      <c r="B49" s="313"/>
      <c r="C49" s="313"/>
      <c r="D49" s="313"/>
      <c r="E49" s="313"/>
      <c r="F49" s="314"/>
      <c r="G49" s="314"/>
      <c r="H49" s="313"/>
      <c r="I49" s="313"/>
      <c r="J49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689"/>
  <sheetViews>
    <sheetView topLeftCell="A312" workbookViewId="0">
      <selection activeCell="D312" sqref="D312"/>
    </sheetView>
  </sheetViews>
  <sheetFormatPr defaultColWidth="2.85546875" defaultRowHeight="15" x14ac:dyDescent="0.25"/>
  <cols>
    <col min="1" max="19" width="2.85546875" style="285"/>
    <col min="20" max="20" width="2.85546875" style="285" customWidth="1"/>
    <col min="21" max="16384" width="2.85546875" style="285"/>
  </cols>
  <sheetData>
    <row r="2" spans="2:4" x14ac:dyDescent="0.25">
      <c r="B2" s="51" t="s">
        <v>3676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3844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3904</v>
      </c>
    </row>
    <row r="61" spans="2:4" x14ac:dyDescent="0.25">
      <c r="D61" s="285" t="s">
        <v>3834</v>
      </c>
    </row>
    <row r="114" spans="4:45" x14ac:dyDescent="0.25">
      <c r="D114" s="285" t="s">
        <v>269</v>
      </c>
      <c r="M114" s="285" t="s">
        <v>480</v>
      </c>
      <c r="Z114" s="285" t="s">
        <v>541</v>
      </c>
    </row>
    <row r="115" spans="4:45" x14ac:dyDescent="0.25">
      <c r="D115" s="51" t="s">
        <v>3835</v>
      </c>
      <c r="M115" s="51" t="s">
        <v>3836</v>
      </c>
      <c r="Z115" s="285" t="s">
        <v>3837</v>
      </c>
    </row>
    <row r="117" spans="4:45" x14ac:dyDescent="0.25">
      <c r="D117" s="51" t="s">
        <v>3676</v>
      </c>
    </row>
    <row r="119" spans="4:45" x14ac:dyDescent="0.25">
      <c r="D119" s="56" t="s">
        <v>3907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W119" s="285" t="s">
        <v>540</v>
      </c>
      <c r="AB119" s="285" t="s">
        <v>480</v>
      </c>
      <c r="AN119" s="285" t="s">
        <v>541</v>
      </c>
    </row>
    <row r="120" spans="4:45" x14ac:dyDescent="0.25">
      <c r="D120" s="56" t="s">
        <v>3908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W120" s="28" t="s">
        <v>3905</v>
      </c>
      <c r="AB120" s="51" t="s">
        <v>3836</v>
      </c>
      <c r="AN120" s="51" t="s">
        <v>3909</v>
      </c>
    </row>
    <row r="121" spans="4:45" x14ac:dyDescent="0.25">
      <c r="D121" s="56" t="s">
        <v>444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</row>
    <row r="122" spans="4:45" x14ac:dyDescent="0.25">
      <c r="D122" s="56" t="s">
        <v>3875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</row>
    <row r="124" spans="4:45" x14ac:dyDescent="0.25">
      <c r="D124" s="56" t="s">
        <v>33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357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</row>
    <row r="125" spans="4:45" x14ac:dyDescent="0.25">
      <c r="D125" s="56" t="s">
        <v>3877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322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</row>
    <row r="126" spans="4:45" x14ac:dyDescent="0.25">
      <c r="D126" s="38" t="s">
        <v>3876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AA126" s="57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</row>
    <row r="127" spans="4:45" x14ac:dyDescent="0.25">
      <c r="D127" s="56" t="s">
        <v>3878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AA127" s="57" t="s">
        <v>268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</row>
    <row r="128" spans="4:45" x14ac:dyDescent="0.25">
      <c r="D128" s="56" t="s">
        <v>3879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AA128" s="57" t="s">
        <v>282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</row>
    <row r="129" spans="4:45" x14ac:dyDescent="0.25">
      <c r="D129" s="56" t="s">
        <v>3880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AA129" s="57" t="s">
        <v>3910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</row>
    <row r="130" spans="4:45" x14ac:dyDescent="0.25">
      <c r="D130" s="56" t="s">
        <v>3906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AA130" s="57" t="s">
        <v>3911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</row>
    <row r="131" spans="4:45" x14ac:dyDescent="0.25">
      <c r="D131" s="56" t="s">
        <v>3881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AA131" s="57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</row>
    <row r="132" spans="4:45" x14ac:dyDescent="0.25">
      <c r="D132" s="56" t="s">
        <v>524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AA132" s="57" t="s">
        <v>267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</row>
    <row r="133" spans="4:45" x14ac:dyDescent="0.25">
      <c r="D133" s="56" t="s">
        <v>3882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AA133" s="57" t="s">
        <v>282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</row>
    <row r="134" spans="4:45" x14ac:dyDescent="0.25">
      <c r="D134" s="38" t="s">
        <v>3883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AA134" s="57" t="s">
        <v>3912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</row>
    <row r="135" spans="4:45" x14ac:dyDescent="0.25">
      <c r="D135" s="38" t="s">
        <v>3884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AA135" s="57" t="s">
        <v>3913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</row>
    <row r="136" spans="4:45" x14ac:dyDescent="0.25">
      <c r="D136" s="38" t="s">
        <v>3885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AA136" s="57" t="s">
        <v>3914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</row>
    <row r="137" spans="4:45" x14ac:dyDescent="0.25">
      <c r="D137" s="38" t="s">
        <v>3886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AA137" s="57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</row>
    <row r="138" spans="4:45" x14ac:dyDescent="0.25">
      <c r="D138" s="38" t="s">
        <v>3887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AA138" s="57" t="s">
        <v>263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</row>
    <row r="139" spans="4:45" x14ac:dyDescent="0.25">
      <c r="D139" s="38" t="s">
        <v>3888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AA139" s="57" t="s">
        <v>264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</row>
    <row r="140" spans="4:45" x14ac:dyDescent="0.25">
      <c r="D140" s="56" t="s">
        <v>3889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AA140" s="57" t="s">
        <v>358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</row>
    <row r="141" spans="4:45" x14ac:dyDescent="0.25">
      <c r="D141" s="56" t="s">
        <v>3894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45" x14ac:dyDescent="0.25">
      <c r="D142" s="56" t="s">
        <v>3895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45" x14ac:dyDescent="0.25">
      <c r="D143" s="56" t="s">
        <v>3896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4" spans="4:45" x14ac:dyDescent="0.25">
      <c r="D144" s="56" t="s">
        <v>3901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</row>
    <row r="145" spans="4:24" x14ac:dyDescent="0.25">
      <c r="D145" s="56" t="s">
        <v>3902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</row>
    <row r="146" spans="4:24" x14ac:dyDescent="0.25">
      <c r="D146" s="38" t="s">
        <v>3897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</row>
    <row r="147" spans="4:24" x14ac:dyDescent="0.25">
      <c r="D147" s="38" t="s">
        <v>3898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</row>
    <row r="148" spans="4:24" x14ac:dyDescent="0.25">
      <c r="D148" s="38" t="s">
        <v>3899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</row>
    <row r="149" spans="4:24" x14ac:dyDescent="0.25">
      <c r="D149" s="38" t="s">
        <v>3900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</row>
    <row r="150" spans="4:24" x14ac:dyDescent="0.25">
      <c r="D150" s="56" t="s">
        <v>3890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</row>
    <row r="151" spans="4:24" x14ac:dyDescent="0.25">
      <c r="D151" s="38" t="s">
        <v>3891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</row>
    <row r="152" spans="4:24" x14ac:dyDescent="0.25">
      <c r="D152" s="38" t="s">
        <v>3892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</row>
    <row r="153" spans="4:24" x14ac:dyDescent="0.25">
      <c r="D153" s="38" t="s">
        <v>3893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</row>
    <row r="154" spans="4:24" x14ac:dyDescent="0.25">
      <c r="D154" s="56" t="s">
        <v>3903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</row>
    <row r="156" spans="4:24" x14ac:dyDescent="0.25">
      <c r="D156" s="285" t="s">
        <v>3915</v>
      </c>
    </row>
    <row r="207" spans="2:4" x14ac:dyDescent="0.25">
      <c r="B207" s="50">
        <v>0</v>
      </c>
      <c r="D207" s="51" t="s">
        <v>3847</v>
      </c>
    </row>
    <row r="208" spans="2:4" x14ac:dyDescent="0.25">
      <c r="D208" s="59" t="s">
        <v>304</v>
      </c>
    </row>
    <row r="210" spans="4:4" x14ac:dyDescent="0.25">
      <c r="D210" s="285" t="s">
        <v>36</v>
      </c>
    </row>
    <row r="211" spans="4:4" x14ac:dyDescent="0.25">
      <c r="D211" s="54" t="s">
        <v>3916</v>
      </c>
    </row>
    <row r="213" spans="4:4" x14ac:dyDescent="0.25">
      <c r="D213" s="285" t="s">
        <v>3840</v>
      </c>
    </row>
    <row r="237" spans="4:18" x14ac:dyDescent="0.25">
      <c r="D237" s="285" t="s">
        <v>309</v>
      </c>
      <c r="M237" s="285" t="s">
        <v>3727</v>
      </c>
    </row>
    <row r="238" spans="4:18" x14ac:dyDescent="0.25">
      <c r="D238" s="51" t="s">
        <v>3841</v>
      </c>
      <c r="M238" s="58" t="s">
        <v>1501</v>
      </c>
      <c r="R238" s="28" t="s">
        <v>3843</v>
      </c>
    </row>
    <row r="239" spans="4:18" x14ac:dyDescent="0.25">
      <c r="D239" s="51" t="s">
        <v>3842</v>
      </c>
    </row>
    <row r="241" spans="4:40" x14ac:dyDescent="0.25">
      <c r="D241" s="51" t="s">
        <v>3676</v>
      </c>
    </row>
    <row r="243" spans="4:40" x14ac:dyDescent="0.25">
      <c r="D243" s="56" t="s">
        <v>33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4" spans="4:40" x14ac:dyDescent="0.25">
      <c r="D244" s="56" t="s">
        <v>382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</row>
    <row r="245" spans="4:40" x14ac:dyDescent="0.25">
      <c r="D245" s="56" t="s">
        <v>838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</row>
    <row r="246" spans="4:40" x14ac:dyDescent="0.25">
      <c r="D246" s="56" t="s">
        <v>3918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</row>
    <row r="247" spans="4:40" x14ac:dyDescent="0.25">
      <c r="D247" s="56" t="s">
        <v>257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</row>
    <row r="248" spans="4:40" x14ac:dyDescent="0.25">
      <c r="D248" s="56" t="s">
        <v>258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</row>
    <row r="249" spans="4:40" x14ac:dyDescent="0.25">
      <c r="D249" s="56" t="s">
        <v>3919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</row>
    <row r="250" spans="4:40" x14ac:dyDescent="0.25">
      <c r="D250" s="56" t="s">
        <v>3920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40" x14ac:dyDescent="0.25">
      <c r="D251" s="56" t="s">
        <v>259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3" spans="4:40" x14ac:dyDescent="0.25">
      <c r="D253" s="57" t="s">
        <v>357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</row>
    <row r="254" spans="4:40" x14ac:dyDescent="0.25">
      <c r="D254" s="57" t="s">
        <v>322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</row>
    <row r="255" spans="4:40" x14ac:dyDescent="0.25">
      <c r="D255" s="57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</row>
    <row r="256" spans="4:40" x14ac:dyDescent="0.25">
      <c r="D256" s="57" t="s">
        <v>280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</row>
    <row r="257" spans="4:40" x14ac:dyDescent="0.25">
      <c r="D257" s="57" t="s">
        <v>282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</row>
    <row r="258" spans="4:40" x14ac:dyDescent="0.25">
      <c r="D258" s="57" t="s">
        <v>3921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</row>
    <row r="259" spans="4:40" x14ac:dyDescent="0.25">
      <c r="D259" s="57" t="s">
        <v>3922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</row>
    <row r="260" spans="4:40" x14ac:dyDescent="0.25">
      <c r="D260" s="57" t="s">
        <v>3923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</row>
    <row r="261" spans="4:40" x14ac:dyDescent="0.25">
      <c r="D261" s="57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</row>
    <row r="262" spans="4:40" x14ac:dyDescent="0.25">
      <c r="D262" s="57" t="s">
        <v>263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</row>
    <row r="263" spans="4:40" x14ac:dyDescent="0.25">
      <c r="D263" s="57" t="s">
        <v>264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</row>
    <row r="264" spans="4:40" x14ac:dyDescent="0.25">
      <c r="D264" s="57" t="s">
        <v>358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</row>
    <row r="266" spans="4:40" x14ac:dyDescent="0.25">
      <c r="D266" s="285" t="s">
        <v>3924</v>
      </c>
    </row>
    <row r="281" spans="4:4" x14ac:dyDescent="0.25">
      <c r="D281" s="51" t="s">
        <v>4091</v>
      </c>
    </row>
    <row r="283" spans="4:4" x14ac:dyDescent="0.25">
      <c r="D283" s="285" t="s">
        <v>3924</v>
      </c>
    </row>
    <row r="312" spans="2:4" x14ac:dyDescent="0.25">
      <c r="B312" s="50">
        <v>0</v>
      </c>
      <c r="D312" s="51" t="s">
        <v>3867</v>
      </c>
    </row>
    <row r="313" spans="2:4" x14ac:dyDescent="0.25">
      <c r="D313" s="59" t="s">
        <v>304</v>
      </c>
    </row>
    <row r="314" spans="2:4" x14ac:dyDescent="0.25">
      <c r="D314" s="55" t="s">
        <v>35</v>
      </c>
    </row>
    <row r="429" spans="2:4" x14ac:dyDescent="0.25">
      <c r="B429" s="49">
        <v>0</v>
      </c>
      <c r="D429" s="51" t="s">
        <v>3992</v>
      </c>
    </row>
    <row r="430" spans="2:4" x14ac:dyDescent="0.25">
      <c r="D430" s="59" t="s">
        <v>304</v>
      </c>
    </row>
    <row r="431" spans="2:4" x14ac:dyDescent="0.25">
      <c r="D431" s="43" t="s">
        <v>35</v>
      </c>
    </row>
    <row r="548" spans="2:4" x14ac:dyDescent="0.25">
      <c r="B548" s="48">
        <v>0</v>
      </c>
      <c r="D548" s="51" t="s">
        <v>3973</v>
      </c>
    </row>
    <row r="549" spans="2:4" x14ac:dyDescent="0.25">
      <c r="D549" s="59" t="s">
        <v>305</v>
      </c>
    </row>
    <row r="550" spans="2:4" x14ac:dyDescent="0.25">
      <c r="D550" s="55" t="s">
        <v>35</v>
      </c>
    </row>
    <row r="602" spans="2:4" x14ac:dyDescent="0.25">
      <c r="B602" s="50">
        <v>0</v>
      </c>
      <c r="D602" s="51" t="s">
        <v>887</v>
      </c>
    </row>
    <row r="603" spans="2:4" x14ac:dyDescent="0.25">
      <c r="D603" s="59" t="s">
        <v>306</v>
      </c>
    </row>
    <row r="604" spans="2:4" x14ac:dyDescent="0.25">
      <c r="D604" s="55" t="s">
        <v>3955</v>
      </c>
    </row>
    <row r="605" spans="2:4" x14ac:dyDescent="0.25">
      <c r="D605" s="55" t="s">
        <v>35</v>
      </c>
    </row>
    <row r="688" spans="2:4" x14ac:dyDescent="0.25">
      <c r="B688" s="48">
        <v>0</v>
      </c>
      <c r="D688" s="51" t="s">
        <v>2226</v>
      </c>
    </row>
    <row r="689" spans="4:4" x14ac:dyDescent="0.25">
      <c r="D68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CB1094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3786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3787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3788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3789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304</v>
      </c>
    </row>
    <row r="57" spans="2:4" x14ac:dyDescent="0.25">
      <c r="D57" s="55" t="s">
        <v>3955</v>
      </c>
    </row>
    <row r="58" spans="2:4" x14ac:dyDescent="0.25">
      <c r="D58" s="55" t="s">
        <v>35</v>
      </c>
    </row>
    <row r="166" spans="2:4" x14ac:dyDescent="0.25">
      <c r="B166" s="50">
        <v>0</v>
      </c>
      <c r="D166" s="51" t="s">
        <v>3965</v>
      </c>
    </row>
    <row r="167" spans="2:4" x14ac:dyDescent="0.25">
      <c r="D167" s="59" t="s">
        <v>304</v>
      </c>
    </row>
    <row r="169" spans="2:4" x14ac:dyDescent="0.25">
      <c r="D169" s="285" t="s">
        <v>36</v>
      </c>
    </row>
    <row r="170" spans="2:4" x14ac:dyDescent="0.25">
      <c r="D170" s="54" t="s">
        <v>3967</v>
      </c>
    </row>
    <row r="172" spans="2:4" x14ac:dyDescent="0.25">
      <c r="D172" s="285" t="s">
        <v>3855</v>
      </c>
    </row>
    <row r="219" spans="4:27" x14ac:dyDescent="0.25">
      <c r="D219" s="285" t="s">
        <v>269</v>
      </c>
    </row>
    <row r="220" spans="4:27" x14ac:dyDescent="0.25">
      <c r="D220" s="285" t="s">
        <v>3957</v>
      </c>
      <c r="M220" s="51" t="s">
        <v>3857</v>
      </c>
    </row>
    <row r="222" spans="4:27" x14ac:dyDescent="0.25">
      <c r="D222" s="56" t="s">
        <v>271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</row>
    <row r="223" spans="4:27" x14ac:dyDescent="0.25">
      <c r="D223" s="56" t="s">
        <v>3858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</row>
    <row r="224" spans="4:27" x14ac:dyDescent="0.25">
      <c r="D224" s="56" t="s">
        <v>3859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</row>
    <row r="225" spans="4:27" x14ac:dyDescent="0.25">
      <c r="D225" s="56" t="s">
        <v>3860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</row>
    <row r="226" spans="4:27" x14ac:dyDescent="0.25">
      <c r="D226" s="56" t="s">
        <v>3861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</row>
    <row r="227" spans="4:27" x14ac:dyDescent="0.25">
      <c r="D227" s="56" t="s">
        <v>3862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</row>
    <row r="228" spans="4:27" x14ac:dyDescent="0.25">
      <c r="D228" s="56" t="s">
        <v>3863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</row>
    <row r="230" spans="4:27" x14ac:dyDescent="0.25">
      <c r="D230" s="57" t="s">
        <v>357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</row>
    <row r="231" spans="4:27" x14ac:dyDescent="0.25">
      <c r="D231" s="57" t="s">
        <v>322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</row>
    <row r="232" spans="4:27" x14ac:dyDescent="0.25">
      <c r="D232" s="57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</row>
    <row r="233" spans="4:27" x14ac:dyDescent="0.25">
      <c r="D233" s="57" t="s">
        <v>3864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</row>
    <row r="234" spans="4:27" x14ac:dyDescent="0.25">
      <c r="D234" s="57" t="s">
        <v>282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</row>
    <row r="235" spans="4:27" x14ac:dyDescent="0.25">
      <c r="D235" s="57" t="s">
        <v>3865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</row>
    <row r="236" spans="4:27" x14ac:dyDescent="0.25">
      <c r="D236" s="57" t="s">
        <v>3866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</row>
    <row r="237" spans="4:27" x14ac:dyDescent="0.25">
      <c r="D237" s="57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</row>
    <row r="238" spans="4:27" x14ac:dyDescent="0.25">
      <c r="D238" s="57" t="s">
        <v>263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</row>
    <row r="239" spans="4:27" x14ac:dyDescent="0.25">
      <c r="D239" s="57" t="s">
        <v>264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</row>
    <row r="240" spans="4:27" x14ac:dyDescent="0.25">
      <c r="D240" s="57" t="s">
        <v>358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</row>
    <row r="242" spans="4:4" x14ac:dyDescent="0.25">
      <c r="D242" s="285" t="s">
        <v>3868</v>
      </c>
    </row>
    <row r="268" spans="4:4" x14ac:dyDescent="0.25">
      <c r="D268" s="51" t="s">
        <v>3786</v>
      </c>
    </row>
    <row r="270" spans="4:4" x14ac:dyDescent="0.25">
      <c r="D270" s="285" t="s">
        <v>3868</v>
      </c>
    </row>
    <row r="287" spans="4:13" x14ac:dyDescent="0.25">
      <c r="D287" s="285" t="s">
        <v>269</v>
      </c>
    </row>
    <row r="288" spans="4:13" x14ac:dyDescent="0.25">
      <c r="D288" s="285" t="s">
        <v>3957</v>
      </c>
      <c r="M288" s="51" t="s">
        <v>3857</v>
      </c>
    </row>
    <row r="290" spans="4:27" x14ac:dyDescent="0.25">
      <c r="D290" s="56" t="s">
        <v>271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</row>
    <row r="291" spans="4:27" x14ac:dyDescent="0.25">
      <c r="D291" s="56" t="s">
        <v>3858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</row>
    <row r="292" spans="4:27" x14ac:dyDescent="0.25">
      <c r="D292" s="56" t="s">
        <v>3859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</row>
    <row r="293" spans="4:27" x14ac:dyDescent="0.25">
      <c r="D293" s="56" t="s">
        <v>3860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</row>
    <row r="294" spans="4:27" x14ac:dyDescent="0.25">
      <c r="D294" s="56" t="s">
        <v>3861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</row>
    <row r="295" spans="4:27" x14ac:dyDescent="0.25">
      <c r="D295" s="56" t="s">
        <v>3862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</row>
    <row r="296" spans="4:27" x14ac:dyDescent="0.25">
      <c r="D296" s="56" t="s">
        <v>3863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</row>
    <row r="298" spans="4:27" x14ac:dyDescent="0.25">
      <c r="D298" s="57" t="s">
        <v>357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</row>
    <row r="299" spans="4:27" x14ac:dyDescent="0.25">
      <c r="D299" s="57" t="s">
        <v>322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</row>
    <row r="300" spans="4:27" x14ac:dyDescent="0.25">
      <c r="D300" s="57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</row>
    <row r="301" spans="4:27" x14ac:dyDescent="0.25">
      <c r="D301" s="57" t="s">
        <v>3864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</row>
    <row r="302" spans="4:27" x14ac:dyDescent="0.25">
      <c r="D302" s="57" t="s">
        <v>282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</row>
    <row r="303" spans="4:27" x14ac:dyDescent="0.25">
      <c r="D303" s="57" t="s">
        <v>3865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</row>
    <row r="304" spans="4:27" x14ac:dyDescent="0.25">
      <c r="D304" s="57" t="s">
        <v>3866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</row>
    <row r="305" spans="4:19" x14ac:dyDescent="0.25">
      <c r="D305" s="57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</row>
    <row r="306" spans="4:19" x14ac:dyDescent="0.25">
      <c r="D306" s="57" t="s">
        <v>263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</row>
    <row r="307" spans="4:19" x14ac:dyDescent="0.25">
      <c r="D307" s="57" t="s">
        <v>264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</row>
    <row r="308" spans="4:19" x14ac:dyDescent="0.25">
      <c r="D308" s="57" t="s">
        <v>358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</row>
    <row r="310" spans="4:19" x14ac:dyDescent="0.25">
      <c r="D310" s="285" t="s">
        <v>3868</v>
      </c>
    </row>
    <row r="359" spans="2:4" x14ac:dyDescent="0.25">
      <c r="B359" s="50">
        <v>0</v>
      </c>
      <c r="D359" s="51" t="s">
        <v>2866</v>
      </c>
    </row>
    <row r="360" spans="2:4" x14ac:dyDescent="0.25">
      <c r="D360" s="59" t="s">
        <v>304</v>
      </c>
    </row>
    <row r="362" spans="2:4" x14ac:dyDescent="0.25">
      <c r="D362" s="285" t="s">
        <v>36</v>
      </c>
    </row>
    <row r="363" spans="2:4" x14ac:dyDescent="0.25">
      <c r="D363" s="54" t="s">
        <v>2869</v>
      </c>
    </row>
    <row r="365" spans="2:4" x14ac:dyDescent="0.25">
      <c r="D365" s="285" t="s">
        <v>2805</v>
      </c>
    </row>
    <row r="411" spans="4:80" x14ac:dyDescent="0.25">
      <c r="D411" s="285" t="s">
        <v>484</v>
      </c>
    </row>
    <row r="412" spans="4:80" x14ac:dyDescent="0.25">
      <c r="D412" s="28" t="s">
        <v>2806</v>
      </c>
    </row>
    <row r="414" spans="4:80" x14ac:dyDescent="0.25">
      <c r="D414" s="56" t="s">
        <v>521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</row>
    <row r="415" spans="4:80" x14ac:dyDescent="0.25">
      <c r="D415" s="56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</row>
    <row r="416" spans="4:80" x14ac:dyDescent="0.25">
      <c r="D416" s="56" t="s">
        <v>37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</row>
    <row r="417" spans="4:80" x14ac:dyDescent="0.25">
      <c r="D417" s="56" t="s">
        <v>364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</row>
    <row r="418" spans="4:80" x14ac:dyDescent="0.25">
      <c r="D418" s="37" t="s">
        <v>529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</row>
    <row r="419" spans="4:80" x14ac:dyDescent="0.25">
      <c r="D419" s="57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</row>
    <row r="420" spans="4:8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</row>
    <row r="421" spans="4:80" x14ac:dyDescent="0.25">
      <c r="D421" s="57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</row>
    <row r="422" spans="4:80" x14ac:dyDescent="0.25">
      <c r="D422" s="56" t="s">
        <v>351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</row>
    <row r="423" spans="4:80" x14ac:dyDescent="0.25">
      <c r="D423" s="56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</row>
    <row r="424" spans="4:80" x14ac:dyDescent="0.25">
      <c r="D424" s="56" t="s">
        <v>463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</row>
    <row r="425" spans="4:80" x14ac:dyDescent="0.25">
      <c r="D425" s="56" t="s">
        <v>364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</row>
    <row r="426" spans="4:80" x14ac:dyDescent="0.25">
      <c r="D426" s="57" t="s">
        <v>354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</row>
    <row r="427" spans="4:80" x14ac:dyDescent="0.25">
      <c r="D427" s="37" t="s">
        <v>453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</row>
    <row r="428" spans="4:80" x14ac:dyDescent="0.25">
      <c r="D428" s="37" t="s">
        <v>454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</row>
    <row r="429" spans="4:80" x14ac:dyDescent="0.25">
      <c r="D429" s="37" t="s">
        <v>455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</row>
    <row r="430" spans="4:80" x14ac:dyDescent="0.25">
      <c r="D430" s="37" t="s">
        <v>456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</row>
    <row r="431" spans="4:80" x14ac:dyDescent="0.25">
      <c r="D431" s="57" t="s">
        <v>353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</row>
    <row r="432" spans="4:80" x14ac:dyDescent="0.25">
      <c r="D432" s="57" t="s">
        <v>452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</row>
    <row r="433" spans="4:80" x14ac:dyDescent="0.25">
      <c r="D433" s="57" t="s">
        <v>334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</row>
    <row r="434" spans="4:80" x14ac:dyDescent="0.25">
      <c r="D434" s="37" t="s">
        <v>530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</row>
    <row r="435" spans="4:80" x14ac:dyDescent="0.25">
      <c r="D435" s="37" t="s">
        <v>535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</row>
    <row r="436" spans="4:80" x14ac:dyDescent="0.25">
      <c r="D436" s="37" t="s">
        <v>522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</row>
    <row r="437" spans="4:80" x14ac:dyDescent="0.25">
      <c r="D437" s="37" t="s">
        <v>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</row>
    <row r="438" spans="4:80" x14ac:dyDescent="0.25">
      <c r="D438" s="37" t="s">
        <v>523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</row>
    <row r="439" spans="4:80" x14ac:dyDescent="0.25">
      <c r="D439" s="57" t="s">
        <v>524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</row>
    <row r="440" spans="4:80" x14ac:dyDescent="0.25">
      <c r="D440" s="57" t="s">
        <v>1986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</row>
    <row r="441" spans="4:80" x14ac:dyDescent="0.25">
      <c r="D441" s="57" t="s">
        <v>2886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</row>
    <row r="442" spans="4:80" x14ac:dyDescent="0.25">
      <c r="D442" s="57" t="s">
        <v>279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</row>
    <row r="443" spans="4:80" x14ac:dyDescent="0.25">
      <c r="D443" s="57" t="s">
        <v>2887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</row>
    <row r="444" spans="4:80" x14ac:dyDescent="0.25">
      <c r="D444" s="57" t="s">
        <v>333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</row>
    <row r="445" spans="4:80" x14ac:dyDescent="0.25">
      <c r="D445" s="56" t="s">
        <v>368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</row>
    <row r="446" spans="4:80" x14ac:dyDescent="0.25">
      <c r="D446" s="56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</row>
    <row r="447" spans="4:80" x14ac:dyDescent="0.25">
      <c r="D447" s="56" t="s">
        <v>508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</row>
    <row r="448" spans="4:80" x14ac:dyDescent="0.25">
      <c r="D448" s="56" t="s">
        <v>525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</row>
    <row r="449" spans="4:80" x14ac:dyDescent="0.25">
      <c r="D449" s="56" t="s">
        <v>526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</row>
    <row r="450" spans="4:80" x14ac:dyDescent="0.25">
      <c r="D450" s="56" t="s">
        <v>299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</row>
    <row r="451" spans="4:80" x14ac:dyDescent="0.25">
      <c r="D451" s="56" t="s">
        <v>364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</row>
    <row r="452" spans="4:80" x14ac:dyDescent="0.25">
      <c r="D452" s="56" t="s">
        <v>527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</row>
    <row r="453" spans="4:80" x14ac:dyDescent="0.25">
      <c r="D453" s="56" t="s">
        <v>370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</row>
    <row r="454" spans="4:80" x14ac:dyDescent="0.25">
      <c r="D454" s="56" t="s">
        <v>528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</row>
    <row r="455" spans="4:80" x14ac:dyDescent="0.25">
      <c r="D455" s="56" t="s">
        <v>259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</row>
    <row r="457" spans="4:80" x14ac:dyDescent="0.25">
      <c r="D457" s="285" t="s">
        <v>2888</v>
      </c>
    </row>
    <row r="473" spans="4:4" x14ac:dyDescent="0.25">
      <c r="D473" s="51" t="s">
        <v>3013</v>
      </c>
    </row>
    <row r="475" spans="4:4" x14ac:dyDescent="0.25">
      <c r="D475" s="285" t="s">
        <v>2888</v>
      </c>
    </row>
    <row r="488" spans="4:4" x14ac:dyDescent="0.25">
      <c r="D488" s="51" t="s">
        <v>3786</v>
      </c>
    </row>
    <row r="490" spans="4:4" x14ac:dyDescent="0.25">
      <c r="D490" s="285" t="s">
        <v>3968</v>
      </c>
    </row>
    <row r="520" spans="4:4" x14ac:dyDescent="0.25">
      <c r="D520" s="285" t="s">
        <v>2888</v>
      </c>
    </row>
    <row r="547" spans="2:4" x14ac:dyDescent="0.25">
      <c r="B547" s="50">
        <v>0</v>
      </c>
      <c r="D547" s="51" t="s">
        <v>3973</v>
      </c>
    </row>
    <row r="548" spans="2:4" x14ac:dyDescent="0.25">
      <c r="D548" s="59" t="s">
        <v>304</v>
      </c>
    </row>
    <row r="550" spans="2:4" x14ac:dyDescent="0.25">
      <c r="D550" s="285" t="s">
        <v>36</v>
      </c>
    </row>
    <row r="551" spans="2:4" x14ac:dyDescent="0.25">
      <c r="D551" s="54" t="s">
        <v>3974</v>
      </c>
    </row>
    <row r="553" spans="2:4" x14ac:dyDescent="0.25">
      <c r="D553" s="285" t="s">
        <v>3937</v>
      </c>
    </row>
    <row r="584" spans="4:23" x14ac:dyDescent="0.25">
      <c r="D584" s="285" t="s">
        <v>309</v>
      </c>
      <c r="M584" s="285" t="s">
        <v>1160</v>
      </c>
      <c r="T584" s="285" t="s">
        <v>646</v>
      </c>
    </row>
    <row r="585" spans="4:23" x14ac:dyDescent="0.25">
      <c r="D585" s="51" t="s">
        <v>578</v>
      </c>
      <c r="M585" s="58" t="s">
        <v>3939</v>
      </c>
      <c r="T585" s="58" t="s">
        <v>3938</v>
      </c>
    </row>
    <row r="586" spans="4:23" x14ac:dyDescent="0.25">
      <c r="M586" s="28" t="s">
        <v>3938</v>
      </c>
      <c r="T586" s="28" t="s">
        <v>843</v>
      </c>
    </row>
    <row r="588" spans="4:23" x14ac:dyDescent="0.25">
      <c r="D588" s="51" t="s">
        <v>3786</v>
      </c>
    </row>
    <row r="590" spans="4:23" x14ac:dyDescent="0.25">
      <c r="D590" s="56" t="s">
        <v>33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</row>
    <row r="591" spans="4:23" x14ac:dyDescent="0.25">
      <c r="D591" s="56" t="s">
        <v>382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</row>
    <row r="592" spans="4:23" x14ac:dyDescent="0.25">
      <c r="D592" s="56" t="s">
        <v>838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</row>
    <row r="593" spans="4:40" x14ac:dyDescent="0.25">
      <c r="D593" s="56" t="s">
        <v>505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</row>
    <row r="594" spans="4:40" x14ac:dyDescent="0.25">
      <c r="D594" s="56" t="s">
        <v>257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</row>
    <row r="595" spans="4:40" x14ac:dyDescent="0.25">
      <c r="D595" s="56" t="s">
        <v>3975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</row>
    <row r="597" spans="4:40" x14ac:dyDescent="0.25">
      <c r="D597" s="57" t="s">
        <v>357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</row>
    <row r="598" spans="4:40" x14ac:dyDescent="0.25">
      <c r="D598" s="57" t="s">
        <v>322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</row>
    <row r="599" spans="4:40" x14ac:dyDescent="0.25">
      <c r="D599" s="57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</row>
    <row r="600" spans="4:40" x14ac:dyDescent="0.25">
      <c r="D600" s="57" t="s">
        <v>280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</row>
    <row r="601" spans="4:40" x14ac:dyDescent="0.25">
      <c r="D601" s="57" t="s">
        <v>282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</row>
    <row r="602" spans="4:40" x14ac:dyDescent="0.25">
      <c r="D602" s="57" t="s">
        <v>3976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</row>
    <row r="603" spans="4:40" x14ac:dyDescent="0.25">
      <c r="D603" s="57" t="s">
        <v>3977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</row>
    <row r="604" spans="4:40" x14ac:dyDescent="0.25">
      <c r="D604" s="57" t="s">
        <v>3978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</row>
    <row r="605" spans="4:40" x14ac:dyDescent="0.25">
      <c r="D605" s="57" t="s">
        <v>3979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</row>
    <row r="606" spans="4:40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</row>
    <row r="607" spans="4:40" x14ac:dyDescent="0.25">
      <c r="D607" s="57" t="s">
        <v>263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</row>
    <row r="608" spans="4:40" x14ac:dyDescent="0.25">
      <c r="D608" s="57" t="s">
        <v>264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</row>
    <row r="609" spans="4:40" x14ac:dyDescent="0.25">
      <c r="D609" s="57" t="s">
        <v>358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</row>
    <row r="611" spans="4:40" x14ac:dyDescent="0.25">
      <c r="D611" s="285" t="s">
        <v>3980</v>
      </c>
    </row>
    <row r="626" spans="4:4" x14ac:dyDescent="0.25">
      <c r="D626" s="51" t="s">
        <v>4091</v>
      </c>
    </row>
    <row r="628" spans="4:4" x14ac:dyDescent="0.25">
      <c r="D628" s="285" t="s">
        <v>3980</v>
      </c>
    </row>
    <row r="661" spans="2:4" x14ac:dyDescent="0.25">
      <c r="B661" s="50">
        <v>0</v>
      </c>
      <c r="D661" s="51" t="s">
        <v>3987</v>
      </c>
    </row>
    <row r="662" spans="2:4" x14ac:dyDescent="0.25">
      <c r="D662" s="59" t="s">
        <v>304</v>
      </c>
    </row>
    <row r="663" spans="2:4" x14ac:dyDescent="0.25">
      <c r="D663" s="55" t="s">
        <v>3796</v>
      </c>
    </row>
    <row r="664" spans="2:4" x14ac:dyDescent="0.25">
      <c r="D664" s="68" t="s">
        <v>4638</v>
      </c>
    </row>
    <row r="666" spans="2:4" x14ac:dyDescent="0.25">
      <c r="D666" s="285" t="s">
        <v>36</v>
      </c>
    </row>
    <row r="667" spans="2:4" x14ac:dyDescent="0.25">
      <c r="D667" s="54" t="s">
        <v>3988</v>
      </c>
    </row>
    <row r="669" spans="2:4" x14ac:dyDescent="0.25">
      <c r="D669" s="285" t="s">
        <v>3981</v>
      </c>
    </row>
    <row r="724" spans="4:19" x14ac:dyDescent="0.25">
      <c r="D724" s="285" t="s">
        <v>269</v>
      </c>
    </row>
    <row r="725" spans="4:19" x14ac:dyDescent="0.25">
      <c r="D725" s="51" t="s">
        <v>3982</v>
      </c>
    </row>
    <row r="727" spans="4:19" x14ac:dyDescent="0.25">
      <c r="D727" s="56" t="s">
        <v>33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</row>
    <row r="728" spans="4:19" x14ac:dyDescent="0.25">
      <c r="D728" s="56" t="s">
        <v>3983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</row>
    <row r="729" spans="4:19" x14ac:dyDescent="0.25">
      <c r="D729" s="56" t="s">
        <v>3825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</row>
    <row r="730" spans="4:19" x14ac:dyDescent="0.25">
      <c r="D730" s="56" t="s">
        <v>266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</row>
    <row r="731" spans="4:19" x14ac:dyDescent="0.25">
      <c r="D731" s="56" t="s">
        <v>3984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</row>
    <row r="733" spans="4:19" x14ac:dyDescent="0.25">
      <c r="D733" s="57" t="s">
        <v>357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</row>
    <row r="734" spans="4:19" x14ac:dyDescent="0.25">
      <c r="D734" s="57" t="s">
        <v>322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</row>
    <row r="735" spans="4:19" x14ac:dyDescent="0.25">
      <c r="D735" s="57"/>
      <c r="E735" s="53"/>
      <c r="F735" s="53"/>
      <c r="G735" s="53"/>
      <c r="H735" s="53"/>
      <c r="I735" s="53"/>
      <c r="J735" s="53"/>
      <c r="K735" s="53"/>
      <c r="L735" s="53"/>
      <c r="M735" s="53"/>
      <c r="N735" s="53"/>
    </row>
    <row r="736" spans="4:19" x14ac:dyDescent="0.25">
      <c r="D736" s="57" t="s">
        <v>3088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</row>
    <row r="737" spans="4:24" x14ac:dyDescent="0.25">
      <c r="D737" s="57" t="s">
        <v>282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</row>
    <row r="738" spans="4:24" x14ac:dyDescent="0.25">
      <c r="D738" s="57" t="s">
        <v>2306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</row>
    <row r="739" spans="4:24" x14ac:dyDescent="0.25">
      <c r="D739" s="57" t="s">
        <v>3989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</row>
    <row r="740" spans="4:24" x14ac:dyDescent="0.25">
      <c r="D740" s="57" t="s">
        <v>3990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</row>
    <row r="741" spans="4:24" x14ac:dyDescent="0.25">
      <c r="D741" s="57"/>
      <c r="E741" s="53"/>
      <c r="F741" s="53"/>
      <c r="G741" s="53"/>
      <c r="H741" s="53"/>
      <c r="I741" s="53"/>
      <c r="J741" s="53"/>
      <c r="K741" s="53"/>
      <c r="L741" s="53"/>
      <c r="M741" s="53"/>
      <c r="N741" s="53"/>
    </row>
    <row r="742" spans="4:24" x14ac:dyDescent="0.25">
      <c r="D742" s="57" t="s">
        <v>263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</row>
    <row r="743" spans="4:24" x14ac:dyDescent="0.25">
      <c r="D743" s="57" t="s">
        <v>264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</row>
    <row r="744" spans="4:24" x14ac:dyDescent="0.25">
      <c r="D744" s="57" t="s">
        <v>358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</row>
    <row r="746" spans="4:24" x14ac:dyDescent="0.25">
      <c r="D746" s="285" t="s">
        <v>3991</v>
      </c>
      <c r="X746" s="68" t="s">
        <v>3994</v>
      </c>
    </row>
    <row r="762" spans="4:4" x14ac:dyDescent="0.25">
      <c r="D762" s="51" t="s">
        <v>4091</v>
      </c>
    </row>
    <row r="764" spans="4:4" x14ac:dyDescent="0.25">
      <c r="D764" s="285" t="s">
        <v>3991</v>
      </c>
    </row>
    <row r="793" spans="2:4" x14ac:dyDescent="0.25">
      <c r="B793" s="50">
        <v>0</v>
      </c>
      <c r="D793" s="51" t="s">
        <v>3992</v>
      </c>
    </row>
    <row r="794" spans="2:4" x14ac:dyDescent="0.25">
      <c r="D794" s="59" t="s">
        <v>303</v>
      </c>
    </row>
    <row r="796" spans="2:4" x14ac:dyDescent="0.25">
      <c r="D796" s="285" t="s">
        <v>36</v>
      </c>
    </row>
    <row r="799" spans="2:4" x14ac:dyDescent="0.25">
      <c r="D799" s="285" t="s">
        <v>3856</v>
      </c>
    </row>
    <row r="832" spans="4:20" x14ac:dyDescent="0.25">
      <c r="D832" s="285" t="s">
        <v>309</v>
      </c>
      <c r="M832" s="285" t="s">
        <v>1160</v>
      </c>
      <c r="T832" s="285" t="s">
        <v>646</v>
      </c>
    </row>
    <row r="833" spans="4:61" x14ac:dyDescent="0.25">
      <c r="D833" s="51" t="s">
        <v>3869</v>
      </c>
      <c r="M833" s="136" t="s">
        <v>3696</v>
      </c>
      <c r="N833" s="42"/>
      <c r="O833" s="42"/>
      <c r="P833" s="42"/>
      <c r="Q833" s="42"/>
      <c r="R833" s="42"/>
      <c r="S833" s="42"/>
      <c r="T833" s="136" t="s">
        <v>3699</v>
      </c>
    </row>
    <row r="834" spans="4:61" x14ac:dyDescent="0.25">
      <c r="M834" s="28" t="s">
        <v>3695</v>
      </c>
      <c r="T834" s="28" t="s">
        <v>3925</v>
      </c>
    </row>
    <row r="836" spans="4:61" x14ac:dyDescent="0.25">
      <c r="D836" s="56" t="s">
        <v>33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AP836" s="56" t="s">
        <v>33</v>
      </c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</row>
    <row r="837" spans="4:61" x14ac:dyDescent="0.25">
      <c r="D837" s="56" t="s">
        <v>382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AP837" s="56" t="s">
        <v>382</v>
      </c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</row>
    <row r="838" spans="4:61" x14ac:dyDescent="0.25">
      <c r="D838" s="56" t="s">
        <v>838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AP838" s="56" t="s">
        <v>838</v>
      </c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</row>
    <row r="839" spans="4:61" x14ac:dyDescent="0.25">
      <c r="D839" s="56" t="s">
        <v>3720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AP839" s="56" t="s">
        <v>3720</v>
      </c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</row>
    <row r="840" spans="4:61" x14ac:dyDescent="0.25">
      <c r="D840" s="56" t="s">
        <v>3870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AP840" s="56" t="s">
        <v>3870</v>
      </c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</row>
    <row r="841" spans="4:61" x14ac:dyDescent="0.25">
      <c r="D841" s="56" t="s">
        <v>3871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AP841" s="56" t="s">
        <v>3871</v>
      </c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</row>
    <row r="842" spans="4:61" x14ac:dyDescent="0.25">
      <c r="D842" s="56" t="s">
        <v>3872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AP842" s="56" t="s">
        <v>3872</v>
      </c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</row>
    <row r="843" spans="4:61" x14ac:dyDescent="0.25">
      <c r="D843" s="56" t="s">
        <v>3873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AP843" s="56" t="s">
        <v>3873</v>
      </c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</row>
    <row r="844" spans="4:61" x14ac:dyDescent="0.25">
      <c r="D844" s="56" t="s">
        <v>524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AP844" s="56" t="s">
        <v>524</v>
      </c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</row>
    <row r="845" spans="4:61" x14ac:dyDescent="0.25">
      <c r="D845" s="56" t="s">
        <v>257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AP845" s="56" t="s">
        <v>257</v>
      </c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</row>
    <row r="846" spans="4:61" x14ac:dyDescent="0.25">
      <c r="D846" s="56" t="s">
        <v>789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AP846" s="56" t="s">
        <v>789</v>
      </c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</row>
    <row r="847" spans="4:61" x14ac:dyDescent="0.25">
      <c r="D847" s="56" t="s">
        <v>279</v>
      </c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AP847" s="56" t="s">
        <v>279</v>
      </c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</row>
    <row r="848" spans="4:61" x14ac:dyDescent="0.25">
      <c r="D848" s="56" t="s">
        <v>3917</v>
      </c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AP848" s="56" t="s">
        <v>3934</v>
      </c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</row>
    <row r="850" spans="4:77" x14ac:dyDescent="0.25">
      <c r="D850" s="57" t="s">
        <v>357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P850" s="57" t="s">
        <v>357</v>
      </c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</row>
    <row r="851" spans="4:77" x14ac:dyDescent="0.25">
      <c r="D851" s="57" t="s">
        <v>322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P851" s="57" t="s">
        <v>322</v>
      </c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</row>
    <row r="852" spans="4:77" x14ac:dyDescent="0.25">
      <c r="D852" s="57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P852" s="57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</row>
    <row r="853" spans="4:77" x14ac:dyDescent="0.25">
      <c r="D853" s="57" t="s">
        <v>280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P853" s="57" t="s">
        <v>280</v>
      </c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</row>
    <row r="854" spans="4:77" x14ac:dyDescent="0.25">
      <c r="D854" s="57" t="s">
        <v>282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P854" s="57" t="s">
        <v>282</v>
      </c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</row>
    <row r="855" spans="4:77" x14ac:dyDescent="0.25">
      <c r="D855" s="57" t="s">
        <v>3926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P855" s="57" t="s">
        <v>3926</v>
      </c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</row>
    <row r="856" spans="4:77" x14ac:dyDescent="0.25">
      <c r="D856" s="57" t="s">
        <v>3927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P856" s="57" t="s">
        <v>3927</v>
      </c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</row>
    <row r="857" spans="4:77" x14ac:dyDescent="0.25">
      <c r="D857" s="57" t="s">
        <v>3928</v>
      </c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P857" s="57" t="s">
        <v>3928</v>
      </c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</row>
    <row r="858" spans="4:77" x14ac:dyDescent="0.25">
      <c r="D858" s="57" t="s">
        <v>3929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P858" s="57" t="s">
        <v>3929</v>
      </c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</row>
    <row r="859" spans="4:77" x14ac:dyDescent="0.25">
      <c r="D859" s="57" t="s">
        <v>3930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P859" s="57" t="s">
        <v>3935</v>
      </c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</row>
    <row r="860" spans="4:77" x14ac:dyDescent="0.25">
      <c r="D860" s="57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P860" s="57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</row>
    <row r="861" spans="4:77" x14ac:dyDescent="0.25">
      <c r="D861" s="57" t="s">
        <v>507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P861" s="57" t="s">
        <v>507</v>
      </c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</row>
    <row r="862" spans="4:77" x14ac:dyDescent="0.25">
      <c r="D862" s="57" t="s">
        <v>282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P862" s="57" t="s">
        <v>282</v>
      </c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</row>
    <row r="863" spans="4:77" x14ac:dyDescent="0.25">
      <c r="D863" s="57" t="s">
        <v>3931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P863" s="57" t="s">
        <v>3931</v>
      </c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</row>
    <row r="864" spans="4:77" x14ac:dyDescent="0.25">
      <c r="D864" s="57" t="s">
        <v>3929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P864" s="57" t="s">
        <v>3929</v>
      </c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</row>
    <row r="865" spans="4:77" x14ac:dyDescent="0.25">
      <c r="D865" s="57" t="s">
        <v>3932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P865" s="57" t="s">
        <v>3936</v>
      </c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</row>
    <row r="866" spans="4:77" x14ac:dyDescent="0.25">
      <c r="D866" s="57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P866" s="57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</row>
    <row r="867" spans="4:77" x14ac:dyDescent="0.25">
      <c r="D867" s="57" t="s">
        <v>263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P867" s="57" t="s">
        <v>263</v>
      </c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</row>
    <row r="868" spans="4:77" x14ac:dyDescent="0.25">
      <c r="D868" s="57" t="s">
        <v>264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P868" s="57" t="s">
        <v>264</v>
      </c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</row>
    <row r="869" spans="4:77" x14ac:dyDescent="0.25">
      <c r="D869" s="57" t="s">
        <v>358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P869" s="57" t="s">
        <v>358</v>
      </c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</row>
    <row r="871" spans="4:77" x14ac:dyDescent="0.25">
      <c r="W871" s="285" t="s">
        <v>309</v>
      </c>
    </row>
    <row r="872" spans="4:77" x14ac:dyDescent="0.25">
      <c r="W872" s="51" t="s">
        <v>3688</v>
      </c>
    </row>
    <row r="894" spans="4:4" x14ac:dyDescent="0.25">
      <c r="D894" s="51" t="s">
        <v>3786</v>
      </c>
    </row>
    <row r="896" spans="4:4" x14ac:dyDescent="0.25">
      <c r="D896" s="285" t="s">
        <v>3993</v>
      </c>
    </row>
    <row r="942" spans="2:4" x14ac:dyDescent="0.25">
      <c r="B942" s="50">
        <v>0</v>
      </c>
      <c r="D942" s="51" t="s">
        <v>3997</v>
      </c>
    </row>
    <row r="943" spans="2:4" x14ac:dyDescent="0.25">
      <c r="D943" s="59" t="s">
        <v>303</v>
      </c>
    </row>
    <row r="945" spans="4:4" x14ac:dyDescent="0.25">
      <c r="D945" s="285" t="s">
        <v>36</v>
      </c>
    </row>
    <row r="946" spans="4:4" x14ac:dyDescent="0.25">
      <c r="D946" s="54" t="s">
        <v>3999</v>
      </c>
    </row>
    <row r="948" spans="4:4" x14ac:dyDescent="0.25">
      <c r="D948" s="285" t="s">
        <v>3995</v>
      </c>
    </row>
    <row r="973" spans="4:36" x14ac:dyDescent="0.25">
      <c r="D973" s="285" t="s">
        <v>309</v>
      </c>
    </row>
    <row r="974" spans="4:36" x14ac:dyDescent="0.25">
      <c r="D974" s="51" t="s">
        <v>4000</v>
      </c>
    </row>
    <row r="976" spans="4:36" x14ac:dyDescent="0.25">
      <c r="D976" s="56" t="s">
        <v>354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Y976" s="57" t="s">
        <v>357</v>
      </c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</row>
    <row r="977" spans="4:36" x14ac:dyDescent="0.25">
      <c r="D977" s="56" t="s">
        <v>353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Y977" s="57" t="s">
        <v>322</v>
      </c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</row>
    <row r="978" spans="4:36" x14ac:dyDescent="0.25">
      <c r="D978" s="56" t="s">
        <v>4001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Y978" s="57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</row>
    <row r="979" spans="4:36" x14ac:dyDescent="0.25">
      <c r="D979" s="56" t="s">
        <v>3151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Y979" s="57" t="s">
        <v>301</v>
      </c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4002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Y980" s="57" t="s">
        <v>282</v>
      </c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257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Y981" s="57" t="s">
        <v>4005</v>
      </c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329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Y982" s="57" t="s">
        <v>4006</v>
      </c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279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Y983" s="57" t="s">
        <v>4007</v>
      </c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332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Y984" s="57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333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Y985" s="57" t="s">
        <v>263</v>
      </c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4003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Y986" s="57" t="s">
        <v>264</v>
      </c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4004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Y987" s="57" t="s">
        <v>358</v>
      </c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9" spans="4:36" x14ac:dyDescent="0.25">
      <c r="D989" s="285" t="s">
        <v>4008</v>
      </c>
    </row>
    <row r="1004" spans="4:4" x14ac:dyDescent="0.25">
      <c r="D1004" s="51" t="s">
        <v>4091</v>
      </c>
    </row>
    <row r="1006" spans="4:4" x14ac:dyDescent="0.25">
      <c r="D1006" s="285" t="s">
        <v>4008</v>
      </c>
    </row>
    <row r="1033" spans="2:4" x14ac:dyDescent="0.25">
      <c r="B1033" s="48">
        <v>0</v>
      </c>
      <c r="D1033" s="51" t="s">
        <v>887</v>
      </c>
    </row>
    <row r="1034" spans="2:4" x14ac:dyDescent="0.25">
      <c r="D1034" s="59" t="s">
        <v>305</v>
      </c>
    </row>
    <row r="1035" spans="2:4" x14ac:dyDescent="0.25">
      <c r="D1035" s="55" t="s">
        <v>4009</v>
      </c>
    </row>
    <row r="1036" spans="2:4" x14ac:dyDescent="0.25">
      <c r="D1036" s="55" t="s">
        <v>35</v>
      </c>
    </row>
    <row r="1093" spans="2:4" x14ac:dyDescent="0.25">
      <c r="B1093" s="48">
        <v>0</v>
      </c>
      <c r="D1093" s="51" t="s">
        <v>2226</v>
      </c>
    </row>
    <row r="1094" spans="2:4" x14ac:dyDescent="0.25">
      <c r="D1094" s="59" t="s">
        <v>305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F13A-0449-4306-9E26-BB0B2A36441F}">
  <dimension ref="A2:J44"/>
  <sheetViews>
    <sheetView topLeftCell="A32" workbookViewId="0">
      <selection activeCell="A38" sqref="A38"/>
    </sheetView>
  </sheetViews>
  <sheetFormatPr defaultColWidth="2.85546875" defaultRowHeight="15" x14ac:dyDescent="0.25"/>
  <cols>
    <col min="1" max="1" width="9.140625" style="344" bestFit="1" customWidth="1"/>
    <col min="2" max="2" width="40" style="344" customWidth="1"/>
    <col min="3" max="3" width="15.28515625" style="344" bestFit="1" customWidth="1"/>
    <col min="4" max="4" width="17" style="344" bestFit="1" customWidth="1"/>
    <col min="5" max="5" width="18.85546875" style="344" bestFit="1" customWidth="1"/>
    <col min="6" max="7" width="10.7109375" style="344" bestFit="1" customWidth="1"/>
    <col min="8" max="8" width="8.5703125" style="344" bestFit="1" customWidth="1"/>
    <col min="9" max="9" width="7.5703125" style="344" bestFit="1" customWidth="1"/>
    <col min="10" max="10" width="10.7109375" style="344" bestFit="1" customWidth="1"/>
    <col min="11" max="16384" width="2.85546875" style="344"/>
  </cols>
  <sheetData>
    <row r="2" spans="1:10" ht="18.75" x14ac:dyDescent="0.25">
      <c r="A2" s="447" t="s">
        <v>3964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3963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2553</v>
      </c>
      <c r="B9" s="84" t="s">
        <v>2564</v>
      </c>
      <c r="C9" s="84" t="s">
        <v>361</v>
      </c>
      <c r="D9" s="84" t="s">
        <v>330</v>
      </c>
      <c r="E9" s="84" t="s">
        <v>276</v>
      </c>
      <c r="F9" s="85">
        <v>44944.340972222002</v>
      </c>
      <c r="G9" s="85">
        <v>45380.632638889001</v>
      </c>
      <c r="H9" s="84" t="s">
        <v>23</v>
      </c>
      <c r="I9" s="84" t="s">
        <v>18</v>
      </c>
      <c r="J9" s="84" t="s">
        <v>38</v>
      </c>
    </row>
    <row r="10" spans="1:10" ht="45" x14ac:dyDescent="0.25">
      <c r="A10" s="86" t="s">
        <v>2709</v>
      </c>
      <c r="B10" s="86" t="s">
        <v>2705</v>
      </c>
      <c r="C10" s="86" t="s">
        <v>360</v>
      </c>
      <c r="D10" s="86" t="s">
        <v>330</v>
      </c>
      <c r="E10" s="86" t="s">
        <v>276</v>
      </c>
      <c r="F10" s="87">
        <v>44947.359027778002</v>
      </c>
      <c r="G10" s="87">
        <v>45386.359027778002</v>
      </c>
      <c r="H10" s="86" t="s">
        <v>23</v>
      </c>
      <c r="I10" s="86" t="s">
        <v>18</v>
      </c>
      <c r="J10" s="86" t="s">
        <v>38</v>
      </c>
    </row>
    <row r="11" spans="1:10" ht="45" x14ac:dyDescent="0.25">
      <c r="A11" s="84" t="s">
        <v>2717</v>
      </c>
      <c r="B11" s="84" t="s">
        <v>2719</v>
      </c>
      <c r="C11" s="84" t="s">
        <v>361</v>
      </c>
      <c r="D11" s="84" t="s">
        <v>330</v>
      </c>
      <c r="E11" s="84" t="s">
        <v>276</v>
      </c>
      <c r="F11" s="85">
        <v>44949.438194444003</v>
      </c>
      <c r="G11" s="85">
        <v>45386.396527778001</v>
      </c>
      <c r="H11" s="84" t="s">
        <v>23</v>
      </c>
      <c r="I11" s="84" t="s">
        <v>18</v>
      </c>
      <c r="J11" s="84" t="s">
        <v>38</v>
      </c>
    </row>
    <row r="12" spans="1:10" ht="45" x14ac:dyDescent="0.25">
      <c r="A12" s="86" t="s">
        <v>3190</v>
      </c>
      <c r="B12" s="86" t="s">
        <v>3191</v>
      </c>
      <c r="C12" s="86" t="s">
        <v>356</v>
      </c>
      <c r="D12" s="86" t="s">
        <v>330</v>
      </c>
      <c r="E12" s="86" t="s">
        <v>276</v>
      </c>
      <c r="F12" s="87">
        <v>44952.698611111002</v>
      </c>
      <c r="G12" s="87">
        <v>45391.656944444003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84" t="s">
        <v>3210</v>
      </c>
      <c r="B13" s="84" t="s">
        <v>3219</v>
      </c>
      <c r="C13" s="84" t="s">
        <v>448</v>
      </c>
      <c r="D13" s="84" t="s">
        <v>330</v>
      </c>
      <c r="E13" s="84" t="s">
        <v>276</v>
      </c>
      <c r="F13" s="85">
        <v>44953.366666667003</v>
      </c>
      <c r="G13" s="85">
        <v>45391.658333332998</v>
      </c>
      <c r="H13" s="84" t="s">
        <v>23</v>
      </c>
      <c r="I13" s="84" t="s">
        <v>18</v>
      </c>
      <c r="J13" s="84" t="s">
        <v>38</v>
      </c>
    </row>
    <row r="14" spans="1:10" ht="45" x14ac:dyDescent="0.25">
      <c r="A14" s="86" t="s">
        <v>3239</v>
      </c>
      <c r="B14" s="86" t="s">
        <v>3240</v>
      </c>
      <c r="C14" s="86" t="s">
        <v>3259</v>
      </c>
      <c r="D14" s="86" t="s">
        <v>330</v>
      </c>
      <c r="E14" s="86" t="s">
        <v>276</v>
      </c>
      <c r="F14" s="87">
        <v>44953.447916666999</v>
      </c>
      <c r="G14" s="87">
        <v>45392.40625</v>
      </c>
      <c r="H14" s="86" t="s">
        <v>23</v>
      </c>
      <c r="I14" s="86" t="s">
        <v>18</v>
      </c>
      <c r="J14" s="86" t="s">
        <v>38</v>
      </c>
    </row>
    <row r="15" spans="1:10" ht="45" x14ac:dyDescent="0.25">
      <c r="A15" s="84" t="s">
        <v>3258</v>
      </c>
      <c r="B15" s="84" t="s">
        <v>3257</v>
      </c>
      <c r="C15" s="84" t="s">
        <v>925</v>
      </c>
      <c r="D15" s="84" t="s">
        <v>330</v>
      </c>
      <c r="E15" s="84" t="s">
        <v>276</v>
      </c>
      <c r="F15" s="85">
        <v>44953.638194444</v>
      </c>
      <c r="G15" s="85">
        <v>45392.601388889001</v>
      </c>
      <c r="H15" s="84" t="s">
        <v>23</v>
      </c>
      <c r="I15" s="84" t="s">
        <v>18</v>
      </c>
      <c r="J15" s="84" t="s">
        <v>38</v>
      </c>
    </row>
    <row r="16" spans="1:10" ht="45" x14ac:dyDescent="0.25">
      <c r="A16" s="86" t="s">
        <v>3298</v>
      </c>
      <c r="B16" s="86" t="s">
        <v>3301</v>
      </c>
      <c r="C16" s="86" t="s">
        <v>356</v>
      </c>
      <c r="D16" s="86" t="s">
        <v>330</v>
      </c>
      <c r="E16" s="86" t="s">
        <v>276</v>
      </c>
      <c r="F16" s="87">
        <v>44957.356249999997</v>
      </c>
      <c r="G16" s="87">
        <v>45393.647916667003</v>
      </c>
      <c r="H16" s="86" t="s">
        <v>23</v>
      </c>
      <c r="I16" s="86" t="s">
        <v>18</v>
      </c>
      <c r="J16" s="86" t="s">
        <v>38</v>
      </c>
    </row>
    <row r="17" spans="1:10" ht="45" x14ac:dyDescent="0.25">
      <c r="A17" s="84" t="s">
        <v>3299</v>
      </c>
      <c r="B17" s="84" t="s">
        <v>3297</v>
      </c>
      <c r="C17" s="84" t="s">
        <v>335</v>
      </c>
      <c r="D17" s="84" t="s">
        <v>330</v>
      </c>
      <c r="E17" s="84" t="s">
        <v>276</v>
      </c>
      <c r="F17" s="85">
        <v>44957.356944444</v>
      </c>
      <c r="G17" s="85">
        <v>45393.648611110999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3366</v>
      </c>
      <c r="B18" s="86" t="s">
        <v>3367</v>
      </c>
      <c r="C18" s="86" t="s">
        <v>3391</v>
      </c>
      <c r="D18" s="86" t="s">
        <v>330</v>
      </c>
      <c r="E18" s="86" t="s">
        <v>696</v>
      </c>
      <c r="F18" s="87">
        <v>44957.667361111002</v>
      </c>
      <c r="G18" s="87">
        <v>45394.625694444003</v>
      </c>
      <c r="H18" s="86" t="s">
        <v>23</v>
      </c>
      <c r="I18" s="86" t="s">
        <v>18</v>
      </c>
      <c r="J18" s="86" t="s">
        <v>38</v>
      </c>
    </row>
    <row r="19" spans="1:10" ht="45" x14ac:dyDescent="0.25">
      <c r="A19" s="84" t="s">
        <v>3396</v>
      </c>
      <c r="B19" s="84" t="s">
        <v>3388</v>
      </c>
      <c r="C19" s="84" t="s">
        <v>356</v>
      </c>
      <c r="D19" s="84" t="s">
        <v>330</v>
      </c>
      <c r="E19" s="84" t="s">
        <v>276</v>
      </c>
      <c r="F19" s="85">
        <v>44958.371527777999</v>
      </c>
      <c r="G19" s="85">
        <v>45398.371527777999</v>
      </c>
      <c r="H19" s="84" t="s">
        <v>23</v>
      </c>
      <c r="I19" s="84" t="s">
        <v>18</v>
      </c>
      <c r="J19" s="84" t="s">
        <v>38</v>
      </c>
    </row>
    <row r="20" spans="1:10" ht="45" x14ac:dyDescent="0.25">
      <c r="A20" s="86" t="s">
        <v>3413</v>
      </c>
      <c r="B20" s="86" t="s">
        <v>3415</v>
      </c>
      <c r="C20" s="86" t="s">
        <v>361</v>
      </c>
      <c r="D20" s="86" t="s">
        <v>330</v>
      </c>
      <c r="E20" s="86" t="s">
        <v>276</v>
      </c>
      <c r="F20" s="87">
        <v>44958.392361111</v>
      </c>
      <c r="G20" s="87">
        <v>45398.350694444001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84" t="s">
        <v>3436</v>
      </c>
      <c r="B21" s="84" t="s">
        <v>3437</v>
      </c>
      <c r="C21" s="84" t="s">
        <v>356</v>
      </c>
      <c r="D21" s="84" t="s">
        <v>330</v>
      </c>
      <c r="E21" s="84" t="s">
        <v>276</v>
      </c>
      <c r="F21" s="85">
        <v>44958.587500000001</v>
      </c>
      <c r="G21" s="85">
        <v>45398.337500000001</v>
      </c>
      <c r="H21" s="84" t="s">
        <v>23</v>
      </c>
      <c r="I21" s="84" t="s">
        <v>18</v>
      </c>
      <c r="J21" s="84" t="s">
        <v>38</v>
      </c>
    </row>
    <row r="22" spans="1:10" ht="45" x14ac:dyDescent="0.25">
      <c r="A22" s="86" t="s">
        <v>3473</v>
      </c>
      <c r="B22" s="86" t="s">
        <v>3477</v>
      </c>
      <c r="C22" s="86" t="s">
        <v>697</v>
      </c>
      <c r="D22" s="86" t="s">
        <v>330</v>
      </c>
      <c r="E22" s="86" t="s">
        <v>276</v>
      </c>
      <c r="F22" s="87">
        <v>44958.693055556003</v>
      </c>
      <c r="G22" s="87">
        <v>45398.359722221998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3480</v>
      </c>
      <c r="B23" s="84" t="s">
        <v>3481</v>
      </c>
      <c r="C23" s="84" t="s">
        <v>356</v>
      </c>
      <c r="D23" s="84" t="s">
        <v>330</v>
      </c>
      <c r="E23" s="84" t="s">
        <v>276</v>
      </c>
      <c r="F23" s="85">
        <v>44958.702083333003</v>
      </c>
      <c r="G23" s="85">
        <v>45398.368750000001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86" t="s">
        <v>3490</v>
      </c>
      <c r="B24" s="86" t="s">
        <v>3491</v>
      </c>
      <c r="C24" s="86" t="s">
        <v>356</v>
      </c>
      <c r="D24" s="86" t="s">
        <v>330</v>
      </c>
      <c r="E24" s="86" t="s">
        <v>347</v>
      </c>
      <c r="F24" s="87">
        <v>44959.334722222004</v>
      </c>
      <c r="G24" s="87">
        <v>45394.626388889003</v>
      </c>
      <c r="H24" s="86" t="s">
        <v>23</v>
      </c>
      <c r="I24" s="86" t="s">
        <v>18</v>
      </c>
      <c r="J24" s="86" t="s">
        <v>38</v>
      </c>
    </row>
    <row r="25" spans="1:10" ht="45" x14ac:dyDescent="0.25">
      <c r="A25" s="84" t="s">
        <v>3496</v>
      </c>
      <c r="B25" s="84" t="s">
        <v>3497</v>
      </c>
      <c r="C25" s="84" t="s">
        <v>356</v>
      </c>
      <c r="D25" s="84" t="s">
        <v>330</v>
      </c>
      <c r="E25" s="84" t="s">
        <v>276</v>
      </c>
      <c r="F25" s="85">
        <v>44959.387499999997</v>
      </c>
      <c r="G25" s="85">
        <v>45398.345833332998</v>
      </c>
      <c r="H25" s="84" t="s">
        <v>23</v>
      </c>
      <c r="I25" s="84" t="s">
        <v>18</v>
      </c>
      <c r="J25" s="84" t="s">
        <v>38</v>
      </c>
    </row>
    <row r="26" spans="1:10" ht="75" x14ac:dyDescent="0.25">
      <c r="A26" s="63" t="s">
        <v>3501</v>
      </c>
      <c r="B26" s="63" t="s">
        <v>3500</v>
      </c>
      <c r="C26" s="63" t="s">
        <v>335</v>
      </c>
      <c r="D26" s="63" t="s">
        <v>330</v>
      </c>
      <c r="E26" s="63" t="s">
        <v>276</v>
      </c>
      <c r="F26" s="76">
        <v>44959.390972221998</v>
      </c>
      <c r="G26" s="76">
        <v>45398.349305556003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3630</v>
      </c>
      <c r="B27" s="67" t="s">
        <v>3622</v>
      </c>
      <c r="C27" s="67" t="s">
        <v>335</v>
      </c>
      <c r="D27" s="67" t="s">
        <v>330</v>
      </c>
      <c r="E27" s="67" t="s">
        <v>276</v>
      </c>
      <c r="F27" s="75">
        <v>44960.363888888998</v>
      </c>
      <c r="G27" s="75">
        <v>45398.655555555997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3641</v>
      </c>
      <c r="B28" s="63" t="s">
        <v>3643</v>
      </c>
      <c r="C28" s="63" t="s">
        <v>920</v>
      </c>
      <c r="D28" s="63" t="s">
        <v>330</v>
      </c>
      <c r="E28" s="63" t="s">
        <v>276</v>
      </c>
      <c r="F28" s="76">
        <v>44960.439583332998</v>
      </c>
      <c r="G28" s="76">
        <v>45399.397916667003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7" t="s">
        <v>3667</v>
      </c>
      <c r="B29" s="67" t="s">
        <v>3668</v>
      </c>
      <c r="C29" s="67" t="s">
        <v>356</v>
      </c>
      <c r="D29" s="67" t="s">
        <v>330</v>
      </c>
      <c r="E29" s="67" t="s">
        <v>276</v>
      </c>
      <c r="F29" s="75">
        <v>44960.685416667002</v>
      </c>
      <c r="G29" s="75">
        <v>45399.643750000003</v>
      </c>
      <c r="H29" s="67" t="s">
        <v>23</v>
      </c>
      <c r="I29" s="67" t="s">
        <v>18</v>
      </c>
      <c r="J29" s="67" t="s">
        <v>260</v>
      </c>
    </row>
    <row r="30" spans="1:10" ht="45" x14ac:dyDescent="0.25">
      <c r="A30" s="63" t="s">
        <v>3731</v>
      </c>
      <c r="B30" s="63" t="s">
        <v>3732</v>
      </c>
      <c r="C30" s="63" t="s">
        <v>356</v>
      </c>
      <c r="D30" s="63" t="s">
        <v>330</v>
      </c>
      <c r="E30" s="63" t="s">
        <v>276</v>
      </c>
      <c r="F30" s="76">
        <v>44963.472222222001</v>
      </c>
      <c r="G30" s="76">
        <v>45400.430555555999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7" t="s">
        <v>3761</v>
      </c>
      <c r="B31" s="67" t="s">
        <v>3769</v>
      </c>
      <c r="C31" s="67" t="s">
        <v>1182</v>
      </c>
      <c r="D31" s="67" t="s">
        <v>330</v>
      </c>
      <c r="E31" s="67" t="s">
        <v>276</v>
      </c>
      <c r="F31" s="75">
        <v>44963.631944444001</v>
      </c>
      <c r="G31" s="75">
        <v>45400.590277777999</v>
      </c>
      <c r="H31" s="67" t="s">
        <v>23</v>
      </c>
      <c r="I31" s="67" t="s">
        <v>18</v>
      </c>
      <c r="J31" s="67" t="s">
        <v>255</v>
      </c>
    </row>
    <row r="32" spans="1:10" ht="45" x14ac:dyDescent="0.25">
      <c r="A32" s="63" t="s">
        <v>3763</v>
      </c>
      <c r="B32" s="63" t="s">
        <v>3772</v>
      </c>
      <c r="C32" s="63" t="s">
        <v>1182</v>
      </c>
      <c r="D32" s="63" t="s">
        <v>330</v>
      </c>
      <c r="E32" s="63" t="s">
        <v>276</v>
      </c>
      <c r="F32" s="76">
        <v>44963.634027777996</v>
      </c>
      <c r="G32" s="76">
        <v>45400.592361110997</v>
      </c>
      <c r="H32" s="63" t="s">
        <v>23</v>
      </c>
      <c r="I32" s="63" t="s">
        <v>18</v>
      </c>
      <c r="J32" s="63" t="s">
        <v>255</v>
      </c>
    </row>
    <row r="33" spans="1:10" ht="60" x14ac:dyDescent="0.25">
      <c r="A33" s="84" t="s">
        <v>3838</v>
      </c>
      <c r="B33" s="84" t="s">
        <v>3839</v>
      </c>
      <c r="C33" s="84" t="s">
        <v>3960</v>
      </c>
      <c r="D33" s="84" t="s">
        <v>330</v>
      </c>
      <c r="E33" s="84" t="s">
        <v>276</v>
      </c>
      <c r="F33" s="85">
        <v>44964.545138889</v>
      </c>
      <c r="G33" s="85">
        <v>45401.545138889</v>
      </c>
      <c r="H33" s="84" t="s">
        <v>23</v>
      </c>
      <c r="I33" s="84" t="s">
        <v>18</v>
      </c>
      <c r="J33" s="84" t="s">
        <v>38</v>
      </c>
    </row>
    <row r="34" spans="1:10" ht="45" x14ac:dyDescent="0.25">
      <c r="A34" s="63" t="s">
        <v>3845</v>
      </c>
      <c r="B34" s="63" t="s">
        <v>3846</v>
      </c>
      <c r="C34" s="63" t="s">
        <v>356</v>
      </c>
      <c r="D34" s="63" t="s">
        <v>330</v>
      </c>
      <c r="E34" s="63" t="s">
        <v>276</v>
      </c>
      <c r="F34" s="76">
        <v>44964.596527777998</v>
      </c>
      <c r="G34" s="76">
        <v>45401.554861110999</v>
      </c>
      <c r="H34" s="63" t="s">
        <v>23</v>
      </c>
      <c r="I34" s="63" t="s">
        <v>18</v>
      </c>
      <c r="J34" s="63" t="s">
        <v>255</v>
      </c>
    </row>
    <row r="35" spans="1:10" ht="45" x14ac:dyDescent="0.25">
      <c r="A35" s="84" t="s">
        <v>3959</v>
      </c>
      <c r="B35" s="84" t="s">
        <v>3958</v>
      </c>
      <c r="C35" s="84" t="s">
        <v>356</v>
      </c>
      <c r="D35" s="67" t="s">
        <v>330</v>
      </c>
      <c r="E35" s="67" t="s">
        <v>276</v>
      </c>
      <c r="F35" s="75">
        <v>44966.405555555997</v>
      </c>
      <c r="G35" s="75">
        <v>45405.363888888998</v>
      </c>
      <c r="H35" s="67" t="s">
        <v>23</v>
      </c>
      <c r="I35" s="67" t="s">
        <v>18</v>
      </c>
      <c r="J35" s="67" t="s">
        <v>346</v>
      </c>
    </row>
    <row r="36" spans="1:10" ht="45" x14ac:dyDescent="0.25">
      <c r="A36" s="61" t="s">
        <v>3962</v>
      </c>
      <c r="B36" s="61" t="s">
        <v>3961</v>
      </c>
      <c r="C36" s="61" t="s">
        <v>850</v>
      </c>
      <c r="D36" s="61" t="s">
        <v>330</v>
      </c>
      <c r="E36" s="61" t="s">
        <v>276</v>
      </c>
      <c r="F36" s="78">
        <v>44966.407638889003</v>
      </c>
      <c r="G36" s="78">
        <v>45405.370833333</v>
      </c>
      <c r="H36" s="61" t="s">
        <v>23</v>
      </c>
      <c r="I36" s="61" t="s">
        <v>18</v>
      </c>
      <c r="J36" s="61" t="s">
        <v>255</v>
      </c>
    </row>
    <row r="38" spans="1:10" x14ac:dyDescent="0.25">
      <c r="A38" s="86" t="s">
        <v>3867</v>
      </c>
      <c r="B38" s="86" t="s">
        <v>3966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30" x14ac:dyDescent="0.25">
      <c r="A39" s="62" t="s">
        <v>3969</v>
      </c>
      <c r="B39" s="62" t="s">
        <v>3955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62" t="s">
        <v>3971</v>
      </c>
      <c r="B40" s="62" t="s">
        <v>3972</v>
      </c>
      <c r="C40" s="62"/>
      <c r="D40" s="62"/>
      <c r="E40" s="62"/>
      <c r="F40" s="81"/>
      <c r="G40" s="81"/>
      <c r="H40" s="62"/>
      <c r="I40" s="62"/>
      <c r="J40" s="62" t="s">
        <v>346</v>
      </c>
    </row>
    <row r="41" spans="1:10" x14ac:dyDescent="0.25">
      <c r="A41" s="62" t="s">
        <v>3985</v>
      </c>
      <c r="B41" s="62" t="s">
        <v>3986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x14ac:dyDescent="0.25">
      <c r="A42" s="62" t="s">
        <v>3996</v>
      </c>
      <c r="B42" s="62" t="s">
        <v>3998</v>
      </c>
      <c r="C42" s="62"/>
      <c r="D42" s="62"/>
      <c r="E42" s="62"/>
      <c r="F42" s="81"/>
      <c r="G42" s="81"/>
      <c r="H42" s="62"/>
      <c r="I42" s="62"/>
      <c r="J42" s="62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F999D-11C3-4720-AB83-0DB3933A3C98}">
  <dimension ref="B2:AT866"/>
  <sheetViews>
    <sheetView topLeftCell="A410" workbookViewId="0">
      <selection activeCell="D452" sqref="D4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4009</v>
      </c>
    </row>
    <row r="59" spans="2:4" x14ac:dyDescent="0.25">
      <c r="D59" s="285" t="s">
        <v>4009</v>
      </c>
    </row>
    <row r="106" spans="4:4" x14ac:dyDescent="0.25">
      <c r="D106" s="51" t="s">
        <v>3940</v>
      </c>
    </row>
    <row r="108" spans="4:4" x14ac:dyDescent="0.25">
      <c r="D108" s="285" t="s">
        <v>4035</v>
      </c>
    </row>
    <row r="130" spans="4:26" x14ac:dyDescent="0.25">
      <c r="D130" s="285" t="s">
        <v>309</v>
      </c>
    </row>
    <row r="131" spans="4:26" x14ac:dyDescent="0.25">
      <c r="D131" s="51" t="s">
        <v>4010</v>
      </c>
      <c r="M131" s="285" t="s">
        <v>4036</v>
      </c>
    </row>
    <row r="132" spans="4:26" x14ac:dyDescent="0.25">
      <c r="D132" s="51" t="s">
        <v>4011</v>
      </c>
      <c r="M132" s="285" t="s">
        <v>4036</v>
      </c>
    </row>
    <row r="133" spans="4:26" x14ac:dyDescent="0.25">
      <c r="D133" s="51" t="s">
        <v>4012</v>
      </c>
      <c r="M133" s="285" t="s">
        <v>4036</v>
      </c>
    </row>
    <row r="134" spans="4:26" x14ac:dyDescent="0.25">
      <c r="D134" s="51" t="s">
        <v>4013</v>
      </c>
      <c r="M134" s="285" t="s">
        <v>4036</v>
      </c>
    </row>
    <row r="135" spans="4:26" x14ac:dyDescent="0.25">
      <c r="D135" s="51" t="s">
        <v>4014</v>
      </c>
      <c r="M135" s="285" t="s">
        <v>4036</v>
      </c>
    </row>
    <row r="136" spans="4:26" x14ac:dyDescent="0.25">
      <c r="D136" s="51" t="s">
        <v>4015</v>
      </c>
      <c r="M136" s="285" t="s">
        <v>4036</v>
      </c>
    </row>
    <row r="137" spans="4:26" x14ac:dyDescent="0.25">
      <c r="D137" s="51" t="s">
        <v>4016</v>
      </c>
      <c r="M137" s="285" t="s">
        <v>4036</v>
      </c>
    </row>
    <row r="138" spans="4:26" x14ac:dyDescent="0.25">
      <c r="D138" s="51" t="s">
        <v>4017</v>
      </c>
      <c r="M138" s="285" t="s">
        <v>4036</v>
      </c>
    </row>
    <row r="140" spans="4:26" x14ac:dyDescent="0.25">
      <c r="D140" s="56" t="s">
        <v>34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 spans="4:26" x14ac:dyDescent="0.25">
      <c r="D141" s="56" t="s">
        <v>1237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 spans="4:26" x14ac:dyDescent="0.25">
      <c r="D142" s="56" t="s">
        <v>4037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 spans="4:26" x14ac:dyDescent="0.25">
      <c r="D143" s="56" t="s">
        <v>923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60" spans="4:4" x14ac:dyDescent="0.25">
      <c r="D160" s="285" t="s">
        <v>4035</v>
      </c>
    </row>
    <row r="191" spans="4:4" x14ac:dyDescent="0.25">
      <c r="D191" s="285" t="s">
        <v>4009</v>
      </c>
    </row>
    <row r="239" spans="4:35" x14ac:dyDescent="0.25">
      <c r="D239" s="57" t="s">
        <v>357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</row>
    <row r="240" spans="4:35" x14ac:dyDescent="0.25">
      <c r="D240" s="57" t="s">
        <v>322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</row>
    <row r="241" spans="4:3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</row>
    <row r="242" spans="4:35" x14ac:dyDescent="0.25">
      <c r="D242" s="57" t="s">
        <v>4052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</row>
    <row r="243" spans="4:35" x14ac:dyDescent="0.25">
      <c r="D243" s="57" t="s">
        <v>4053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</row>
    <row r="244" spans="4:35" x14ac:dyDescent="0.25">
      <c r="D244" s="57" t="s">
        <v>447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</row>
    <row r="245" spans="4:35" x14ac:dyDescent="0.25">
      <c r="D245" s="57" t="s">
        <v>4054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</row>
    <row r="246" spans="4:35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</row>
    <row r="247" spans="4:35" x14ac:dyDescent="0.25">
      <c r="D247" s="57" t="s">
        <v>264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</row>
    <row r="248" spans="4:35" x14ac:dyDescent="0.25">
      <c r="D248" s="57" t="s">
        <v>263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</row>
    <row r="249" spans="4:35" x14ac:dyDescent="0.25">
      <c r="D249" s="57" t="s">
        <v>358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</row>
    <row r="251" spans="4:35" x14ac:dyDescent="0.25">
      <c r="D251" s="285" t="s">
        <v>4035</v>
      </c>
    </row>
    <row r="307" spans="2:4" x14ac:dyDescent="0.25">
      <c r="B307" s="50">
        <v>0</v>
      </c>
      <c r="D307" s="51" t="s">
        <v>4021</v>
      </c>
    </row>
    <row r="308" spans="2:4" x14ac:dyDescent="0.25">
      <c r="D308" s="59" t="s">
        <v>304</v>
      </c>
    </row>
    <row r="309" spans="2:4" x14ac:dyDescent="0.25">
      <c r="D309" s="55" t="s">
        <v>35</v>
      </c>
    </row>
    <row r="452" spans="2:4" x14ac:dyDescent="0.25">
      <c r="B452" s="50">
        <v>0</v>
      </c>
      <c r="D452" s="51" t="s">
        <v>4029</v>
      </c>
    </row>
    <row r="453" spans="2:4" x14ac:dyDescent="0.25">
      <c r="D453" s="59" t="s">
        <v>303</v>
      </c>
    </row>
    <row r="454" spans="2:4" x14ac:dyDescent="0.25">
      <c r="D454" s="55" t="s">
        <v>35</v>
      </c>
    </row>
    <row r="538" spans="2:4" x14ac:dyDescent="0.25">
      <c r="B538" s="50">
        <v>0</v>
      </c>
      <c r="D538" s="51" t="s">
        <v>4050</v>
      </c>
    </row>
    <row r="539" spans="2:4" x14ac:dyDescent="0.25">
      <c r="D539" s="59" t="s">
        <v>304</v>
      </c>
    </row>
    <row r="540" spans="2:4" x14ac:dyDescent="0.25">
      <c r="D540" s="55" t="s">
        <v>35</v>
      </c>
    </row>
    <row r="666" spans="2:4" x14ac:dyDescent="0.25">
      <c r="B666" s="48">
        <v>0</v>
      </c>
      <c r="D666" s="51" t="s">
        <v>4064</v>
      </c>
    </row>
    <row r="667" spans="2:4" x14ac:dyDescent="0.25">
      <c r="D667" s="59" t="s">
        <v>305</v>
      </c>
    </row>
    <row r="668" spans="2:4" x14ac:dyDescent="0.25">
      <c r="D668" s="55" t="s">
        <v>35</v>
      </c>
    </row>
    <row r="738" spans="2:4" x14ac:dyDescent="0.25">
      <c r="B738" s="50">
        <v>0</v>
      </c>
      <c r="D738" s="51" t="s">
        <v>4062</v>
      </c>
    </row>
    <row r="739" spans="2:4" x14ac:dyDescent="0.25">
      <c r="D739" s="59" t="s">
        <v>303</v>
      </c>
    </row>
    <row r="740" spans="2:4" x14ac:dyDescent="0.25">
      <c r="D740" s="55" t="s">
        <v>4063</v>
      </c>
    </row>
    <row r="741" spans="2:4" x14ac:dyDescent="0.25">
      <c r="D741" s="68" t="s">
        <v>4064</v>
      </c>
    </row>
    <row r="743" spans="2:4" x14ac:dyDescent="0.25">
      <c r="D743" s="285" t="s">
        <v>4047</v>
      </c>
    </row>
    <row r="802" spans="2:4" x14ac:dyDescent="0.25">
      <c r="B802" s="48">
        <v>0</v>
      </c>
      <c r="D802" s="51" t="s">
        <v>4044</v>
      </c>
    </row>
    <row r="803" spans="2:4" x14ac:dyDescent="0.25">
      <c r="D803" s="59" t="s">
        <v>305</v>
      </c>
    </row>
    <row r="804" spans="2:4" x14ac:dyDescent="0.25">
      <c r="D804" s="55" t="s">
        <v>35</v>
      </c>
    </row>
    <row r="845" spans="2:4" x14ac:dyDescent="0.25">
      <c r="B845" s="50">
        <v>0</v>
      </c>
      <c r="D845" s="51" t="s">
        <v>4068</v>
      </c>
    </row>
    <row r="846" spans="2:4" x14ac:dyDescent="0.25">
      <c r="D846" s="59" t="s">
        <v>304</v>
      </c>
    </row>
    <row r="848" spans="2:4" x14ac:dyDescent="0.25">
      <c r="D848" s="285" t="s">
        <v>4066</v>
      </c>
    </row>
    <row r="850" spans="4:4" x14ac:dyDescent="0.25">
      <c r="D850" s="285" t="s">
        <v>2647</v>
      </c>
    </row>
    <row r="851" spans="4:4" x14ac:dyDescent="0.25">
      <c r="D851" s="285" t="s">
        <v>266</v>
      </c>
    </row>
    <row r="852" spans="4:4" x14ac:dyDescent="0.25">
      <c r="D852" s="285" t="s">
        <v>277</v>
      </c>
    </row>
    <row r="853" spans="4:4" x14ac:dyDescent="0.25">
      <c r="D853" s="285" t="s">
        <v>273</v>
      </c>
    </row>
    <row r="854" spans="4:4" x14ac:dyDescent="0.25">
      <c r="D854" s="285" t="s">
        <v>327</v>
      </c>
    </row>
    <row r="855" spans="4:4" x14ac:dyDescent="0.25">
      <c r="D855" s="285" t="s">
        <v>328</v>
      </c>
    </row>
    <row r="856" spans="4:4" x14ac:dyDescent="0.25">
      <c r="D856" s="285" t="s">
        <v>4067</v>
      </c>
    </row>
    <row r="865" spans="2:4" x14ac:dyDescent="0.25">
      <c r="B865" s="48">
        <v>0</v>
      </c>
      <c r="D865" s="51" t="s">
        <v>2226</v>
      </c>
    </row>
    <row r="866" spans="2:4" x14ac:dyDescent="0.25">
      <c r="D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C8DA-BAD3-478F-9B0A-ED15A89E043B}">
  <dimension ref="A2:J32"/>
  <sheetViews>
    <sheetView topLeftCell="A10" workbookViewId="0">
      <selection activeCell="A10" sqref="A10"/>
    </sheetView>
  </sheetViews>
  <sheetFormatPr defaultColWidth="2.85546875" defaultRowHeight="15" x14ac:dyDescent="0.25"/>
  <cols>
    <col min="1" max="1" width="9.140625" style="347" bestFit="1" customWidth="1"/>
    <col min="2" max="2" width="39.85546875" style="347" bestFit="1" customWidth="1"/>
    <col min="3" max="3" width="16" style="347" bestFit="1" customWidth="1"/>
    <col min="4" max="4" width="17" style="347" bestFit="1" customWidth="1"/>
    <col min="5" max="5" width="17.5703125" style="347" bestFit="1" customWidth="1"/>
    <col min="6" max="7" width="10.7109375" style="347" bestFit="1" customWidth="1"/>
    <col min="8" max="8" width="8.5703125" style="347" bestFit="1" customWidth="1"/>
    <col min="9" max="9" width="7.5703125" style="347" bestFit="1" customWidth="1"/>
    <col min="10" max="10" width="10.7109375" style="347" customWidth="1"/>
    <col min="11" max="16384" width="2.85546875" style="347"/>
  </cols>
  <sheetData>
    <row r="2" spans="1:10" ht="18.75" x14ac:dyDescent="0.25">
      <c r="A2" s="465" t="s">
        <v>633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4018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5" t="s">
        <v>345</v>
      </c>
      <c r="B6" s="355" t="s">
        <v>344</v>
      </c>
      <c r="C6" s="355" t="s">
        <v>312</v>
      </c>
      <c r="D6" s="355" t="s">
        <v>330</v>
      </c>
      <c r="E6" s="355" t="s">
        <v>343</v>
      </c>
      <c r="F6" s="356">
        <v>44693.600694444001</v>
      </c>
      <c r="G6" s="356">
        <v>45077.708333333001</v>
      </c>
      <c r="H6" s="355" t="s">
        <v>311</v>
      </c>
      <c r="I6" s="355" t="s">
        <v>18</v>
      </c>
      <c r="J6" s="355" t="s">
        <v>38</v>
      </c>
    </row>
    <row r="7" spans="1:10" ht="45" x14ac:dyDescent="0.25">
      <c r="A7" s="357" t="s">
        <v>921</v>
      </c>
      <c r="B7" s="349" t="s">
        <v>924</v>
      </c>
      <c r="C7" s="349" t="s">
        <v>459</v>
      </c>
      <c r="D7" s="349" t="s">
        <v>330</v>
      </c>
      <c r="E7" s="349" t="s">
        <v>276</v>
      </c>
      <c r="F7" s="350">
        <v>44903.420833333003</v>
      </c>
      <c r="G7" s="350">
        <v>45336.661805556003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62" t="s">
        <v>1735</v>
      </c>
      <c r="B8" s="351" t="s">
        <v>1727</v>
      </c>
      <c r="C8" s="351" t="s">
        <v>697</v>
      </c>
      <c r="D8" s="351" t="s">
        <v>330</v>
      </c>
      <c r="E8" s="351" t="s">
        <v>276</v>
      </c>
      <c r="F8" s="352">
        <v>44930.588194443997</v>
      </c>
      <c r="G8" s="352">
        <v>45366.546527778002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63" t="s">
        <v>3299</v>
      </c>
      <c r="B9" s="363" t="s">
        <v>3297</v>
      </c>
      <c r="C9" s="363" t="s">
        <v>335</v>
      </c>
      <c r="D9" s="363" t="s">
        <v>330</v>
      </c>
      <c r="E9" s="363" t="s">
        <v>276</v>
      </c>
      <c r="F9" s="364">
        <v>44957.356944444</v>
      </c>
      <c r="G9" s="364">
        <v>45393.648611110999</v>
      </c>
      <c r="H9" s="363" t="s">
        <v>23</v>
      </c>
      <c r="I9" s="363" t="s">
        <v>18</v>
      </c>
      <c r="J9" s="363" t="s">
        <v>260</v>
      </c>
    </row>
    <row r="10" spans="1:10" ht="75" x14ac:dyDescent="0.25">
      <c r="A10" s="358" t="s">
        <v>3501</v>
      </c>
      <c r="B10" s="358" t="s">
        <v>3500</v>
      </c>
      <c r="C10" s="358" t="s">
        <v>335</v>
      </c>
      <c r="D10" s="358" t="s">
        <v>330</v>
      </c>
      <c r="E10" s="358" t="s">
        <v>276</v>
      </c>
      <c r="F10" s="365">
        <v>44959.390972221998</v>
      </c>
      <c r="G10" s="365">
        <v>45398.349305556003</v>
      </c>
      <c r="H10" s="358" t="s">
        <v>23</v>
      </c>
      <c r="I10" s="358" t="s">
        <v>18</v>
      </c>
      <c r="J10" s="358" t="s">
        <v>260</v>
      </c>
    </row>
    <row r="11" spans="1:10" ht="45" x14ac:dyDescent="0.25">
      <c r="A11" s="363" t="s">
        <v>3630</v>
      </c>
      <c r="B11" s="363" t="s">
        <v>3622</v>
      </c>
      <c r="C11" s="363" t="s">
        <v>335</v>
      </c>
      <c r="D11" s="363" t="s">
        <v>330</v>
      </c>
      <c r="E11" s="363" t="s">
        <v>276</v>
      </c>
      <c r="F11" s="364">
        <v>44960.363888888998</v>
      </c>
      <c r="G11" s="364">
        <v>45398.655555555997</v>
      </c>
      <c r="H11" s="363" t="s">
        <v>23</v>
      </c>
      <c r="I11" s="363" t="s">
        <v>18</v>
      </c>
      <c r="J11" s="363" t="s">
        <v>260</v>
      </c>
    </row>
    <row r="12" spans="1:10" ht="45" x14ac:dyDescent="0.25">
      <c r="A12" s="358" t="s">
        <v>3641</v>
      </c>
      <c r="B12" s="358" t="s">
        <v>3643</v>
      </c>
      <c r="C12" s="358" t="s">
        <v>920</v>
      </c>
      <c r="D12" s="358" t="s">
        <v>330</v>
      </c>
      <c r="E12" s="358" t="s">
        <v>276</v>
      </c>
      <c r="F12" s="365">
        <v>44960.439583332998</v>
      </c>
      <c r="G12" s="365">
        <v>45399.397916667003</v>
      </c>
      <c r="H12" s="358" t="s">
        <v>23</v>
      </c>
      <c r="I12" s="358" t="s">
        <v>18</v>
      </c>
      <c r="J12" s="358" t="s">
        <v>260</v>
      </c>
    </row>
    <row r="13" spans="1:10" ht="45" x14ac:dyDescent="0.25">
      <c r="A13" s="363" t="s">
        <v>3667</v>
      </c>
      <c r="B13" s="349" t="s">
        <v>3668</v>
      </c>
      <c r="C13" s="349" t="s">
        <v>356</v>
      </c>
      <c r="D13" s="349" t="s">
        <v>330</v>
      </c>
      <c r="E13" s="349" t="s">
        <v>276</v>
      </c>
      <c r="F13" s="350">
        <v>44960.685416667002</v>
      </c>
      <c r="G13" s="350">
        <v>45399.643750000003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8" t="s">
        <v>3731</v>
      </c>
      <c r="B14" s="351" t="s">
        <v>3732</v>
      </c>
      <c r="C14" s="351" t="s">
        <v>356</v>
      </c>
      <c r="D14" s="351" t="s">
        <v>330</v>
      </c>
      <c r="E14" s="351" t="s">
        <v>276</v>
      </c>
      <c r="F14" s="352">
        <v>44963.472222222001</v>
      </c>
      <c r="G14" s="352">
        <v>45400.430555555999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63" t="s">
        <v>3761</v>
      </c>
      <c r="B15" s="349" t="s">
        <v>3769</v>
      </c>
      <c r="C15" s="349" t="s">
        <v>1182</v>
      </c>
      <c r="D15" s="349" t="s">
        <v>330</v>
      </c>
      <c r="E15" s="349" t="s">
        <v>276</v>
      </c>
      <c r="F15" s="350">
        <v>44963.631944444001</v>
      </c>
      <c r="G15" s="350">
        <v>45400.590277777999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3763</v>
      </c>
      <c r="B16" s="351" t="s">
        <v>3772</v>
      </c>
      <c r="C16" s="351" t="s">
        <v>1182</v>
      </c>
      <c r="D16" s="351" t="s">
        <v>330</v>
      </c>
      <c r="E16" s="351" t="s">
        <v>276</v>
      </c>
      <c r="F16" s="352">
        <v>44963.634027777996</v>
      </c>
      <c r="G16" s="352">
        <v>45400.592361110997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3845</v>
      </c>
      <c r="B17" s="349" t="s">
        <v>3846</v>
      </c>
      <c r="C17" s="349" t="s">
        <v>356</v>
      </c>
      <c r="D17" s="349" t="s">
        <v>330</v>
      </c>
      <c r="E17" s="349" t="s">
        <v>276</v>
      </c>
      <c r="F17" s="350">
        <v>44964.596527777998</v>
      </c>
      <c r="G17" s="350">
        <v>45401.554861110999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8" t="s">
        <v>3959</v>
      </c>
      <c r="B18" s="358" t="s">
        <v>3958</v>
      </c>
      <c r="C18" s="358" t="s">
        <v>356</v>
      </c>
      <c r="D18" s="358" t="s">
        <v>330</v>
      </c>
      <c r="E18" s="358" t="s">
        <v>276</v>
      </c>
      <c r="F18" s="365">
        <v>44966.405555555997</v>
      </c>
      <c r="G18" s="365">
        <v>45405.363888888998</v>
      </c>
      <c r="H18" s="358" t="s">
        <v>23</v>
      </c>
      <c r="I18" s="358" t="s">
        <v>18</v>
      </c>
      <c r="J18" s="358" t="s">
        <v>260</v>
      </c>
    </row>
    <row r="19" spans="1:10" ht="45" x14ac:dyDescent="0.25">
      <c r="A19" s="349" t="s">
        <v>3962</v>
      </c>
      <c r="B19" s="349" t="s">
        <v>3961</v>
      </c>
      <c r="C19" s="349" t="s">
        <v>850</v>
      </c>
      <c r="D19" s="349" t="s">
        <v>330</v>
      </c>
      <c r="E19" s="349" t="s">
        <v>276</v>
      </c>
      <c r="F19" s="350">
        <v>44966.407638889003</v>
      </c>
      <c r="G19" s="350">
        <v>45405.370833333</v>
      </c>
      <c r="H19" s="349" t="s">
        <v>23</v>
      </c>
      <c r="I19" s="349" t="s">
        <v>18</v>
      </c>
      <c r="J19" s="349" t="s">
        <v>255</v>
      </c>
    </row>
    <row r="20" spans="1:10" ht="45" x14ac:dyDescent="0.25">
      <c r="A20" s="351" t="s">
        <v>3985</v>
      </c>
      <c r="B20" s="351" t="s">
        <v>3986</v>
      </c>
      <c r="C20" s="351" t="s">
        <v>850</v>
      </c>
      <c r="D20" s="351" t="s">
        <v>330</v>
      </c>
      <c r="E20" s="351" t="s">
        <v>276</v>
      </c>
      <c r="F20" s="352">
        <v>44966.409027777998</v>
      </c>
      <c r="G20" s="352">
        <v>45405.367361110999</v>
      </c>
      <c r="H20" s="351" t="s">
        <v>23</v>
      </c>
      <c r="I20" s="351" t="s">
        <v>18</v>
      </c>
      <c r="J20" s="351" t="s">
        <v>260</v>
      </c>
    </row>
    <row r="21" spans="1:10" ht="45" x14ac:dyDescent="0.25">
      <c r="A21" s="349" t="s">
        <v>3969</v>
      </c>
      <c r="B21" s="349" t="s">
        <v>3955</v>
      </c>
      <c r="C21" s="349" t="s">
        <v>335</v>
      </c>
      <c r="D21" s="349" t="s">
        <v>330</v>
      </c>
      <c r="E21" s="349" t="s">
        <v>276</v>
      </c>
      <c r="F21" s="350">
        <v>44966.422916666997</v>
      </c>
      <c r="G21" s="350">
        <v>45405.381249999999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3971</v>
      </c>
      <c r="B22" s="351" t="s">
        <v>3972</v>
      </c>
      <c r="C22" s="351" t="s">
        <v>356</v>
      </c>
      <c r="D22" s="351" t="s">
        <v>330</v>
      </c>
      <c r="E22" s="351" t="s">
        <v>276</v>
      </c>
      <c r="F22" s="352">
        <v>44966.4375</v>
      </c>
      <c r="G22" s="352">
        <v>45405.395833333001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3996</v>
      </c>
      <c r="B23" s="349" t="s">
        <v>3998</v>
      </c>
      <c r="C23" s="349" t="s">
        <v>356</v>
      </c>
      <c r="D23" s="349" t="s">
        <v>330</v>
      </c>
      <c r="E23" s="349" t="s">
        <v>276</v>
      </c>
      <c r="F23" s="350">
        <v>44966.655555555997</v>
      </c>
      <c r="G23" s="350">
        <v>45405.613888888998</v>
      </c>
      <c r="H23" s="349" t="s">
        <v>23</v>
      </c>
      <c r="I23" s="349" t="s">
        <v>18</v>
      </c>
      <c r="J23" s="349" t="s">
        <v>260</v>
      </c>
    </row>
    <row r="25" spans="1:10" ht="45" x14ac:dyDescent="0.25">
      <c r="A25" s="366" t="s">
        <v>4020</v>
      </c>
      <c r="B25" s="366" t="s">
        <v>4019</v>
      </c>
      <c r="C25" s="366"/>
      <c r="D25" s="366"/>
      <c r="E25" s="366"/>
      <c r="F25" s="367"/>
      <c r="G25" s="367"/>
      <c r="H25" s="366"/>
      <c r="I25" s="366"/>
      <c r="J25" s="368" t="s">
        <v>346</v>
      </c>
    </row>
    <row r="26" spans="1:10" x14ac:dyDescent="0.25">
      <c r="A26" s="355" t="s">
        <v>4028</v>
      </c>
      <c r="B26" s="359" t="s">
        <v>4022</v>
      </c>
      <c r="C26" s="359"/>
      <c r="D26" s="359"/>
      <c r="E26" s="359"/>
      <c r="F26" s="360"/>
      <c r="G26" s="360"/>
      <c r="H26" s="359"/>
      <c r="I26" s="359"/>
      <c r="J26" s="361" t="s">
        <v>346</v>
      </c>
    </row>
    <row r="27" spans="1:10" x14ac:dyDescent="0.25">
      <c r="A27" s="359" t="s">
        <v>4043</v>
      </c>
      <c r="B27" s="359" t="s">
        <v>4042</v>
      </c>
      <c r="C27" s="359"/>
      <c r="D27" s="359"/>
      <c r="E27" s="359"/>
      <c r="F27" s="360"/>
      <c r="G27" s="360"/>
      <c r="H27" s="359"/>
      <c r="I27" s="359"/>
      <c r="J27" s="361" t="s">
        <v>346</v>
      </c>
    </row>
    <row r="28" spans="1:10" ht="30" x14ac:dyDescent="0.25">
      <c r="A28" s="359" t="s">
        <v>4048</v>
      </c>
      <c r="B28" s="359" t="s">
        <v>4049</v>
      </c>
      <c r="C28" s="359"/>
      <c r="D28" s="359"/>
      <c r="E28" s="359"/>
      <c r="F28" s="360"/>
      <c r="G28" s="360"/>
      <c r="H28" s="359"/>
      <c r="I28" s="359"/>
      <c r="J28" s="361" t="s">
        <v>346</v>
      </c>
    </row>
    <row r="29" spans="1:10" ht="30" x14ac:dyDescent="0.25">
      <c r="A29" s="361" t="s">
        <v>4051</v>
      </c>
      <c r="B29" s="359" t="s">
        <v>4059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ht="75" x14ac:dyDescent="0.25">
      <c r="A30" s="369" t="s">
        <v>4060</v>
      </c>
      <c r="B30" s="369" t="s">
        <v>4061</v>
      </c>
      <c r="C30" s="370" t="s">
        <v>4051</v>
      </c>
      <c r="D30" s="369" t="s">
        <v>4059</v>
      </c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 t="s">
        <v>4065</v>
      </c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FA0-309F-4624-A996-774DBA3C75DD}">
  <dimension ref="B2:AT1626"/>
  <sheetViews>
    <sheetView topLeftCell="A1410" workbookViewId="0">
      <selection activeCell="D1410" sqref="D1410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3944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304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141" spans="2:4" x14ac:dyDescent="0.25">
      <c r="B141" s="50">
        <v>0</v>
      </c>
      <c r="D141" s="51" t="s">
        <v>4050</v>
      </c>
    </row>
    <row r="142" spans="2:4" x14ac:dyDescent="0.25">
      <c r="D142" s="59" t="s">
        <v>304</v>
      </c>
    </row>
    <row r="143" spans="2:4" x14ac:dyDescent="0.25">
      <c r="D143" s="55" t="s">
        <v>35</v>
      </c>
    </row>
    <row r="311" spans="2:4" x14ac:dyDescent="0.25">
      <c r="B311" s="50">
        <v>0</v>
      </c>
      <c r="D311" s="51" t="s">
        <v>4064</v>
      </c>
    </row>
    <row r="312" spans="2:4" x14ac:dyDescent="0.25">
      <c r="D312" s="59" t="s">
        <v>304</v>
      </c>
    </row>
    <row r="313" spans="2:4" x14ac:dyDescent="0.25">
      <c r="D313" s="55" t="s">
        <v>35</v>
      </c>
    </row>
    <row r="425" spans="2:4" x14ac:dyDescent="0.25">
      <c r="B425" s="50">
        <v>0</v>
      </c>
      <c r="D425" s="51" t="s">
        <v>4044</v>
      </c>
    </row>
    <row r="426" spans="2:4" x14ac:dyDescent="0.25">
      <c r="D426" s="59" t="s">
        <v>304</v>
      </c>
    </row>
    <row r="428" spans="2:4" x14ac:dyDescent="0.25">
      <c r="D428" s="285" t="s">
        <v>36</v>
      </c>
    </row>
    <row r="429" spans="2:4" x14ac:dyDescent="0.25">
      <c r="D429" s="54" t="s">
        <v>4045</v>
      </c>
    </row>
    <row r="431" spans="2:4" x14ac:dyDescent="0.25">
      <c r="D431" s="285" t="s">
        <v>4042</v>
      </c>
    </row>
    <row r="454" spans="4:23" x14ac:dyDescent="0.25">
      <c r="D454" s="51" t="s">
        <v>3944</v>
      </c>
    </row>
    <row r="456" spans="4:23" x14ac:dyDescent="0.25">
      <c r="D456" s="285" t="s">
        <v>309</v>
      </c>
    </row>
    <row r="457" spans="4:23" x14ac:dyDescent="0.25">
      <c r="D457" s="51" t="s">
        <v>4073</v>
      </c>
    </row>
    <row r="459" spans="4:23" x14ac:dyDescent="0.25">
      <c r="D459" s="56" t="s">
        <v>33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</row>
    <row r="460" spans="4:23" x14ac:dyDescent="0.25">
      <c r="D460" s="56" t="s">
        <v>382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</row>
    <row r="461" spans="4:23" x14ac:dyDescent="0.25">
      <c r="D461" s="56" t="s">
        <v>838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</row>
    <row r="462" spans="4:23" x14ac:dyDescent="0.25">
      <c r="D462" s="56" t="s">
        <v>3720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</row>
    <row r="463" spans="4:23" x14ac:dyDescent="0.25">
      <c r="D463" s="56" t="s">
        <v>3870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</row>
    <row r="464" spans="4:23" x14ac:dyDescent="0.25">
      <c r="D464" s="56" t="s">
        <v>3871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</row>
    <row r="465" spans="4:40" x14ac:dyDescent="0.25">
      <c r="D465" s="56" t="s">
        <v>3872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</row>
    <row r="466" spans="4:40" x14ac:dyDescent="0.25">
      <c r="D466" s="56" t="s">
        <v>3873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</row>
    <row r="467" spans="4:40" x14ac:dyDescent="0.25">
      <c r="D467" s="56" t="s">
        <v>524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40" x14ac:dyDescent="0.25">
      <c r="D468" s="56" t="s">
        <v>257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40" x14ac:dyDescent="0.25">
      <c r="D469" s="56" t="s">
        <v>789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40" x14ac:dyDescent="0.25">
      <c r="D470" s="56" t="s">
        <v>279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1" spans="4:40" x14ac:dyDescent="0.25">
      <c r="D471" s="56" t="s">
        <v>4074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</row>
    <row r="473" spans="4:40" x14ac:dyDescent="0.25">
      <c r="D473" s="57" t="s">
        <v>357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</row>
    <row r="474" spans="4:40" x14ac:dyDescent="0.25">
      <c r="D474" s="57" t="s">
        <v>322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6" spans="4:40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</row>
    <row r="477" spans="4:40" x14ac:dyDescent="0.25">
      <c r="D477" s="57" t="s">
        <v>282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</row>
    <row r="478" spans="4:40" x14ac:dyDescent="0.25">
      <c r="D478" s="37" t="s">
        <v>4077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</row>
    <row r="479" spans="4:40" x14ac:dyDescent="0.25">
      <c r="D479" s="37" t="s">
        <v>4078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</row>
    <row r="480" spans="4:40" x14ac:dyDescent="0.25">
      <c r="D480" s="57" t="s">
        <v>4079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</row>
    <row r="481" spans="4:40" x14ac:dyDescent="0.25">
      <c r="D481" s="57" t="s">
        <v>4081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</row>
    <row r="482" spans="4:40" x14ac:dyDescent="0.25">
      <c r="D482" s="57" t="s">
        <v>4075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</row>
    <row r="483" spans="4:40" x14ac:dyDescent="0.25">
      <c r="D483" s="57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507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 t="s">
        <v>282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4080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4081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 t="s">
        <v>4076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263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 t="s">
        <v>264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358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4" spans="4:40" x14ac:dyDescent="0.25">
      <c r="D494" s="285" t="s">
        <v>4114</v>
      </c>
    </row>
    <row r="532" spans="2:4" x14ac:dyDescent="0.25">
      <c r="B532" s="50">
        <v>0</v>
      </c>
      <c r="D532" s="51" t="s">
        <v>4098</v>
      </c>
    </row>
    <row r="533" spans="2:4" x14ac:dyDescent="0.25">
      <c r="D533" s="59" t="s">
        <v>304</v>
      </c>
    </row>
    <row r="535" spans="2:4" x14ac:dyDescent="0.25">
      <c r="D535" s="285" t="s">
        <v>36</v>
      </c>
    </row>
    <row r="536" spans="2:4" x14ac:dyDescent="0.25">
      <c r="D536" s="54" t="s">
        <v>4099</v>
      </c>
    </row>
    <row r="538" spans="2:4" x14ac:dyDescent="0.25">
      <c r="D538" s="285" t="s">
        <v>4095</v>
      </c>
    </row>
    <row r="564" spans="4:41" x14ac:dyDescent="0.25">
      <c r="D564" s="285" t="s">
        <v>269</v>
      </c>
    </row>
    <row r="565" spans="4:41" x14ac:dyDescent="0.25">
      <c r="D565" s="372" t="s">
        <v>4024</v>
      </c>
    </row>
    <row r="567" spans="4:41" x14ac:dyDescent="0.25">
      <c r="D567" s="56" t="s">
        <v>271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C567" s="56" t="s">
        <v>3085</v>
      </c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</row>
    <row r="568" spans="4:41" x14ac:dyDescent="0.25">
      <c r="D568" s="56" t="s">
        <v>3858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C568" s="56" t="s">
        <v>505</v>
      </c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</row>
    <row r="569" spans="4:41" x14ac:dyDescent="0.25">
      <c r="D569" s="56" t="s">
        <v>3859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C569" s="56" t="s">
        <v>266</v>
      </c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</row>
    <row r="570" spans="4:41" x14ac:dyDescent="0.25">
      <c r="D570" s="56" t="s">
        <v>3860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C570" s="56" t="s">
        <v>4101</v>
      </c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</row>
    <row r="571" spans="4:41" x14ac:dyDescent="0.25">
      <c r="D571" s="56" t="s">
        <v>3861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</row>
    <row r="572" spans="4:41" x14ac:dyDescent="0.25">
      <c r="D572" s="56" t="s">
        <v>3862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</row>
    <row r="573" spans="4:41" x14ac:dyDescent="0.25">
      <c r="D573" s="56" t="s">
        <v>4100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</row>
    <row r="575" spans="4:41" x14ac:dyDescent="0.25">
      <c r="D575" s="57" t="s">
        <v>357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</row>
    <row r="576" spans="4:41" x14ac:dyDescent="0.25">
      <c r="D576" s="57" t="s">
        <v>322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</row>
    <row r="577" spans="4:19" x14ac:dyDescent="0.25">
      <c r="D577" s="57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</row>
    <row r="578" spans="4:19" x14ac:dyDescent="0.25">
      <c r="D578" s="57" t="s">
        <v>3864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</row>
    <row r="579" spans="4:19" x14ac:dyDescent="0.25">
      <c r="D579" s="57" t="s">
        <v>282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</row>
    <row r="580" spans="4:19" x14ac:dyDescent="0.25">
      <c r="D580" s="57" t="s">
        <v>4102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</row>
    <row r="581" spans="4:19" x14ac:dyDescent="0.25">
      <c r="D581" s="57" t="s">
        <v>3866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</row>
    <row r="582" spans="4:19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</row>
    <row r="583" spans="4:19" x14ac:dyDescent="0.25">
      <c r="D583" s="57" t="s">
        <v>3088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</row>
    <row r="584" spans="4:19" x14ac:dyDescent="0.25">
      <c r="D584" s="57" t="s">
        <v>282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</row>
    <row r="585" spans="4:19" x14ac:dyDescent="0.25">
      <c r="D585" s="57" t="s">
        <v>4103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19" x14ac:dyDescent="0.25">
      <c r="D586" s="57" t="s">
        <v>4104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19" x14ac:dyDescent="0.25">
      <c r="D587" s="57" t="s">
        <v>4105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19" x14ac:dyDescent="0.25">
      <c r="D588" s="57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89" spans="4:19" x14ac:dyDescent="0.25">
      <c r="D589" s="57" t="s">
        <v>263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</row>
    <row r="590" spans="4:19" x14ac:dyDescent="0.25">
      <c r="D590" s="57" t="s">
        <v>264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</row>
    <row r="591" spans="4:19" x14ac:dyDescent="0.25">
      <c r="D591" s="57" t="s">
        <v>358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</row>
    <row r="593" spans="4:4" x14ac:dyDescent="0.25">
      <c r="D593" s="285" t="s">
        <v>4106</v>
      </c>
    </row>
    <row r="632" spans="4:16" x14ac:dyDescent="0.25">
      <c r="D632" s="285" t="s">
        <v>269</v>
      </c>
    </row>
    <row r="633" spans="4:16" x14ac:dyDescent="0.25">
      <c r="D633" s="51" t="s">
        <v>4024</v>
      </c>
      <c r="L633" s="373" t="s">
        <v>4108</v>
      </c>
      <c r="M633" s="373" t="s">
        <v>475</v>
      </c>
      <c r="O633" s="51" t="s">
        <v>4107</v>
      </c>
    </row>
    <row r="635" spans="4:16" x14ac:dyDescent="0.25">
      <c r="D635" s="56" t="s">
        <v>3085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</row>
    <row r="636" spans="4:16" x14ac:dyDescent="0.25">
      <c r="D636" s="56" t="s">
        <v>505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</row>
    <row r="637" spans="4:16" x14ac:dyDescent="0.25">
      <c r="D637" s="56" t="s">
        <v>266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</row>
    <row r="638" spans="4:16" x14ac:dyDescent="0.25">
      <c r="D638" s="56" t="s">
        <v>3826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</row>
    <row r="639" spans="4:16" x14ac:dyDescent="0.25">
      <c r="D639" s="56" t="s">
        <v>4109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</row>
    <row r="640" spans="4:16" x14ac:dyDescent="0.25">
      <c r="D640" s="56" t="s">
        <v>4110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</row>
    <row r="641" spans="4:40" x14ac:dyDescent="0.25">
      <c r="D641" s="56" t="s">
        <v>259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</row>
    <row r="643" spans="4:40" x14ac:dyDescent="0.25">
      <c r="D643" s="57" t="s">
        <v>357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</row>
    <row r="644" spans="4:40" x14ac:dyDescent="0.25">
      <c r="D644" s="57" t="s">
        <v>322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</row>
    <row r="645" spans="4:40" x14ac:dyDescent="0.25">
      <c r="D645" s="57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</row>
    <row r="646" spans="4:40" x14ac:dyDescent="0.25">
      <c r="D646" s="57" t="s">
        <v>3088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</row>
    <row r="647" spans="4:40" x14ac:dyDescent="0.25">
      <c r="D647" s="57" t="s">
        <v>282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</row>
    <row r="648" spans="4:40" x14ac:dyDescent="0.25">
      <c r="D648" s="57" t="s">
        <v>4103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</row>
    <row r="649" spans="4:40" x14ac:dyDescent="0.25">
      <c r="D649" s="57" t="s">
        <v>4111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</row>
    <row r="650" spans="4:40" x14ac:dyDescent="0.25">
      <c r="D650" s="57" t="s">
        <v>4112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</row>
    <row r="651" spans="4:40" x14ac:dyDescent="0.25">
      <c r="D651" s="57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</row>
    <row r="652" spans="4:40" x14ac:dyDescent="0.25">
      <c r="D652" s="57" t="s">
        <v>3088</v>
      </c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</row>
    <row r="653" spans="4:40" x14ac:dyDescent="0.25">
      <c r="D653" s="57" t="s">
        <v>282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</row>
    <row r="654" spans="4:40" x14ac:dyDescent="0.25">
      <c r="D654" s="57" t="s">
        <v>4113</v>
      </c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</row>
    <row r="655" spans="4:40" x14ac:dyDescent="0.25">
      <c r="D655" s="57" t="s">
        <v>4111</v>
      </c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</row>
    <row r="656" spans="4:40" x14ac:dyDescent="0.25">
      <c r="D656" s="57" t="s">
        <v>4105</v>
      </c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</row>
    <row r="657" spans="4:40" x14ac:dyDescent="0.25">
      <c r="D657" s="57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</row>
    <row r="658" spans="4:40" x14ac:dyDescent="0.25">
      <c r="D658" s="57" t="s">
        <v>263</v>
      </c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</row>
    <row r="659" spans="4:40" x14ac:dyDescent="0.25">
      <c r="D659" s="57" t="s">
        <v>264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</row>
    <row r="660" spans="4:40" x14ac:dyDescent="0.25">
      <c r="D660" s="57" t="s">
        <v>358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</row>
    <row r="662" spans="4:40" x14ac:dyDescent="0.25">
      <c r="D662" s="285" t="s">
        <v>4106</v>
      </c>
    </row>
    <row r="677" spans="4:4" x14ac:dyDescent="0.25">
      <c r="D677" s="51" t="s">
        <v>4091</v>
      </c>
    </row>
    <row r="679" spans="4:4" x14ac:dyDescent="0.25">
      <c r="D679" s="285" t="s">
        <v>4106</v>
      </c>
    </row>
    <row r="715" spans="2:4" x14ac:dyDescent="0.25">
      <c r="B715" s="48">
        <v>0</v>
      </c>
      <c r="D715" s="51" t="s">
        <v>4021</v>
      </c>
    </row>
    <row r="716" spans="2:4" x14ac:dyDescent="0.25">
      <c r="D716" s="59" t="s">
        <v>305</v>
      </c>
    </row>
    <row r="717" spans="2:4" x14ac:dyDescent="0.25">
      <c r="D717" s="55" t="s">
        <v>35</v>
      </c>
    </row>
    <row r="903" spans="2:4" x14ac:dyDescent="0.25">
      <c r="B903" s="50">
        <v>0</v>
      </c>
      <c r="D903" s="51" t="s">
        <v>4115</v>
      </c>
    </row>
    <row r="904" spans="2:4" x14ac:dyDescent="0.25">
      <c r="D904" s="59" t="s">
        <v>304</v>
      </c>
    </row>
    <row r="905" spans="2:4" x14ac:dyDescent="0.25">
      <c r="D905" s="55" t="s">
        <v>4116</v>
      </c>
    </row>
    <row r="907" spans="2:4" x14ac:dyDescent="0.25">
      <c r="D907" s="285" t="s">
        <v>4116</v>
      </c>
    </row>
    <row r="917" spans="39:39" x14ac:dyDescent="0.25">
      <c r="AM917" s="285" t="s">
        <v>4118</v>
      </c>
    </row>
    <row r="918" spans="39:39" x14ac:dyDescent="0.25">
      <c r="AM918" s="51" t="s">
        <v>4117</v>
      </c>
    </row>
    <row r="956" spans="4:21" x14ac:dyDescent="0.25">
      <c r="D956" s="56" t="s">
        <v>342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</row>
    <row r="957" spans="4:21" x14ac:dyDescent="0.25">
      <c r="D957" s="56" t="s">
        <v>443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</row>
    <row r="958" spans="4:21" x14ac:dyDescent="0.25">
      <c r="D958" s="56" t="s">
        <v>257</v>
      </c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</row>
    <row r="959" spans="4:21" x14ac:dyDescent="0.25">
      <c r="D959" s="56" t="s">
        <v>258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</row>
    <row r="960" spans="4:21" x14ac:dyDescent="0.25">
      <c r="D960" s="56" t="s">
        <v>4119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</row>
    <row r="961" spans="4:21" x14ac:dyDescent="0.25">
      <c r="D961" s="56" t="s">
        <v>259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</row>
    <row r="963" spans="4:21" x14ac:dyDescent="0.25">
      <c r="D963" s="57" t="s">
        <v>357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</row>
    <row r="964" spans="4:21" x14ac:dyDescent="0.25">
      <c r="D964" s="57" t="s">
        <v>322</v>
      </c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</row>
    <row r="965" spans="4:21" x14ac:dyDescent="0.25">
      <c r="D965" s="57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</row>
    <row r="966" spans="4:21" x14ac:dyDescent="0.25">
      <c r="D966" s="57" t="s">
        <v>280</v>
      </c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</row>
    <row r="967" spans="4:21" x14ac:dyDescent="0.25">
      <c r="D967" s="57" t="s">
        <v>282</v>
      </c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</row>
    <row r="968" spans="4:21" x14ac:dyDescent="0.25">
      <c r="D968" s="57" t="s">
        <v>4120</v>
      </c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</row>
    <row r="969" spans="4:21" x14ac:dyDescent="0.25">
      <c r="D969" s="57" t="s">
        <v>4121</v>
      </c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</row>
    <row r="970" spans="4:21" x14ac:dyDescent="0.25">
      <c r="D970" s="57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</row>
    <row r="971" spans="4:21" x14ac:dyDescent="0.25">
      <c r="D971" s="57" t="s">
        <v>263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</row>
    <row r="972" spans="4:21" x14ac:dyDescent="0.25">
      <c r="D972" s="57" t="s">
        <v>264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</row>
    <row r="973" spans="4:21" x14ac:dyDescent="0.25">
      <c r="D973" s="57" t="s">
        <v>358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</row>
    <row r="975" spans="4:21" x14ac:dyDescent="0.25">
      <c r="D975" s="285" t="s">
        <v>4122</v>
      </c>
    </row>
    <row r="1045" spans="2:4" x14ac:dyDescent="0.25">
      <c r="B1045" s="50">
        <v>0</v>
      </c>
      <c r="D1045" s="51" t="s">
        <v>474</v>
      </c>
    </row>
    <row r="1046" spans="2:4" x14ac:dyDescent="0.25">
      <c r="D1046" s="59" t="s">
        <v>304</v>
      </c>
    </row>
    <row r="1047" spans="2:4" x14ac:dyDescent="0.25">
      <c r="D1047" s="55" t="s">
        <v>4123</v>
      </c>
    </row>
    <row r="1049" spans="2:4" x14ac:dyDescent="0.25">
      <c r="D1049" s="285" t="s">
        <v>4123</v>
      </c>
    </row>
    <row r="1092" spans="4:4" x14ac:dyDescent="0.25">
      <c r="D1092" s="285" t="s">
        <v>309</v>
      </c>
    </row>
    <row r="1093" spans="4:4" x14ac:dyDescent="0.25">
      <c r="D1093" s="51" t="s">
        <v>4124</v>
      </c>
    </row>
    <row r="1095" spans="4:4" x14ac:dyDescent="0.25">
      <c r="D1095" s="285" t="s">
        <v>4125</v>
      </c>
    </row>
    <row r="1169" spans="2:4" x14ac:dyDescent="0.25">
      <c r="B1169" s="50">
        <v>0</v>
      </c>
      <c r="D1169" s="51" t="s">
        <v>4137</v>
      </c>
    </row>
    <row r="1170" spans="2:4" x14ac:dyDescent="0.25">
      <c r="D1170" s="59" t="s">
        <v>303</v>
      </c>
    </row>
    <row r="1172" spans="2:4" x14ac:dyDescent="0.25">
      <c r="D1172" s="285" t="s">
        <v>36</v>
      </c>
    </row>
    <row r="1173" spans="2:4" x14ac:dyDescent="0.25">
      <c r="D1173" s="54" t="s">
        <v>4174</v>
      </c>
    </row>
    <row r="1175" spans="2:4" x14ac:dyDescent="0.25">
      <c r="D1175" s="285" t="s">
        <v>4126</v>
      </c>
    </row>
    <row r="1223" spans="4:18" x14ac:dyDescent="0.25">
      <c r="D1223" s="285" t="s">
        <v>269</v>
      </c>
    </row>
    <row r="1224" spans="4:18" x14ac:dyDescent="0.25">
      <c r="D1224" s="51" t="s">
        <v>4128</v>
      </c>
    </row>
    <row r="1225" spans="4:18" x14ac:dyDescent="0.25">
      <c r="D1225" s="51" t="s">
        <v>4129</v>
      </c>
    </row>
    <row r="1226" spans="4:18" x14ac:dyDescent="0.25">
      <c r="D1226" s="51" t="s">
        <v>4130</v>
      </c>
    </row>
    <row r="1228" spans="4:18" x14ac:dyDescent="0.25">
      <c r="D1228" s="56" t="s">
        <v>4169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</row>
    <row r="1229" spans="4:18" x14ac:dyDescent="0.25">
      <c r="D1229" s="56" t="s">
        <v>4170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</row>
    <row r="1230" spans="4:18" x14ac:dyDescent="0.25">
      <c r="D1230" s="56" t="s">
        <v>266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</row>
    <row r="1231" spans="4:18" x14ac:dyDescent="0.25">
      <c r="D1231" s="56" t="s">
        <v>277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</row>
    <row r="1232" spans="4:18" x14ac:dyDescent="0.25">
      <c r="D1232" s="56" t="s">
        <v>273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</row>
    <row r="1233" spans="4:40" x14ac:dyDescent="0.25">
      <c r="D1233" s="56" t="s">
        <v>3826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</row>
    <row r="1234" spans="4:40" x14ac:dyDescent="0.25">
      <c r="D1234" s="56" t="s">
        <v>4171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</row>
    <row r="1235" spans="4:40" x14ac:dyDescent="0.25">
      <c r="D1235" s="56" t="s">
        <v>4172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</row>
    <row r="1236" spans="4:40" x14ac:dyDescent="0.25">
      <c r="D1236" s="56" t="s">
        <v>4173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</row>
    <row r="1237" spans="4:40" x14ac:dyDescent="0.25">
      <c r="D1237" s="56" t="s">
        <v>278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</row>
    <row r="1238" spans="4:40" x14ac:dyDescent="0.25">
      <c r="D1238" s="56" t="s">
        <v>4175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</row>
    <row r="1239" spans="4:40" x14ac:dyDescent="0.25">
      <c r="D1239" s="56" t="s">
        <v>487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</row>
    <row r="1241" spans="4:40" x14ac:dyDescent="0.25">
      <c r="D1241" s="57" t="s">
        <v>357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  <c r="AA1241" s="53"/>
      <c r="AB1241" s="53"/>
      <c r="AC1241" s="53"/>
      <c r="AD1241" s="53"/>
      <c r="AE1241" s="53"/>
      <c r="AF1241" s="53"/>
      <c r="AG1241" s="53"/>
      <c r="AH1241" s="53"/>
      <c r="AI1241" s="53"/>
      <c r="AJ1241" s="53"/>
      <c r="AK1241" s="53"/>
      <c r="AL1241" s="53"/>
      <c r="AM1241" s="53"/>
      <c r="AN1241" s="53"/>
    </row>
    <row r="1242" spans="4:40" x14ac:dyDescent="0.25">
      <c r="D1242" s="57" t="s">
        <v>322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  <c r="AA1242" s="53"/>
      <c r="AB1242" s="53"/>
      <c r="AC1242" s="53"/>
      <c r="AD1242" s="53"/>
      <c r="AE1242" s="53"/>
      <c r="AF1242" s="53"/>
      <c r="AG1242" s="53"/>
      <c r="AH1242" s="53"/>
      <c r="AI1242" s="53"/>
      <c r="AJ1242" s="53"/>
      <c r="AK1242" s="53"/>
      <c r="AL1242" s="53"/>
      <c r="AM1242" s="53"/>
      <c r="AN1242" s="53"/>
    </row>
    <row r="1243" spans="4:40" x14ac:dyDescent="0.25">
      <c r="D1243" s="57"/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3"/>
      <c r="AM1243" s="53"/>
      <c r="AN1243" s="53"/>
    </row>
    <row r="1244" spans="4:40" x14ac:dyDescent="0.25">
      <c r="D1244" s="57" t="s">
        <v>267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  <c r="AB1244" s="53"/>
      <c r="AC1244" s="53"/>
      <c r="AD1244" s="53"/>
      <c r="AE1244" s="53"/>
      <c r="AF1244" s="53"/>
      <c r="AG1244" s="53"/>
      <c r="AH1244" s="53"/>
      <c r="AI1244" s="53"/>
      <c r="AJ1244" s="53"/>
      <c r="AK1244" s="53"/>
      <c r="AL1244" s="53"/>
      <c r="AM1244" s="53"/>
      <c r="AN1244" s="53"/>
    </row>
    <row r="1245" spans="4:40" x14ac:dyDescent="0.25">
      <c r="D1245" s="57" t="s">
        <v>282</v>
      </c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  <c r="AA1245" s="53"/>
      <c r="AB1245" s="53"/>
      <c r="AC1245" s="53"/>
      <c r="AD1245" s="53"/>
      <c r="AE1245" s="53"/>
      <c r="AF1245" s="53"/>
      <c r="AG1245" s="53"/>
      <c r="AH1245" s="53"/>
      <c r="AI1245" s="53"/>
      <c r="AJ1245" s="53"/>
      <c r="AK1245" s="53"/>
      <c r="AL1245" s="53"/>
      <c r="AM1245" s="53"/>
      <c r="AN1245" s="53"/>
    </row>
    <row r="1246" spans="4:40" x14ac:dyDescent="0.25">
      <c r="D1246" s="57" t="s">
        <v>2275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  <c r="AA1246" s="53"/>
      <c r="AB1246" s="53"/>
      <c r="AC1246" s="53"/>
      <c r="AD1246" s="53"/>
      <c r="AE1246" s="53"/>
      <c r="AF1246" s="53"/>
      <c r="AG1246" s="53"/>
      <c r="AH1246" s="53"/>
      <c r="AI1246" s="53"/>
      <c r="AJ1246" s="53"/>
      <c r="AK1246" s="53"/>
      <c r="AL1246" s="53"/>
      <c r="AM1246" s="53"/>
      <c r="AN1246" s="53"/>
    </row>
    <row r="1247" spans="4:40" x14ac:dyDescent="0.25">
      <c r="D1247" s="57" t="s">
        <v>4176</v>
      </c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  <c r="AA1247" s="53"/>
      <c r="AB1247" s="53"/>
      <c r="AC1247" s="53"/>
      <c r="AD1247" s="53"/>
      <c r="AE1247" s="53"/>
      <c r="AF1247" s="53"/>
      <c r="AG1247" s="53"/>
      <c r="AH1247" s="53"/>
      <c r="AI1247" s="53"/>
      <c r="AJ1247" s="53"/>
      <c r="AK1247" s="53"/>
      <c r="AL1247" s="53"/>
      <c r="AM1247" s="53"/>
      <c r="AN1247" s="53"/>
    </row>
    <row r="1248" spans="4:40" x14ac:dyDescent="0.25">
      <c r="D1248" s="57" t="s">
        <v>1620</v>
      </c>
      <c r="E1248" s="53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  <c r="AA1248" s="53"/>
      <c r="AB1248" s="53"/>
      <c r="AC1248" s="53"/>
      <c r="AD1248" s="53"/>
      <c r="AE1248" s="53"/>
      <c r="AF1248" s="53"/>
      <c r="AG1248" s="53"/>
      <c r="AH1248" s="53"/>
      <c r="AI1248" s="53"/>
      <c r="AJ1248" s="53"/>
      <c r="AK1248" s="53"/>
      <c r="AL1248" s="53"/>
      <c r="AM1248" s="53"/>
      <c r="AN1248" s="53"/>
    </row>
    <row r="1249" spans="4:40" x14ac:dyDescent="0.25">
      <c r="D1249" s="57" t="s">
        <v>4177</v>
      </c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  <c r="AA1249" s="53"/>
      <c r="AB1249" s="53"/>
      <c r="AC1249" s="53"/>
      <c r="AD1249" s="53"/>
      <c r="AE1249" s="53"/>
      <c r="AF1249" s="53"/>
      <c r="AG1249" s="53"/>
      <c r="AH1249" s="53"/>
      <c r="AI1249" s="53"/>
      <c r="AJ1249" s="53"/>
      <c r="AK1249" s="53"/>
      <c r="AL1249" s="53"/>
      <c r="AM1249" s="53"/>
      <c r="AN1249" s="53"/>
    </row>
    <row r="1250" spans="4:40" x14ac:dyDescent="0.25">
      <c r="D1250" s="57" t="s">
        <v>4178</v>
      </c>
      <c r="E1250" s="53"/>
      <c r="F1250" s="53"/>
      <c r="G1250" s="53"/>
      <c r="H1250" s="53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  <c r="AA1250" s="53"/>
      <c r="AB1250" s="53"/>
      <c r="AC1250" s="53"/>
      <c r="AD1250" s="53"/>
      <c r="AE1250" s="53"/>
      <c r="AF1250" s="53"/>
      <c r="AG1250" s="53"/>
      <c r="AH1250" s="53"/>
      <c r="AI1250" s="53"/>
      <c r="AJ1250" s="53"/>
      <c r="AK1250" s="53"/>
      <c r="AL1250" s="53"/>
      <c r="AM1250" s="53"/>
      <c r="AN1250" s="53"/>
    </row>
    <row r="1251" spans="4:40" x14ac:dyDescent="0.25">
      <c r="D1251" s="57">
        <v>209529</v>
      </c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  <c r="AA1251" s="53"/>
      <c r="AB1251" s="53"/>
      <c r="AC1251" s="53"/>
      <c r="AD1251" s="53"/>
      <c r="AE1251" s="53"/>
      <c r="AF1251" s="53"/>
      <c r="AG1251" s="53"/>
      <c r="AH1251" s="53"/>
      <c r="AI1251" s="53"/>
      <c r="AJ1251" s="53"/>
      <c r="AK1251" s="53"/>
      <c r="AL1251" s="53"/>
      <c r="AM1251" s="53"/>
      <c r="AN1251" s="53"/>
    </row>
    <row r="1252" spans="4:40" x14ac:dyDescent="0.25">
      <c r="D1252" s="57" t="s">
        <v>259</v>
      </c>
      <c r="E1252" s="53"/>
      <c r="F1252" s="53"/>
      <c r="G1252" s="53"/>
      <c r="H1252" s="53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  <c r="AA1252" s="53"/>
      <c r="AB1252" s="53"/>
      <c r="AC1252" s="53"/>
      <c r="AD1252" s="53"/>
      <c r="AE1252" s="53"/>
      <c r="AF1252" s="53"/>
      <c r="AG1252" s="53"/>
      <c r="AH1252" s="53"/>
      <c r="AI1252" s="53"/>
      <c r="AJ1252" s="53"/>
      <c r="AK1252" s="53"/>
      <c r="AL1252" s="53"/>
      <c r="AM1252" s="53"/>
      <c r="AN1252" s="53"/>
    </row>
    <row r="1253" spans="4:40" x14ac:dyDescent="0.25">
      <c r="D1253" s="57"/>
      <c r="E1253" s="53"/>
      <c r="F1253" s="53"/>
      <c r="G1253" s="5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  <c r="AA1253" s="53"/>
      <c r="AB1253" s="53"/>
      <c r="AC1253" s="53"/>
      <c r="AD1253" s="53"/>
      <c r="AE1253" s="53"/>
      <c r="AF1253" s="53"/>
      <c r="AG1253" s="53"/>
      <c r="AH1253" s="53"/>
      <c r="AI1253" s="53"/>
      <c r="AJ1253" s="53"/>
      <c r="AK1253" s="53"/>
      <c r="AL1253" s="53"/>
      <c r="AM1253" s="53"/>
      <c r="AN1253" s="53"/>
    </row>
    <row r="1254" spans="4:40" x14ac:dyDescent="0.25">
      <c r="D1254" s="57" t="s">
        <v>263</v>
      </c>
      <c r="E1254" s="53"/>
      <c r="F1254" s="53"/>
      <c r="G1254" s="53"/>
      <c r="H1254" s="53"/>
      <c r="I1254" s="53"/>
      <c r="J1254" s="53"/>
      <c r="K1254" s="53"/>
      <c r="L1254" s="53"/>
      <c r="M1254" s="53"/>
      <c r="N1254" s="53"/>
      <c r="O1254" s="53"/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  <c r="Z1254" s="53"/>
      <c r="AA1254" s="53"/>
      <c r="AB1254" s="53"/>
      <c r="AC1254" s="53"/>
      <c r="AD1254" s="53"/>
      <c r="AE1254" s="53"/>
      <c r="AF1254" s="53"/>
      <c r="AG1254" s="53"/>
      <c r="AH1254" s="53"/>
      <c r="AI1254" s="53"/>
      <c r="AJ1254" s="53"/>
      <c r="AK1254" s="53"/>
      <c r="AL1254" s="53"/>
      <c r="AM1254" s="53"/>
      <c r="AN1254" s="53"/>
    </row>
    <row r="1255" spans="4:40" x14ac:dyDescent="0.25">
      <c r="D1255" s="57" t="s">
        <v>264</v>
      </c>
      <c r="E1255" s="53"/>
      <c r="F1255" s="53"/>
      <c r="G1255" s="53"/>
      <c r="H1255" s="53"/>
      <c r="I1255" s="53"/>
      <c r="J1255" s="53"/>
      <c r="K1255" s="53"/>
      <c r="L1255" s="53"/>
      <c r="M1255" s="53"/>
      <c r="N1255" s="53"/>
      <c r="O1255" s="53"/>
      <c r="P1255" s="53"/>
      <c r="Q1255" s="53"/>
      <c r="R1255" s="53"/>
      <c r="S1255" s="53"/>
      <c r="T1255" s="53"/>
      <c r="U1255" s="53"/>
      <c r="V1255" s="53"/>
      <c r="W1255" s="53"/>
      <c r="X1255" s="53"/>
      <c r="Y1255" s="53"/>
      <c r="Z1255" s="53"/>
      <c r="AA1255" s="53"/>
      <c r="AB1255" s="53"/>
      <c r="AC1255" s="53"/>
      <c r="AD1255" s="53"/>
      <c r="AE1255" s="53"/>
      <c r="AF1255" s="53"/>
      <c r="AG1255" s="53"/>
      <c r="AH1255" s="53"/>
      <c r="AI1255" s="53"/>
      <c r="AJ1255" s="53"/>
      <c r="AK1255" s="53"/>
      <c r="AL1255" s="53"/>
      <c r="AM1255" s="53"/>
      <c r="AN1255" s="53"/>
    </row>
    <row r="1256" spans="4:40" x14ac:dyDescent="0.25">
      <c r="D1256" s="57" t="s">
        <v>358</v>
      </c>
      <c r="E1256" s="53"/>
      <c r="F1256" s="53"/>
      <c r="G1256" s="53"/>
      <c r="H1256" s="53"/>
      <c r="I1256" s="53"/>
      <c r="J1256" s="53"/>
      <c r="K1256" s="53"/>
      <c r="L1256" s="53"/>
      <c r="M1256" s="53"/>
      <c r="N1256" s="53"/>
      <c r="O1256" s="53"/>
      <c r="P1256" s="53"/>
      <c r="Q1256" s="53"/>
      <c r="R1256" s="53"/>
      <c r="S1256" s="53"/>
      <c r="T1256" s="53"/>
      <c r="U1256" s="53"/>
      <c r="V1256" s="53"/>
      <c r="W1256" s="53"/>
      <c r="X1256" s="53"/>
      <c r="Y1256" s="53"/>
      <c r="Z1256" s="53"/>
      <c r="AA1256" s="53"/>
      <c r="AB1256" s="53"/>
      <c r="AC1256" s="53"/>
      <c r="AD1256" s="53"/>
      <c r="AE1256" s="53"/>
      <c r="AF1256" s="53"/>
      <c r="AG1256" s="53"/>
      <c r="AH1256" s="53"/>
      <c r="AI1256" s="53"/>
      <c r="AJ1256" s="53"/>
      <c r="AK1256" s="53"/>
      <c r="AL1256" s="53"/>
      <c r="AM1256" s="53"/>
      <c r="AN1256" s="53"/>
    </row>
    <row r="1258" spans="4:40" x14ac:dyDescent="0.25">
      <c r="D1258" s="285" t="s">
        <v>4179</v>
      </c>
    </row>
    <row r="1324" spans="2:4" x14ac:dyDescent="0.25">
      <c r="B1324" s="50">
        <v>0</v>
      </c>
      <c r="D1324" s="51" t="s">
        <v>4139</v>
      </c>
    </row>
    <row r="1325" spans="2:4" x14ac:dyDescent="0.25">
      <c r="D1325" s="59" t="s">
        <v>303</v>
      </c>
    </row>
    <row r="1326" spans="2:4" x14ac:dyDescent="0.25">
      <c r="D1326" s="55" t="s">
        <v>3796</v>
      </c>
    </row>
    <row r="1327" spans="2:4" x14ac:dyDescent="0.25">
      <c r="D1327" s="68" t="s">
        <v>4137</v>
      </c>
    </row>
    <row r="1330" spans="4:4" x14ac:dyDescent="0.25">
      <c r="D1330" s="285" t="s">
        <v>4127</v>
      </c>
    </row>
    <row r="1410" spans="2:4" x14ac:dyDescent="0.25">
      <c r="B1410" s="48">
        <v>0</v>
      </c>
      <c r="D1410" s="51" t="s">
        <v>4141</v>
      </c>
    </row>
    <row r="1411" spans="2:4" x14ac:dyDescent="0.25">
      <c r="D1411" s="59" t="s">
        <v>305</v>
      </c>
    </row>
    <row r="1412" spans="2:4" x14ac:dyDescent="0.25">
      <c r="D1412" s="55" t="s">
        <v>35</v>
      </c>
    </row>
    <row r="1453" spans="2:4" x14ac:dyDescent="0.25">
      <c r="B1453" s="48">
        <v>0</v>
      </c>
      <c r="D1453" s="51" t="s">
        <v>4180</v>
      </c>
    </row>
    <row r="1454" spans="2:4" x14ac:dyDescent="0.25">
      <c r="D1454" s="59" t="s">
        <v>305</v>
      </c>
    </row>
    <row r="1455" spans="2:4" x14ac:dyDescent="0.25">
      <c r="D1455" s="55" t="s">
        <v>35</v>
      </c>
    </row>
    <row r="1496" spans="2:4" x14ac:dyDescent="0.25">
      <c r="B1496" s="48">
        <v>0</v>
      </c>
      <c r="D1496" s="51" t="s">
        <v>4199</v>
      </c>
    </row>
    <row r="1497" spans="2:4" x14ac:dyDescent="0.25">
      <c r="D1497" s="59" t="s">
        <v>305</v>
      </c>
    </row>
    <row r="1582" spans="2:4" x14ac:dyDescent="0.25">
      <c r="B1582" s="48">
        <v>0</v>
      </c>
      <c r="D1582" s="51" t="s">
        <v>2226</v>
      </c>
    </row>
    <row r="1583" spans="2:4" x14ac:dyDescent="0.25">
      <c r="D1583" s="59" t="s">
        <v>305</v>
      </c>
    </row>
    <row r="1625" spans="2:4" x14ac:dyDescent="0.25">
      <c r="B1625" s="48">
        <v>0</v>
      </c>
      <c r="D1625" s="51" t="s">
        <v>2226</v>
      </c>
    </row>
    <row r="1626" spans="2:4" x14ac:dyDescent="0.25">
      <c r="D162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541F-396C-4227-967D-832DE4EDAF08}">
  <dimension ref="A2:J34"/>
  <sheetViews>
    <sheetView topLeftCell="A13" workbookViewId="0">
      <selection activeCell="A13" sqref="A13"/>
    </sheetView>
  </sheetViews>
  <sheetFormatPr defaultColWidth="2.85546875" defaultRowHeight="15" x14ac:dyDescent="0.25"/>
  <cols>
    <col min="1" max="1" width="9.140625" style="371" bestFit="1" customWidth="1"/>
    <col min="2" max="2" width="39.85546875" style="371" bestFit="1" customWidth="1"/>
    <col min="3" max="3" width="19.5703125" style="371" bestFit="1" customWidth="1"/>
    <col min="4" max="4" width="17" style="371" bestFit="1" customWidth="1"/>
    <col min="5" max="5" width="17.5703125" style="371" bestFit="1" customWidth="1"/>
    <col min="6" max="7" width="10.7109375" style="371" bestFit="1" customWidth="1"/>
    <col min="8" max="8" width="8.5703125" style="371" bestFit="1" customWidth="1"/>
    <col min="9" max="9" width="7.5703125" style="371" bestFit="1" customWidth="1"/>
    <col min="10" max="10" width="10.7109375" style="371" bestFit="1" customWidth="1"/>
    <col min="11" max="16384" width="2.85546875" style="371"/>
  </cols>
  <sheetData>
    <row r="2" spans="1:10" ht="18.75" x14ac:dyDescent="0.25">
      <c r="A2" s="465" t="s">
        <v>633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4082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62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57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66" t="s">
        <v>330</v>
      </c>
      <c r="E20" s="366" t="s">
        <v>276</v>
      </c>
      <c r="F20" s="367">
        <v>44967.482638889</v>
      </c>
      <c r="G20" s="367">
        <v>45408.440972222001</v>
      </c>
      <c r="H20" s="366" t="s">
        <v>23</v>
      </c>
      <c r="I20" s="366" t="s">
        <v>18</v>
      </c>
      <c r="J20" s="366" t="s">
        <v>255</v>
      </c>
    </row>
    <row r="21" spans="1:10" ht="45" x14ac:dyDescent="0.25">
      <c r="A21" s="353" t="s">
        <v>4048</v>
      </c>
      <c r="B21" s="353" t="s">
        <v>4049</v>
      </c>
      <c r="C21" s="353" t="s">
        <v>361</v>
      </c>
      <c r="D21" s="353" t="s">
        <v>330</v>
      </c>
      <c r="E21" s="353" t="s">
        <v>276</v>
      </c>
      <c r="F21" s="354">
        <v>44967.584027778001</v>
      </c>
      <c r="G21" s="354">
        <v>45408.542361111002</v>
      </c>
      <c r="H21" s="353" t="s">
        <v>23</v>
      </c>
      <c r="I21" s="353" t="s">
        <v>18</v>
      </c>
      <c r="J21" s="353" t="s">
        <v>255</v>
      </c>
    </row>
    <row r="22" spans="1:10" ht="45" x14ac:dyDescent="0.25">
      <c r="A22" s="355" t="s">
        <v>4051</v>
      </c>
      <c r="B22" s="355" t="s">
        <v>4059</v>
      </c>
      <c r="C22" s="355" t="s">
        <v>361</v>
      </c>
      <c r="D22" s="355" t="s">
        <v>330</v>
      </c>
      <c r="E22" s="355" t="s">
        <v>276</v>
      </c>
      <c r="F22" s="356">
        <v>44967.584722222004</v>
      </c>
      <c r="G22" s="356">
        <v>45408.543055556001</v>
      </c>
      <c r="H22" s="355" t="s">
        <v>23</v>
      </c>
      <c r="I22" s="355" t="s">
        <v>18</v>
      </c>
      <c r="J22" s="355" t="s">
        <v>255</v>
      </c>
    </row>
    <row r="23" spans="1:10" ht="45" x14ac:dyDescent="0.25">
      <c r="A23" s="374" t="s">
        <v>4060</v>
      </c>
      <c r="B23" s="374" t="s">
        <v>4061</v>
      </c>
      <c r="C23" s="374" t="s">
        <v>361</v>
      </c>
      <c r="D23" s="374" t="s">
        <v>330</v>
      </c>
      <c r="E23" s="374" t="s">
        <v>276</v>
      </c>
      <c r="F23" s="375">
        <v>44967.588888888997</v>
      </c>
      <c r="G23" s="375">
        <v>45408.547222221998</v>
      </c>
      <c r="H23" s="374" t="s">
        <v>23</v>
      </c>
      <c r="I23" s="374" t="s">
        <v>18</v>
      </c>
      <c r="J23" s="374" t="s">
        <v>255</v>
      </c>
    </row>
    <row r="24" spans="1:10" ht="90" x14ac:dyDescent="0.25">
      <c r="A24" s="359"/>
      <c r="B24" s="359"/>
      <c r="C24" s="374" t="s">
        <v>4048</v>
      </c>
      <c r="D24" s="374" t="s">
        <v>4049</v>
      </c>
      <c r="E24" s="359"/>
      <c r="F24" s="360"/>
      <c r="G24" s="360"/>
      <c r="H24" s="359"/>
      <c r="I24" s="359"/>
      <c r="J24" s="359"/>
    </row>
    <row r="26" spans="1:10" x14ac:dyDescent="0.25">
      <c r="A26" s="366" t="s">
        <v>4096</v>
      </c>
      <c r="B26" s="368" t="s">
        <v>4097</v>
      </c>
      <c r="C26" s="366"/>
      <c r="D26" s="366"/>
      <c r="E26" s="366"/>
      <c r="F26" s="367"/>
      <c r="G26" s="367"/>
      <c r="H26" s="366"/>
      <c r="I26" s="366"/>
      <c r="J26" s="368" t="s">
        <v>346</v>
      </c>
    </row>
    <row r="27" spans="1:10" ht="30" x14ac:dyDescent="0.25">
      <c r="A27" s="358" t="s">
        <v>4131</v>
      </c>
      <c r="B27" s="378" t="s">
        <v>4136</v>
      </c>
      <c r="C27" s="358"/>
      <c r="D27" s="366"/>
      <c r="E27" s="366"/>
      <c r="F27" s="367"/>
      <c r="G27" s="367"/>
      <c r="H27" s="366"/>
      <c r="I27" s="366"/>
      <c r="J27" s="368" t="s">
        <v>346</v>
      </c>
    </row>
    <row r="28" spans="1:10" ht="45" x14ac:dyDescent="0.25">
      <c r="A28" s="369" t="s">
        <v>4132</v>
      </c>
      <c r="B28" s="369" t="s">
        <v>4138</v>
      </c>
      <c r="C28" s="369" t="s">
        <v>4131</v>
      </c>
      <c r="D28" s="369" t="s">
        <v>4136</v>
      </c>
      <c r="E28" s="369"/>
      <c r="F28" s="376"/>
      <c r="G28" s="376"/>
      <c r="H28" s="369"/>
      <c r="I28" s="369"/>
      <c r="J28" s="370" t="s">
        <v>346</v>
      </c>
    </row>
    <row r="29" spans="1:10" x14ac:dyDescent="0.25">
      <c r="A29" s="359" t="s">
        <v>4135</v>
      </c>
      <c r="B29" s="359" t="s">
        <v>4140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x14ac:dyDescent="0.25">
      <c r="A30" s="359" t="s">
        <v>4164</v>
      </c>
      <c r="B30" s="361" t="s">
        <v>4161</v>
      </c>
      <c r="C30" s="359"/>
      <c r="D30" s="359"/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/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/>
      <c r="B33" s="359"/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AB2A-8192-4380-A215-26088CF61974}">
  <dimension ref="B2:AW1891"/>
  <sheetViews>
    <sheetView topLeftCell="A1676" workbookViewId="0">
      <selection activeCell="D1691" sqref="D169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4021</v>
      </c>
    </row>
    <row r="56" spans="2:4" x14ac:dyDescent="0.25">
      <c r="D56" s="59" t="s">
        <v>305</v>
      </c>
    </row>
    <row r="57" spans="2:4" x14ac:dyDescent="0.25">
      <c r="D57" s="55" t="s">
        <v>35</v>
      </c>
    </row>
    <row r="259" spans="2:4" x14ac:dyDescent="0.25">
      <c r="B259" s="48">
        <v>0</v>
      </c>
      <c r="D259" s="51" t="s">
        <v>4029</v>
      </c>
    </row>
    <row r="260" spans="2:4" x14ac:dyDescent="0.25">
      <c r="D260" s="59" t="s">
        <v>305</v>
      </c>
    </row>
    <row r="261" spans="2:4" x14ac:dyDescent="0.25">
      <c r="D261" s="55" t="s">
        <v>35</v>
      </c>
    </row>
    <row r="345" spans="2:4" x14ac:dyDescent="0.25">
      <c r="B345" s="50">
        <v>0</v>
      </c>
      <c r="D345" s="51" t="s">
        <v>4050</v>
      </c>
    </row>
    <row r="346" spans="2:4" x14ac:dyDescent="0.25">
      <c r="D346" s="59" t="s">
        <v>304</v>
      </c>
    </row>
    <row r="348" spans="2:4" x14ac:dyDescent="0.25">
      <c r="D348" s="285" t="s">
        <v>36</v>
      </c>
    </row>
    <row r="349" spans="2:4" x14ac:dyDescent="0.25">
      <c r="D349" s="54" t="s">
        <v>4055</v>
      </c>
    </row>
    <row r="351" spans="2:4" x14ac:dyDescent="0.25">
      <c r="D351" s="285" t="s">
        <v>4038</v>
      </c>
    </row>
    <row r="388" spans="4:4" x14ac:dyDescent="0.25">
      <c r="D388" s="285" t="s">
        <v>484</v>
      </c>
    </row>
    <row r="389" spans="4:4" x14ac:dyDescent="0.25">
      <c r="D389" s="28" t="s">
        <v>4039</v>
      </c>
    </row>
    <row r="391" spans="4:4" x14ac:dyDescent="0.25">
      <c r="D391" s="285" t="s">
        <v>4046</v>
      </c>
    </row>
    <row r="438" spans="4:49" x14ac:dyDescent="0.25">
      <c r="D438" s="285" t="s">
        <v>348</v>
      </c>
      <c r="AA438" s="285" t="s">
        <v>975</v>
      </c>
    </row>
    <row r="439" spans="4:49" x14ac:dyDescent="0.25">
      <c r="D439" s="51" t="s">
        <v>4056</v>
      </c>
      <c r="AA439" s="51" t="s">
        <v>4154</v>
      </c>
    </row>
    <row r="440" spans="4:49" x14ac:dyDescent="0.25">
      <c r="D440" s="51" t="s">
        <v>4057</v>
      </c>
    </row>
    <row r="441" spans="4:49" x14ac:dyDescent="0.25">
      <c r="D441" s="51" t="s">
        <v>4058</v>
      </c>
      <c r="M441" s="28" t="s">
        <v>4070</v>
      </c>
    </row>
    <row r="443" spans="4:49" x14ac:dyDescent="0.25">
      <c r="D443" s="51" t="s">
        <v>3944</v>
      </c>
    </row>
    <row r="445" spans="4:49" x14ac:dyDescent="0.25">
      <c r="D445" s="51" t="s">
        <v>2591</v>
      </c>
      <c r="X445" s="51" t="s">
        <v>2590</v>
      </c>
    </row>
    <row r="447" spans="4:49" x14ac:dyDescent="0.25">
      <c r="D447" s="56" t="s">
        <v>33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X447" s="56" t="s">
        <v>33</v>
      </c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</row>
    <row r="448" spans="4:49" x14ac:dyDescent="0.25">
      <c r="D448" s="289" t="s">
        <v>2586</v>
      </c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X448" s="289" t="s">
        <v>2588</v>
      </c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  <c r="AN448" s="290"/>
      <c r="AO448" s="290"/>
      <c r="AP448" s="290"/>
      <c r="AQ448" s="290"/>
      <c r="AR448" s="290"/>
      <c r="AS448" s="290"/>
      <c r="AT448" s="290"/>
      <c r="AU448" s="290"/>
      <c r="AV448" s="290"/>
      <c r="AW448" s="290"/>
    </row>
    <row r="449" spans="4:49" x14ac:dyDescent="0.25">
      <c r="D449" s="56" t="s">
        <v>2585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X449" s="56" t="s">
        <v>2585</v>
      </c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</row>
    <row r="450" spans="4:49" x14ac:dyDescent="0.25">
      <c r="D450" s="289" t="s">
        <v>2587</v>
      </c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X450" s="289" t="s">
        <v>2589</v>
      </c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</row>
    <row r="451" spans="4:49" x14ac:dyDescent="0.25">
      <c r="D451" s="56" t="s">
        <v>2579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X451" s="56" t="s">
        <v>2579</v>
      </c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</row>
    <row r="452" spans="4:49" x14ac:dyDescent="0.25">
      <c r="D452" s="56" t="s">
        <v>2580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X452" s="56" t="s">
        <v>2580</v>
      </c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</row>
    <row r="453" spans="4:49" x14ac:dyDescent="0.25">
      <c r="D453" s="56" t="s">
        <v>2584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X453" s="56" t="s">
        <v>2584</v>
      </c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</row>
    <row r="454" spans="4:49" x14ac:dyDescent="0.25">
      <c r="D454" s="56" t="s">
        <v>2581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X454" s="56" t="s">
        <v>2581</v>
      </c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</row>
    <row r="455" spans="4:49" x14ac:dyDescent="0.25">
      <c r="D455" s="56" t="s">
        <v>2583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X455" s="56" t="s">
        <v>2583</v>
      </c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</row>
    <row r="456" spans="4:49" x14ac:dyDescent="0.25">
      <c r="D456" s="56" t="s">
        <v>4069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X456" s="56" t="s">
        <v>4069</v>
      </c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</row>
    <row r="458" spans="4:49" x14ac:dyDescent="0.25">
      <c r="D458" s="56" t="s">
        <v>4142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</row>
    <row r="459" spans="4:49" x14ac:dyDescent="0.25">
      <c r="D459" s="56" t="s">
        <v>4143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</row>
    <row r="460" spans="4:49" x14ac:dyDescent="0.25">
      <c r="D460" s="56" t="s">
        <v>4144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</row>
    <row r="461" spans="4:49" x14ac:dyDescent="0.25">
      <c r="D461" s="56" t="s">
        <v>653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</row>
    <row r="462" spans="4:49" x14ac:dyDescent="0.25">
      <c r="D462" s="56" t="s">
        <v>4145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</row>
    <row r="463" spans="4:49" x14ac:dyDescent="0.25">
      <c r="D463" s="56" t="s">
        <v>4146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</row>
    <row r="464" spans="4:49" x14ac:dyDescent="0.25">
      <c r="D464" s="56" t="s">
        <v>4147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</row>
    <row r="465" spans="4:17" x14ac:dyDescent="0.25">
      <c r="D465" s="56" t="s">
        <v>4148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</row>
    <row r="466" spans="4:17" x14ac:dyDescent="0.25">
      <c r="D466" s="56" t="s">
        <v>259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</row>
    <row r="468" spans="4:17" x14ac:dyDescent="0.25">
      <c r="D468" s="90" t="s">
        <v>357</v>
      </c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</row>
    <row r="469" spans="4:17" x14ac:dyDescent="0.25">
      <c r="D469" s="90" t="s">
        <v>322</v>
      </c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</row>
    <row r="470" spans="4:17" x14ac:dyDescent="0.25">
      <c r="D470" s="90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</row>
    <row r="471" spans="4:17" x14ac:dyDescent="0.25">
      <c r="D471" s="90" t="s">
        <v>1785</v>
      </c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</row>
    <row r="472" spans="4:17" x14ac:dyDescent="0.25">
      <c r="D472" s="90" t="s">
        <v>282</v>
      </c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</row>
    <row r="473" spans="4:17" x14ac:dyDescent="0.25">
      <c r="D473" s="90" t="s">
        <v>4153</v>
      </c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</row>
    <row r="474" spans="4:17" x14ac:dyDescent="0.25">
      <c r="D474" s="90" t="s">
        <v>4149</v>
      </c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</row>
    <row r="475" spans="4:17" x14ac:dyDescent="0.25">
      <c r="D475" s="90" t="s">
        <v>4150</v>
      </c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</row>
    <row r="476" spans="4:17" x14ac:dyDescent="0.25">
      <c r="D476" s="90" t="s">
        <v>4151</v>
      </c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</row>
    <row r="477" spans="4:17" x14ac:dyDescent="0.25">
      <c r="D477" s="240" t="s">
        <v>4152</v>
      </c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</row>
    <row r="478" spans="4:17" x14ac:dyDescent="0.25">
      <c r="D478" s="90" t="s">
        <v>259</v>
      </c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</row>
    <row r="479" spans="4:17" x14ac:dyDescent="0.25">
      <c r="D479" s="90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</row>
    <row r="480" spans="4:17" x14ac:dyDescent="0.25">
      <c r="D480" s="90" t="s">
        <v>263</v>
      </c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</row>
    <row r="481" spans="4:22" x14ac:dyDescent="0.25">
      <c r="D481" s="90" t="s">
        <v>264</v>
      </c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</row>
    <row r="482" spans="4:22" x14ac:dyDescent="0.25">
      <c r="D482" s="90" t="s">
        <v>358</v>
      </c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</row>
    <row r="484" spans="4:22" x14ac:dyDescent="0.25">
      <c r="D484" s="56" t="s">
        <v>4155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</row>
    <row r="485" spans="4:22" x14ac:dyDescent="0.25">
      <c r="D485" s="56" t="s">
        <v>653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</row>
    <row r="486" spans="4:22" x14ac:dyDescent="0.25">
      <c r="D486" s="56" t="s">
        <v>2648</v>
      </c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</row>
    <row r="487" spans="4:22" x14ac:dyDescent="0.25">
      <c r="D487" s="56" t="s">
        <v>2649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</row>
    <row r="488" spans="4:22" x14ac:dyDescent="0.25">
      <c r="D488" s="56" t="s">
        <v>2650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</row>
    <row r="489" spans="4:22" x14ac:dyDescent="0.25">
      <c r="D489" s="56" t="s">
        <v>2651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</row>
    <row r="490" spans="4:22" x14ac:dyDescent="0.25">
      <c r="D490" s="56" t="s">
        <v>4156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</row>
    <row r="492" spans="4:22" x14ac:dyDescent="0.25">
      <c r="D492" s="57" t="s">
        <v>357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</row>
    <row r="493" spans="4:22" x14ac:dyDescent="0.25">
      <c r="D493" s="57" t="s">
        <v>322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</row>
    <row r="494" spans="4:22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</row>
    <row r="495" spans="4:22" x14ac:dyDescent="0.25">
      <c r="D495" s="57" t="s">
        <v>4157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</row>
    <row r="496" spans="4:22" x14ac:dyDescent="0.25">
      <c r="D496" s="57" t="s">
        <v>282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</row>
    <row r="497" spans="4:19" x14ac:dyDescent="0.25">
      <c r="D497" s="57" t="s">
        <v>4158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</row>
    <row r="498" spans="4:19" x14ac:dyDescent="0.25">
      <c r="D498" s="57" t="s">
        <v>4159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</row>
    <row r="499" spans="4:19" x14ac:dyDescent="0.25">
      <c r="D499" s="57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</row>
    <row r="500" spans="4:19" x14ac:dyDescent="0.25">
      <c r="D500" s="57" t="s">
        <v>263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</row>
    <row r="501" spans="4:19" x14ac:dyDescent="0.25">
      <c r="D501" s="57" t="s">
        <v>264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</row>
    <row r="502" spans="4:19" x14ac:dyDescent="0.25">
      <c r="D502" s="57" t="s">
        <v>358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</row>
    <row r="504" spans="4:19" x14ac:dyDescent="0.25">
      <c r="D504" s="51" t="s">
        <v>3948</v>
      </c>
    </row>
    <row r="506" spans="4:19" x14ac:dyDescent="0.25">
      <c r="D506" s="285" t="s">
        <v>4181</v>
      </c>
    </row>
    <row r="523" spans="4:4" x14ac:dyDescent="0.25">
      <c r="D523" s="51" t="s">
        <v>4091</v>
      </c>
    </row>
    <row r="525" spans="4:4" x14ac:dyDescent="0.25">
      <c r="D525" s="285" t="s">
        <v>4181</v>
      </c>
    </row>
    <row r="562" spans="2:4" x14ac:dyDescent="0.25">
      <c r="B562" s="50">
        <v>0</v>
      </c>
      <c r="D562" s="51" t="s">
        <v>4064</v>
      </c>
    </row>
    <row r="563" spans="2:4" x14ac:dyDescent="0.25">
      <c r="D563" s="59" t="s">
        <v>303</v>
      </c>
    </row>
    <row r="565" spans="2:4" x14ac:dyDescent="0.25">
      <c r="D565" s="285" t="s">
        <v>36</v>
      </c>
    </row>
    <row r="566" spans="2:4" x14ac:dyDescent="0.25">
      <c r="D566" s="54" t="s">
        <v>4160</v>
      </c>
    </row>
    <row r="568" spans="2:4" x14ac:dyDescent="0.25">
      <c r="D568" s="285" t="s">
        <v>4040</v>
      </c>
    </row>
    <row r="606" spans="4:18" x14ac:dyDescent="0.25">
      <c r="D606" s="285" t="s">
        <v>484</v>
      </c>
      <c r="I606" s="285" t="s">
        <v>348</v>
      </c>
    </row>
    <row r="607" spans="4:18" x14ac:dyDescent="0.25">
      <c r="D607" s="28" t="s">
        <v>4041</v>
      </c>
      <c r="I607" s="51" t="s">
        <v>4072</v>
      </c>
      <c r="R607" s="58" t="s">
        <v>4071</v>
      </c>
    </row>
    <row r="609" spans="4:27" x14ac:dyDescent="0.25">
      <c r="D609" s="51" t="s">
        <v>3944</v>
      </c>
    </row>
    <row r="611" spans="4:27" x14ac:dyDescent="0.25">
      <c r="D611" s="56" t="s">
        <v>4155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4:27" x14ac:dyDescent="0.25">
      <c r="D612" s="56" t="s">
        <v>653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4:27" x14ac:dyDescent="0.25">
      <c r="D613" s="56" t="s">
        <v>2648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</row>
    <row r="614" spans="4:27" x14ac:dyDescent="0.25">
      <c r="D614" s="56" t="s">
        <v>2649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</row>
    <row r="615" spans="4:27" x14ac:dyDescent="0.25">
      <c r="D615" s="56" t="s">
        <v>2650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</row>
    <row r="616" spans="4:27" x14ac:dyDescent="0.25">
      <c r="D616" s="56" t="s">
        <v>2651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</row>
    <row r="617" spans="4:27" x14ac:dyDescent="0.25">
      <c r="D617" s="56" t="s">
        <v>4165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</row>
    <row r="619" spans="4:27" x14ac:dyDescent="0.25">
      <c r="D619" s="57" t="s">
        <v>357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4:27" x14ac:dyDescent="0.25">
      <c r="D620" s="57" t="s">
        <v>322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4:27" x14ac:dyDescent="0.25">
      <c r="D621" s="57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4:27" x14ac:dyDescent="0.25">
      <c r="D622" s="57" t="s">
        <v>4157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4:27" x14ac:dyDescent="0.25">
      <c r="D623" s="57" t="s">
        <v>282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4:27" x14ac:dyDescent="0.25">
      <c r="D624" s="57" t="s">
        <v>4166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4:27" x14ac:dyDescent="0.25">
      <c r="D625" s="57" t="s">
        <v>4167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4:27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4:27" x14ac:dyDescent="0.25">
      <c r="D627" s="57" t="s">
        <v>263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4:27" x14ac:dyDescent="0.25">
      <c r="D628" s="57" t="s">
        <v>264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4:27" x14ac:dyDescent="0.25">
      <c r="D629" s="57" t="s">
        <v>358</v>
      </c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1" spans="4:27" x14ac:dyDescent="0.25">
      <c r="D631" s="51" t="s">
        <v>3948</v>
      </c>
    </row>
    <row r="633" spans="4:27" x14ac:dyDescent="0.25">
      <c r="D633" s="285" t="s">
        <v>4168</v>
      </c>
    </row>
    <row r="649" spans="4:4" x14ac:dyDescent="0.25">
      <c r="D649" s="51" t="s">
        <v>4091</v>
      </c>
    </row>
    <row r="651" spans="4:4" x14ac:dyDescent="0.25">
      <c r="D651" s="285" t="s">
        <v>4168</v>
      </c>
    </row>
    <row r="691" spans="2:4" x14ac:dyDescent="0.25">
      <c r="B691" s="50">
        <v>0</v>
      </c>
      <c r="D691" s="51" t="s">
        <v>4141</v>
      </c>
    </row>
    <row r="692" spans="2:4" x14ac:dyDescent="0.25">
      <c r="D692" s="59" t="s">
        <v>303</v>
      </c>
    </row>
    <row r="693" spans="2:4" x14ac:dyDescent="0.25">
      <c r="D693" s="55" t="s">
        <v>35</v>
      </c>
    </row>
    <row r="819" spans="2:4" x14ac:dyDescent="0.25">
      <c r="B819" s="49">
        <v>0</v>
      </c>
      <c r="D819" s="51" t="s">
        <v>4180</v>
      </c>
    </row>
    <row r="820" spans="2:4" x14ac:dyDescent="0.25">
      <c r="D820" s="59" t="s">
        <v>304</v>
      </c>
    </row>
    <row r="822" spans="2:4" x14ac:dyDescent="0.25">
      <c r="D822" s="285" t="s">
        <v>36</v>
      </c>
    </row>
    <row r="823" spans="2:4" x14ac:dyDescent="0.25">
      <c r="D823" s="54" t="s">
        <v>4216</v>
      </c>
    </row>
    <row r="825" spans="2:4" x14ac:dyDescent="0.25">
      <c r="D825" s="285" t="s">
        <v>4161</v>
      </c>
    </row>
    <row r="848" spans="4:4" x14ac:dyDescent="0.25">
      <c r="D848" s="51" t="s">
        <v>3948</v>
      </c>
    </row>
    <row r="850" spans="4:38" x14ac:dyDescent="0.25">
      <c r="D850" s="285" t="s">
        <v>269</v>
      </c>
      <c r="M850" s="285" t="s">
        <v>309</v>
      </c>
    </row>
    <row r="851" spans="4:38" x14ac:dyDescent="0.25">
      <c r="D851" s="51" t="s">
        <v>4185</v>
      </c>
      <c r="M851" s="51" t="s">
        <v>4186</v>
      </c>
      <c r="V851" s="51" t="s">
        <v>346</v>
      </c>
      <c r="Y851" s="46" t="s">
        <v>475</v>
      </c>
      <c r="AA851" s="51" t="s">
        <v>4187</v>
      </c>
    </row>
    <row r="853" spans="4:38" x14ac:dyDescent="0.25">
      <c r="D853" s="56" t="s">
        <v>34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</row>
    <row r="854" spans="4:38" x14ac:dyDescent="0.25">
      <c r="D854" s="56" t="s">
        <v>871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</row>
    <row r="855" spans="4:38" x14ac:dyDescent="0.25">
      <c r="D855" s="56" t="s">
        <v>872</v>
      </c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</row>
    <row r="856" spans="4:38" x14ac:dyDescent="0.25">
      <c r="D856" s="56" t="s">
        <v>869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</row>
    <row r="857" spans="4:38" x14ac:dyDescent="0.25">
      <c r="D857" s="56" t="s">
        <v>873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</row>
    <row r="858" spans="4:38" x14ac:dyDescent="0.25">
      <c r="D858" s="56" t="s">
        <v>870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</row>
    <row r="860" spans="4:38" x14ac:dyDescent="0.25">
      <c r="D860" s="56" t="s">
        <v>33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Z860" s="57" t="s">
        <v>357</v>
      </c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</row>
    <row r="861" spans="4:38" x14ac:dyDescent="0.25">
      <c r="D861" s="56" t="s">
        <v>627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Z861" s="57" t="s">
        <v>322</v>
      </c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</row>
    <row r="862" spans="4:38" x14ac:dyDescent="0.25">
      <c r="D862" s="56" t="s">
        <v>882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Z862" s="57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</row>
    <row r="863" spans="4:38" x14ac:dyDescent="0.25">
      <c r="D863" s="56" t="s">
        <v>832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Z863" s="57" t="s">
        <v>836</v>
      </c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</row>
    <row r="864" spans="4:38" x14ac:dyDescent="0.25">
      <c r="D864" s="38" t="s">
        <v>874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Z864" s="57" t="s">
        <v>282</v>
      </c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</row>
    <row r="865" spans="4:38" x14ac:dyDescent="0.25">
      <c r="D865" s="38" t="s">
        <v>875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Z865" s="57" t="s">
        <v>885</v>
      </c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</row>
    <row r="866" spans="4:38" x14ac:dyDescent="0.25">
      <c r="D866" s="38" t="s">
        <v>876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Z866" s="57" t="s">
        <v>4218</v>
      </c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</row>
    <row r="867" spans="4:38" x14ac:dyDescent="0.25">
      <c r="D867" s="38" t="s">
        <v>877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Z867" s="57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</row>
    <row r="868" spans="4:38" x14ac:dyDescent="0.25">
      <c r="D868" s="38" t="s">
        <v>878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Z868" s="57" t="s">
        <v>263</v>
      </c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</row>
    <row r="869" spans="4:38" x14ac:dyDescent="0.25">
      <c r="D869" s="38" t="s">
        <v>879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Z869" s="57" t="s">
        <v>264</v>
      </c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</row>
    <row r="870" spans="4:38" x14ac:dyDescent="0.25">
      <c r="D870" s="56" t="s">
        <v>857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Z870" s="57" t="s">
        <v>358</v>
      </c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</row>
    <row r="871" spans="4:38" x14ac:dyDescent="0.25">
      <c r="D871" s="56" t="s">
        <v>377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</row>
    <row r="872" spans="4:38" x14ac:dyDescent="0.25">
      <c r="D872" s="56" t="s">
        <v>858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</row>
    <row r="873" spans="4:38" x14ac:dyDescent="0.25">
      <c r="D873" s="56" t="s">
        <v>378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</row>
    <row r="874" spans="4:38" x14ac:dyDescent="0.25">
      <c r="D874" s="38" t="s">
        <v>880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</row>
    <row r="875" spans="4:38" x14ac:dyDescent="0.25">
      <c r="D875" s="38" t="s">
        <v>881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</row>
    <row r="876" spans="4:38" x14ac:dyDescent="0.25">
      <c r="D876" s="38" t="s">
        <v>884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</row>
    <row r="877" spans="4:38" x14ac:dyDescent="0.25">
      <c r="D877" s="38" t="s">
        <v>883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</row>
    <row r="878" spans="4:38" x14ac:dyDescent="0.25">
      <c r="D878" s="56" t="s">
        <v>4215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</row>
    <row r="880" spans="4:38" x14ac:dyDescent="0.25">
      <c r="D880" s="285" t="s">
        <v>4219</v>
      </c>
    </row>
    <row r="928" spans="2:4" x14ac:dyDescent="0.25">
      <c r="B928" s="49">
        <v>0</v>
      </c>
      <c r="D928" s="51" t="s">
        <v>4228</v>
      </c>
    </row>
    <row r="929" spans="4:4" x14ac:dyDescent="0.25">
      <c r="D929" s="59" t="s">
        <v>303</v>
      </c>
    </row>
    <row r="930" spans="4:4" x14ac:dyDescent="0.25">
      <c r="D930" s="55" t="s">
        <v>3796</v>
      </c>
    </row>
    <row r="931" spans="4:4" x14ac:dyDescent="0.25">
      <c r="D931" s="68" t="s">
        <v>4199</v>
      </c>
    </row>
    <row r="934" spans="4:4" x14ac:dyDescent="0.25">
      <c r="D934" s="285" t="s">
        <v>4190</v>
      </c>
    </row>
    <row r="992" spans="2:4" x14ac:dyDescent="0.25">
      <c r="B992" s="49">
        <v>0</v>
      </c>
      <c r="D992" s="51" t="s">
        <v>4197</v>
      </c>
    </row>
    <row r="993" spans="4:4" x14ac:dyDescent="0.25">
      <c r="D993" s="59" t="s">
        <v>303</v>
      </c>
    </row>
    <row r="995" spans="4:4" x14ac:dyDescent="0.25">
      <c r="D995" s="285" t="s">
        <v>36</v>
      </c>
    </row>
    <row r="996" spans="4:4" x14ac:dyDescent="0.25">
      <c r="D996" s="54" t="s">
        <v>4229</v>
      </c>
    </row>
    <row r="998" spans="4:4" x14ac:dyDescent="0.25">
      <c r="D998" s="285" t="s">
        <v>4191</v>
      </c>
    </row>
    <row r="1045" spans="4:40" x14ac:dyDescent="0.25">
      <c r="D1045" s="285" t="s">
        <v>269</v>
      </c>
    </row>
    <row r="1046" spans="4:40" x14ac:dyDescent="0.25">
      <c r="D1046" s="51" t="s">
        <v>4128</v>
      </c>
    </row>
    <row r="1048" spans="4:40" x14ac:dyDescent="0.25">
      <c r="D1048" s="56" t="s">
        <v>271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</row>
    <row r="1049" spans="4:40" x14ac:dyDescent="0.25">
      <c r="D1049" s="56" t="s">
        <v>266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</row>
    <row r="1050" spans="4:40" x14ac:dyDescent="0.25">
      <c r="D1050" s="56" t="s">
        <v>277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</row>
    <row r="1051" spans="4:40" x14ac:dyDescent="0.25">
      <c r="D1051" s="56" t="s">
        <v>273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</row>
    <row r="1052" spans="4:40" x14ac:dyDescent="0.25">
      <c r="D1052" s="56" t="s">
        <v>4230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</row>
    <row r="1053" spans="4:40" x14ac:dyDescent="0.25">
      <c r="D1053" s="56" t="s">
        <v>4231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</row>
    <row r="1055" spans="4:40" x14ac:dyDescent="0.25">
      <c r="D1055" s="57" t="s">
        <v>357</v>
      </c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  <c r="AE1055" s="53"/>
      <c r="AF1055" s="53"/>
      <c r="AG1055" s="53"/>
      <c r="AH1055" s="53"/>
      <c r="AI1055" s="53"/>
      <c r="AJ1055" s="53"/>
      <c r="AK1055" s="53"/>
      <c r="AL1055" s="53"/>
      <c r="AM1055" s="53"/>
      <c r="AN1055" s="53"/>
    </row>
    <row r="1056" spans="4:40" x14ac:dyDescent="0.25">
      <c r="D1056" s="57" t="s">
        <v>322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  <c r="AE1056" s="53"/>
      <c r="AF1056" s="53"/>
      <c r="AG1056" s="53"/>
      <c r="AH1056" s="53"/>
      <c r="AI1056" s="53"/>
      <c r="AJ1056" s="53"/>
      <c r="AK1056" s="53"/>
      <c r="AL1056" s="53"/>
      <c r="AM1056" s="53"/>
      <c r="AN1056" s="53"/>
    </row>
    <row r="1057" spans="4:40" x14ac:dyDescent="0.25">
      <c r="D1057" s="57"/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  <c r="AE1057" s="53"/>
      <c r="AF1057" s="53"/>
      <c r="AG1057" s="53"/>
      <c r="AH1057" s="53"/>
      <c r="AI1057" s="53"/>
      <c r="AJ1057" s="53"/>
      <c r="AK1057" s="53"/>
      <c r="AL1057" s="53"/>
      <c r="AM1057" s="53"/>
      <c r="AN1057" s="53"/>
    </row>
    <row r="1058" spans="4:40" x14ac:dyDescent="0.25">
      <c r="D1058" s="57" t="s">
        <v>4232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</row>
    <row r="1059" spans="4:40" x14ac:dyDescent="0.25">
      <c r="D1059" s="57" t="s">
        <v>282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</row>
    <row r="1060" spans="4:40" x14ac:dyDescent="0.25">
      <c r="D1060" s="57" t="s">
        <v>2919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</row>
    <row r="1061" spans="4:40" x14ac:dyDescent="0.25">
      <c r="D1061" s="57" t="s">
        <v>4233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</row>
    <row r="1062" spans="4:40" x14ac:dyDescent="0.25">
      <c r="D1062" s="57" t="s">
        <v>4234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</row>
    <row r="1063" spans="4:40" x14ac:dyDescent="0.25">
      <c r="D1063" s="57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</row>
    <row r="1064" spans="4:40" x14ac:dyDescent="0.25">
      <c r="D1064" s="57" t="s">
        <v>263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</row>
    <row r="1065" spans="4:40" x14ac:dyDescent="0.25">
      <c r="D1065" s="57" t="s">
        <v>264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</row>
    <row r="1066" spans="4:40" x14ac:dyDescent="0.25">
      <c r="D1066" s="57" t="s">
        <v>358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</row>
    <row r="1068" spans="4:40" x14ac:dyDescent="0.25">
      <c r="D1068" s="285" t="s">
        <v>4235</v>
      </c>
    </row>
    <row r="1107" spans="2:4" x14ac:dyDescent="0.25">
      <c r="B1107" s="35">
        <v>0</v>
      </c>
      <c r="D1107" s="51" t="s">
        <v>4193</v>
      </c>
    </row>
    <row r="1108" spans="2:4" x14ac:dyDescent="0.25">
      <c r="D1108" s="59" t="s">
        <v>305</v>
      </c>
    </row>
    <row r="1109" spans="2:4" x14ac:dyDescent="0.25">
      <c r="D1109" s="68" t="s">
        <v>4587</v>
      </c>
    </row>
    <row r="1111" spans="2:4" x14ac:dyDescent="0.25">
      <c r="D1111" s="285" t="s">
        <v>3775</v>
      </c>
    </row>
    <row r="1170" spans="4:13" x14ac:dyDescent="0.25">
      <c r="D1170" s="285" t="s">
        <v>309</v>
      </c>
      <c r="M1170" s="285" t="s">
        <v>4222</v>
      </c>
    </row>
    <row r="1171" spans="4:13" x14ac:dyDescent="0.25">
      <c r="D1171" s="51" t="s">
        <v>4220</v>
      </c>
    </row>
    <row r="1173" spans="4:13" x14ac:dyDescent="0.25">
      <c r="D1173" s="285" t="s">
        <v>4221</v>
      </c>
    </row>
    <row r="1216" spans="2:4" x14ac:dyDescent="0.25">
      <c r="B1216" s="49">
        <v>0</v>
      </c>
      <c r="D1216" s="51" t="s">
        <v>4199</v>
      </c>
    </row>
    <row r="1217" spans="4:4" x14ac:dyDescent="0.25">
      <c r="D1217" s="59" t="s">
        <v>303</v>
      </c>
    </row>
    <row r="1219" spans="4:4" x14ac:dyDescent="0.25">
      <c r="D1219" s="285" t="s">
        <v>36</v>
      </c>
    </row>
    <row r="1220" spans="4:4" x14ac:dyDescent="0.25">
      <c r="D1220" s="54" t="s">
        <v>4236</v>
      </c>
    </row>
    <row r="1222" spans="4:4" x14ac:dyDescent="0.25">
      <c r="D1222" s="285" t="s">
        <v>4162</v>
      </c>
    </row>
    <row r="1260" spans="4:18" x14ac:dyDescent="0.25">
      <c r="D1260" s="285" t="s">
        <v>484</v>
      </c>
      <c r="I1260" s="285" t="s">
        <v>348</v>
      </c>
    </row>
    <row r="1261" spans="4:18" x14ac:dyDescent="0.25">
      <c r="D1261" s="28" t="s">
        <v>4163</v>
      </c>
      <c r="I1261" s="51" t="s">
        <v>4223</v>
      </c>
      <c r="R1261" s="28" t="s">
        <v>4224</v>
      </c>
    </row>
    <row r="1263" spans="4:18" x14ac:dyDescent="0.25">
      <c r="D1263" s="51" t="s">
        <v>3948</v>
      </c>
    </row>
    <row r="1265" spans="4:27" x14ac:dyDescent="0.25">
      <c r="D1265" s="56" t="s">
        <v>4155</v>
      </c>
      <c r="E1265" s="52"/>
      <c r="F1265" s="52"/>
      <c r="G1265" s="52"/>
      <c r="H1265" s="52"/>
      <c r="I1265" s="52"/>
      <c r="J1265" s="52"/>
      <c r="K1265" s="52"/>
      <c r="L1265" s="52"/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</row>
    <row r="1266" spans="4:27" x14ac:dyDescent="0.25">
      <c r="D1266" s="56" t="s">
        <v>653</v>
      </c>
      <c r="E1266" s="52"/>
      <c r="F1266" s="52"/>
      <c r="G1266" s="52"/>
      <c r="H1266" s="52"/>
      <c r="I1266" s="52"/>
      <c r="J1266" s="52"/>
      <c r="K1266" s="52"/>
      <c r="L1266" s="52"/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</row>
    <row r="1267" spans="4:27" x14ac:dyDescent="0.25">
      <c r="D1267" s="56" t="s">
        <v>2648</v>
      </c>
      <c r="E1267" s="52"/>
      <c r="F1267" s="52"/>
      <c r="G1267" s="52"/>
      <c r="H1267" s="52"/>
      <c r="I1267" s="52"/>
      <c r="J1267" s="52"/>
      <c r="K1267" s="52"/>
      <c r="L1267" s="52"/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</row>
    <row r="1268" spans="4:27" x14ac:dyDescent="0.25">
      <c r="D1268" s="56" t="s">
        <v>2649</v>
      </c>
      <c r="E1268" s="52"/>
      <c r="F1268" s="52"/>
      <c r="G1268" s="52"/>
      <c r="H1268" s="52"/>
      <c r="I1268" s="52"/>
      <c r="J1268" s="52"/>
      <c r="K1268" s="52"/>
      <c r="L1268" s="52"/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</row>
    <row r="1269" spans="4:27" x14ac:dyDescent="0.25">
      <c r="D1269" s="56" t="s">
        <v>2650</v>
      </c>
      <c r="E1269" s="52"/>
      <c r="F1269" s="52"/>
      <c r="G1269" s="52"/>
      <c r="H1269" s="52"/>
      <c r="I1269" s="52"/>
      <c r="J1269" s="52"/>
      <c r="K1269" s="52"/>
      <c r="L1269" s="52"/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</row>
    <row r="1270" spans="4:27" x14ac:dyDescent="0.25">
      <c r="D1270" s="56" t="s">
        <v>2651</v>
      </c>
      <c r="E1270" s="52"/>
      <c r="F1270" s="52"/>
      <c r="G1270" s="52"/>
      <c r="H1270" s="52"/>
      <c r="I1270" s="52"/>
      <c r="J1270" s="52"/>
      <c r="K1270" s="52"/>
      <c r="L1270" s="52"/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</row>
    <row r="1271" spans="4:27" x14ac:dyDescent="0.25">
      <c r="D1271" s="56" t="s">
        <v>4225</v>
      </c>
      <c r="E1271" s="52"/>
      <c r="F1271" s="52"/>
      <c r="G1271" s="52"/>
      <c r="H1271" s="52"/>
      <c r="I1271" s="52"/>
      <c r="J1271" s="52"/>
      <c r="K1271" s="52"/>
      <c r="L1271" s="52"/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</row>
    <row r="1273" spans="4:27" x14ac:dyDescent="0.25">
      <c r="D1273" s="57" t="s">
        <v>357</v>
      </c>
      <c r="E1273" s="53"/>
      <c r="F1273" s="53"/>
      <c r="G1273" s="5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  <c r="AA1273" s="53"/>
    </row>
    <row r="1274" spans="4:27" x14ac:dyDescent="0.25">
      <c r="D1274" s="57" t="s">
        <v>322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</row>
    <row r="1275" spans="4:27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</row>
    <row r="1276" spans="4:27" x14ac:dyDescent="0.25">
      <c r="D1276" s="57" t="s">
        <v>4157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</row>
    <row r="1277" spans="4:27" x14ac:dyDescent="0.25">
      <c r="D1277" s="57" t="s">
        <v>282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</row>
    <row r="1278" spans="4:27" x14ac:dyDescent="0.25">
      <c r="D1278" s="57" t="s">
        <v>4226</v>
      </c>
      <c r="E1278" s="53"/>
      <c r="F1278" s="53"/>
      <c r="G1278" s="53"/>
      <c r="H1278" s="53"/>
      <c r="I1278" s="53"/>
      <c r="J1278" s="53"/>
      <c r="K1278" s="53"/>
      <c r="L1278" s="53"/>
      <c r="M1278" s="53"/>
      <c r="N1278" s="53"/>
      <c r="O1278" s="53"/>
      <c r="P1278" s="53"/>
      <c r="Q1278" s="53"/>
      <c r="R1278" s="53"/>
      <c r="S1278" s="53"/>
      <c r="T1278" s="53"/>
      <c r="U1278" s="53"/>
      <c r="V1278" s="53"/>
      <c r="W1278" s="53"/>
      <c r="X1278" s="53"/>
      <c r="Y1278" s="53"/>
      <c r="Z1278" s="53"/>
      <c r="AA1278" s="53"/>
    </row>
    <row r="1279" spans="4:27" x14ac:dyDescent="0.25">
      <c r="D1279" s="57" t="s">
        <v>4227</v>
      </c>
      <c r="E1279" s="53"/>
      <c r="F1279" s="53"/>
      <c r="G1279" s="53"/>
      <c r="H1279" s="53"/>
      <c r="I1279" s="53"/>
      <c r="J1279" s="53"/>
      <c r="K1279" s="53"/>
      <c r="L1279" s="53"/>
      <c r="M1279" s="53"/>
      <c r="N1279" s="53"/>
      <c r="O1279" s="53"/>
      <c r="P1279" s="53"/>
      <c r="Q1279" s="53"/>
      <c r="R1279" s="53"/>
      <c r="S1279" s="53"/>
      <c r="T1279" s="53"/>
      <c r="U1279" s="53"/>
      <c r="V1279" s="53"/>
      <c r="W1279" s="53"/>
      <c r="X1279" s="53"/>
      <c r="Y1279" s="53"/>
      <c r="Z1279" s="53"/>
      <c r="AA1279" s="53"/>
    </row>
    <row r="1280" spans="4:27" x14ac:dyDescent="0.25">
      <c r="D1280" s="57"/>
      <c r="E1280" s="53"/>
      <c r="F1280" s="53"/>
      <c r="G1280" s="53"/>
      <c r="H1280" s="53"/>
      <c r="I1280" s="53"/>
      <c r="J1280" s="53"/>
      <c r="K1280" s="53"/>
      <c r="L1280" s="53"/>
      <c r="M1280" s="53"/>
      <c r="N1280" s="53"/>
      <c r="O1280" s="53"/>
      <c r="P1280" s="53"/>
      <c r="Q1280" s="53"/>
      <c r="R1280" s="53"/>
      <c r="S1280" s="53"/>
      <c r="T1280" s="53"/>
      <c r="U1280" s="53"/>
      <c r="V1280" s="53"/>
      <c r="W1280" s="53"/>
      <c r="X1280" s="53"/>
      <c r="Y1280" s="53"/>
      <c r="Z1280" s="53"/>
      <c r="AA1280" s="53"/>
    </row>
    <row r="1281" spans="4:27" x14ac:dyDescent="0.25">
      <c r="D1281" s="57" t="s">
        <v>263</v>
      </c>
      <c r="E1281" s="53"/>
      <c r="F1281" s="53"/>
      <c r="G1281" s="53"/>
      <c r="H1281" s="53"/>
      <c r="I1281" s="53"/>
      <c r="J1281" s="53"/>
      <c r="K1281" s="53"/>
      <c r="L1281" s="53"/>
      <c r="M1281" s="53"/>
      <c r="N1281" s="53"/>
      <c r="O1281" s="53"/>
      <c r="P1281" s="53"/>
      <c r="Q1281" s="53"/>
      <c r="R1281" s="53"/>
      <c r="S1281" s="53"/>
      <c r="T1281" s="53"/>
      <c r="U1281" s="53"/>
      <c r="V1281" s="53"/>
      <c r="W1281" s="53"/>
      <c r="X1281" s="53"/>
      <c r="Y1281" s="53"/>
      <c r="Z1281" s="53"/>
      <c r="AA1281" s="53"/>
    </row>
    <row r="1282" spans="4:27" x14ac:dyDescent="0.25">
      <c r="D1282" s="57" t="s">
        <v>264</v>
      </c>
      <c r="E1282" s="53"/>
      <c r="F1282" s="53"/>
      <c r="G1282" s="53"/>
      <c r="H1282" s="53"/>
      <c r="I1282" s="53"/>
      <c r="J1282" s="53"/>
      <c r="K1282" s="53"/>
      <c r="L1282" s="53"/>
      <c r="M1282" s="53"/>
      <c r="N1282" s="53"/>
      <c r="O1282" s="53"/>
      <c r="P1282" s="53"/>
      <c r="Q1282" s="53"/>
      <c r="R1282" s="53"/>
      <c r="S1282" s="53"/>
      <c r="T1282" s="53"/>
      <c r="U1282" s="53"/>
      <c r="V1282" s="53"/>
      <c r="W1282" s="53"/>
      <c r="X1282" s="53"/>
      <c r="Y1282" s="53"/>
      <c r="Z1282" s="53"/>
      <c r="AA1282" s="53"/>
    </row>
    <row r="1283" spans="4:27" x14ac:dyDescent="0.25">
      <c r="D1283" s="57" t="s">
        <v>358</v>
      </c>
      <c r="E1283" s="53"/>
      <c r="F1283" s="53"/>
      <c r="G1283" s="53"/>
      <c r="H1283" s="53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W1283" s="53"/>
      <c r="X1283" s="53"/>
      <c r="Y1283" s="53"/>
      <c r="Z1283" s="53"/>
      <c r="AA1283" s="53"/>
    </row>
    <row r="1285" spans="4:27" x14ac:dyDescent="0.25">
      <c r="D1285" s="285" t="s">
        <v>4237</v>
      </c>
    </row>
    <row r="1301" spans="4:4" x14ac:dyDescent="0.25">
      <c r="D1301" s="51" t="s">
        <v>4797</v>
      </c>
    </row>
    <row r="1303" spans="4:4" x14ac:dyDescent="0.25">
      <c r="D1303" s="285" t="s">
        <v>4237</v>
      </c>
    </row>
    <row r="1334" spans="2:4" x14ac:dyDescent="0.25">
      <c r="B1334" s="48">
        <v>0</v>
      </c>
      <c r="D1334" s="51" t="s">
        <v>887</v>
      </c>
    </row>
    <row r="1335" spans="2:4" x14ac:dyDescent="0.25">
      <c r="D1335" s="59" t="s">
        <v>305</v>
      </c>
    </row>
    <row r="1336" spans="2:4" x14ac:dyDescent="0.25">
      <c r="D1336" s="55" t="s">
        <v>4211</v>
      </c>
    </row>
    <row r="1338" spans="2:4" x14ac:dyDescent="0.25">
      <c r="D1338" s="285" t="s">
        <v>4211</v>
      </c>
    </row>
    <row r="1352" spans="39:39" x14ac:dyDescent="0.25">
      <c r="AM1352" s="285" t="s">
        <v>309</v>
      </c>
    </row>
    <row r="1353" spans="39:39" x14ac:dyDescent="0.25">
      <c r="AM1353" s="285" t="s">
        <v>4212</v>
      </c>
    </row>
    <row r="1354" spans="39:39" x14ac:dyDescent="0.25">
      <c r="AM1354" s="51" t="s">
        <v>3666</v>
      </c>
    </row>
    <row r="1356" spans="39:39" x14ac:dyDescent="0.25">
      <c r="AM1356" s="58" t="s">
        <v>3695</v>
      </c>
    </row>
    <row r="1386" spans="4:4" x14ac:dyDescent="0.25">
      <c r="D1386" s="285" t="s">
        <v>4259</v>
      </c>
    </row>
    <row r="1539" spans="4:25" x14ac:dyDescent="0.25">
      <c r="D1539" s="285" t="s">
        <v>309</v>
      </c>
      <c r="M1539" s="285" t="s">
        <v>365</v>
      </c>
    </row>
    <row r="1540" spans="4:25" x14ac:dyDescent="0.25">
      <c r="D1540" s="51" t="s">
        <v>3666</v>
      </c>
      <c r="M1540" s="51" t="s">
        <v>4266</v>
      </c>
    </row>
    <row r="1542" spans="4:25" x14ac:dyDescent="0.25">
      <c r="D1542" s="56" t="s">
        <v>34</v>
      </c>
      <c r="E1542" s="52"/>
      <c r="F1542" s="52"/>
      <c r="G1542" s="52"/>
      <c r="H1542" s="52"/>
      <c r="I1542" s="52"/>
      <c r="J1542" s="52"/>
      <c r="K1542" s="52"/>
      <c r="L1542" s="52"/>
      <c r="M1542" s="52"/>
      <c r="N1542" s="52"/>
      <c r="O1542" s="52"/>
      <c r="P1542" s="52"/>
      <c r="Q1542" s="52"/>
      <c r="R1542" s="52"/>
      <c r="S1542" s="52"/>
      <c r="T1542" s="52"/>
      <c r="U1542" s="52"/>
      <c r="V1542" s="52"/>
      <c r="W1542" s="52"/>
      <c r="X1542" s="52"/>
      <c r="Y1542" s="52"/>
    </row>
    <row r="1543" spans="4:25" x14ac:dyDescent="0.25">
      <c r="D1543" s="56" t="s">
        <v>1237</v>
      </c>
      <c r="E1543" s="52"/>
      <c r="F1543" s="52"/>
      <c r="G1543" s="52"/>
      <c r="H1543" s="52"/>
      <c r="I1543" s="52"/>
      <c r="J1543" s="52"/>
      <c r="K1543" s="52"/>
      <c r="L1543" s="52"/>
      <c r="M1543" s="52"/>
      <c r="N1543" s="52"/>
      <c r="O1543" s="52"/>
      <c r="P1543" s="52"/>
      <c r="Q1543" s="52"/>
      <c r="R1543" s="52"/>
      <c r="S1543" s="52"/>
      <c r="T1543" s="52"/>
      <c r="U1543" s="52"/>
      <c r="V1543" s="52"/>
      <c r="W1543" s="52"/>
      <c r="X1543" s="52"/>
      <c r="Y1543" s="52"/>
    </row>
    <row r="1544" spans="4:25" x14ac:dyDescent="0.25">
      <c r="D1544" s="56" t="s">
        <v>4267</v>
      </c>
      <c r="E1544" s="52"/>
      <c r="F1544" s="52"/>
      <c r="G1544" s="52"/>
      <c r="H1544" s="52"/>
      <c r="I1544" s="52"/>
      <c r="J1544" s="52"/>
      <c r="K1544" s="52"/>
      <c r="L1544" s="52"/>
      <c r="M1544" s="52"/>
      <c r="N1544" s="52"/>
      <c r="O1544" s="52"/>
      <c r="P1544" s="52"/>
      <c r="Q1544" s="52"/>
      <c r="R1544" s="52"/>
      <c r="S1544" s="52"/>
      <c r="T1544" s="52"/>
      <c r="U1544" s="52"/>
      <c r="V1544" s="52"/>
      <c r="W1544" s="52"/>
      <c r="X1544" s="52"/>
      <c r="Y1544" s="52"/>
    </row>
    <row r="1546" spans="4:25" x14ac:dyDescent="0.25">
      <c r="D1546" s="285" t="s">
        <v>4259</v>
      </c>
    </row>
    <row r="1586" spans="2:4" x14ac:dyDescent="0.25">
      <c r="B1586" s="49">
        <v>0</v>
      </c>
      <c r="D1586" s="51" t="s">
        <v>4240</v>
      </c>
    </row>
    <row r="1587" spans="2:4" x14ac:dyDescent="0.25">
      <c r="D1587" s="59" t="s">
        <v>303</v>
      </c>
    </row>
    <row r="1588" spans="2:4" x14ac:dyDescent="0.25">
      <c r="D1588" s="55" t="s">
        <v>35</v>
      </c>
    </row>
    <row r="1691" spans="2:4" x14ac:dyDescent="0.25">
      <c r="B1691" s="49">
        <v>0</v>
      </c>
      <c r="D1691" s="51" t="s">
        <v>4243</v>
      </c>
    </row>
    <row r="1692" spans="2:4" x14ac:dyDescent="0.25">
      <c r="D1692" s="59" t="s">
        <v>303</v>
      </c>
    </row>
    <row r="1693" spans="2:4" x14ac:dyDescent="0.25">
      <c r="D1693" s="55" t="s">
        <v>35</v>
      </c>
    </row>
    <row r="1734" spans="2:4" x14ac:dyDescent="0.25">
      <c r="B1734" s="48">
        <v>0</v>
      </c>
      <c r="D1734" s="51" t="s">
        <v>3970</v>
      </c>
    </row>
    <row r="1735" spans="2:4" x14ac:dyDescent="0.25">
      <c r="D1735" s="59" t="s">
        <v>304</v>
      </c>
    </row>
    <row r="1736" spans="2:4" x14ac:dyDescent="0.25">
      <c r="D1736" s="55" t="s">
        <v>3955</v>
      </c>
    </row>
    <row r="1737" spans="2:4" x14ac:dyDescent="0.25">
      <c r="D1737" s="55" t="s">
        <v>35</v>
      </c>
    </row>
    <row r="1890" spans="2:4" x14ac:dyDescent="0.25">
      <c r="B1890" s="48">
        <v>0</v>
      </c>
      <c r="D1890" s="51" t="s">
        <v>2226</v>
      </c>
    </row>
    <row r="1891" spans="2:4" x14ac:dyDescent="0.25">
      <c r="D189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FA7B7-90E4-4D4E-B797-57A5F218B98F}">
  <dimension ref="A2:J36"/>
  <sheetViews>
    <sheetView topLeftCell="A21" workbookViewId="0">
      <selection activeCell="A32" sqref="A32"/>
    </sheetView>
  </sheetViews>
  <sheetFormatPr defaultColWidth="2.85546875" defaultRowHeight="15" x14ac:dyDescent="0.25"/>
  <cols>
    <col min="1" max="1" width="9.140625" style="377" bestFit="1" customWidth="1"/>
    <col min="2" max="2" width="39.85546875" style="377" bestFit="1" customWidth="1"/>
    <col min="3" max="3" width="18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7109375" style="377" customWidth="1"/>
    <col min="11" max="16384" width="2.85546875" style="377"/>
  </cols>
  <sheetData>
    <row r="2" spans="1:10" ht="18.75" x14ac:dyDescent="0.25">
      <c r="A2" s="465" t="s">
        <v>3610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4188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1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49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58" t="s">
        <v>330</v>
      </c>
      <c r="E20" s="358" t="s">
        <v>276</v>
      </c>
      <c r="F20" s="365">
        <v>44967.482638889</v>
      </c>
      <c r="G20" s="365">
        <v>45408.440972222001</v>
      </c>
      <c r="H20" s="358" t="s">
        <v>23</v>
      </c>
      <c r="I20" s="358" t="s">
        <v>18</v>
      </c>
      <c r="J20" s="358" t="s">
        <v>260</v>
      </c>
    </row>
    <row r="21" spans="1:10" ht="45" x14ac:dyDescent="0.25">
      <c r="A21" s="349" t="s">
        <v>4048</v>
      </c>
      <c r="B21" s="349" t="s">
        <v>4049</v>
      </c>
      <c r="C21" s="349" t="s">
        <v>361</v>
      </c>
      <c r="D21" s="349" t="s">
        <v>330</v>
      </c>
      <c r="E21" s="349" t="s">
        <v>276</v>
      </c>
      <c r="F21" s="350">
        <v>44967.584027778001</v>
      </c>
      <c r="G21" s="350">
        <v>45408.542361111002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4051</v>
      </c>
      <c r="B22" s="351" t="s">
        <v>4059</v>
      </c>
      <c r="C22" s="351" t="s">
        <v>361</v>
      </c>
      <c r="D22" s="351" t="s">
        <v>330</v>
      </c>
      <c r="E22" s="351" t="s">
        <v>276</v>
      </c>
      <c r="F22" s="352">
        <v>44967.584722222004</v>
      </c>
      <c r="G22" s="352">
        <v>45408.543055556001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4096</v>
      </c>
      <c r="B23" s="349" t="s">
        <v>4097</v>
      </c>
      <c r="C23" s="349" t="s">
        <v>356</v>
      </c>
      <c r="D23" s="349" t="s">
        <v>330</v>
      </c>
      <c r="E23" s="349" t="s">
        <v>276</v>
      </c>
      <c r="F23" s="350">
        <v>44970.4375</v>
      </c>
      <c r="G23" s="350">
        <v>45411.395833333001</v>
      </c>
      <c r="H23" s="349" t="s">
        <v>23</v>
      </c>
      <c r="I23" s="349" t="s">
        <v>18</v>
      </c>
      <c r="J23" s="349" t="s">
        <v>260</v>
      </c>
    </row>
    <row r="24" spans="1:10" ht="45" x14ac:dyDescent="0.25">
      <c r="A24" s="358" t="s">
        <v>4131</v>
      </c>
      <c r="B24" s="358" t="s">
        <v>4136</v>
      </c>
      <c r="C24" s="358" t="s">
        <v>4189</v>
      </c>
      <c r="D24" s="358" t="s">
        <v>330</v>
      </c>
      <c r="E24" s="358" t="s">
        <v>276</v>
      </c>
      <c r="F24" s="365">
        <v>44970.590972222002</v>
      </c>
      <c r="G24" s="365">
        <v>45411.549305556</v>
      </c>
      <c r="H24" s="358" t="s">
        <v>23</v>
      </c>
      <c r="I24" s="358" t="s">
        <v>18</v>
      </c>
      <c r="J24" s="358" t="s">
        <v>260</v>
      </c>
    </row>
    <row r="25" spans="1:10" ht="45" x14ac:dyDescent="0.25">
      <c r="A25" s="379" t="s">
        <v>4135</v>
      </c>
      <c r="B25" s="379" t="s">
        <v>4140</v>
      </c>
      <c r="C25" s="379" t="s">
        <v>356</v>
      </c>
      <c r="D25" s="379" t="s">
        <v>330</v>
      </c>
      <c r="E25" s="379" t="s">
        <v>276</v>
      </c>
      <c r="F25" s="380">
        <v>44970.604861111002</v>
      </c>
      <c r="G25" s="380">
        <v>45411.563194444003</v>
      </c>
      <c r="H25" s="379" t="s">
        <v>23</v>
      </c>
      <c r="I25" s="379" t="s">
        <v>18</v>
      </c>
      <c r="J25" s="379" t="s">
        <v>255</v>
      </c>
    </row>
    <row r="26" spans="1:10" ht="45" x14ac:dyDescent="0.25">
      <c r="A26" s="378" t="s">
        <v>4164</v>
      </c>
      <c r="B26" s="358" t="s">
        <v>4161</v>
      </c>
      <c r="C26" s="358" t="s">
        <v>325</v>
      </c>
      <c r="D26" s="358" t="s">
        <v>330</v>
      </c>
      <c r="E26" s="358" t="s">
        <v>276</v>
      </c>
      <c r="F26" s="365">
        <v>44970.701388889</v>
      </c>
      <c r="G26" s="365">
        <v>45411.659722222001</v>
      </c>
      <c r="H26" s="358" t="s">
        <v>23</v>
      </c>
      <c r="I26" s="358" t="s">
        <v>18</v>
      </c>
      <c r="J26" s="358" t="s">
        <v>255</v>
      </c>
    </row>
    <row r="28" spans="1:10" ht="30" x14ac:dyDescent="0.25">
      <c r="A28" s="355" t="s">
        <v>4192</v>
      </c>
      <c r="B28" s="355" t="s">
        <v>4194</v>
      </c>
      <c r="C28" s="355"/>
      <c r="D28" s="355"/>
      <c r="E28" s="355"/>
      <c r="F28" s="356"/>
      <c r="G28" s="356"/>
      <c r="H28" s="355"/>
      <c r="I28" s="355"/>
      <c r="J28" s="381" t="s">
        <v>346</v>
      </c>
    </row>
    <row r="29" spans="1:10" ht="30" x14ac:dyDescent="0.25">
      <c r="A29" s="378" t="s">
        <v>4195</v>
      </c>
      <c r="B29" s="358" t="s">
        <v>4196</v>
      </c>
      <c r="C29" s="358"/>
      <c r="D29" s="358"/>
      <c r="E29" s="358"/>
      <c r="F29" s="365"/>
      <c r="G29" s="365"/>
      <c r="H29" s="358"/>
      <c r="I29" s="358"/>
      <c r="J29" s="378" t="s">
        <v>346</v>
      </c>
    </row>
    <row r="30" spans="1:10" ht="30" x14ac:dyDescent="0.25">
      <c r="A30" s="368" t="s">
        <v>4198</v>
      </c>
      <c r="B30" s="366" t="s">
        <v>4200</v>
      </c>
      <c r="C30" s="366"/>
      <c r="D30" s="366"/>
      <c r="E30" s="366"/>
      <c r="F30" s="367"/>
      <c r="G30" s="367"/>
      <c r="H30" s="366"/>
      <c r="I30" s="366"/>
      <c r="J30" s="368" t="s">
        <v>346</v>
      </c>
    </row>
    <row r="31" spans="1:10" ht="60" x14ac:dyDescent="0.25">
      <c r="A31" s="369" t="s">
        <v>4213</v>
      </c>
      <c r="B31" s="370" t="s">
        <v>4214</v>
      </c>
      <c r="C31" s="370" t="s">
        <v>4198</v>
      </c>
      <c r="D31" s="370" t="s">
        <v>4200</v>
      </c>
      <c r="E31" s="369"/>
      <c r="F31" s="376"/>
      <c r="G31" s="376"/>
      <c r="H31" s="369"/>
      <c r="I31" s="369"/>
      <c r="J31" s="370" t="s">
        <v>346</v>
      </c>
    </row>
    <row r="32" spans="1:10" x14ac:dyDescent="0.25">
      <c r="A32" s="359" t="s">
        <v>4238</v>
      </c>
      <c r="B32" s="359" t="s">
        <v>4239</v>
      </c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 t="s">
        <v>4241</v>
      </c>
      <c r="B33" s="359" t="s">
        <v>4242</v>
      </c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  <row r="35" spans="1:10" x14ac:dyDescent="0.25">
      <c r="A35" s="359"/>
      <c r="B35" s="359"/>
      <c r="C35" s="359"/>
      <c r="D35" s="359"/>
      <c r="E35" s="359"/>
      <c r="F35" s="360"/>
      <c r="G35" s="360"/>
      <c r="H35" s="359"/>
      <c r="I35" s="359"/>
      <c r="J35" s="361" t="s">
        <v>346</v>
      </c>
    </row>
    <row r="36" spans="1:10" x14ac:dyDescent="0.25">
      <c r="A36" s="359"/>
      <c r="B36" s="359"/>
      <c r="C36" s="359"/>
      <c r="D36" s="359"/>
      <c r="E36" s="359"/>
      <c r="F36" s="360"/>
      <c r="G36" s="360"/>
      <c r="H36" s="359"/>
      <c r="I36" s="359"/>
      <c r="J36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F8-369B-43EE-98CD-90A9784B97E2}">
  <dimension ref="B2:CR919"/>
  <sheetViews>
    <sheetView topLeftCell="A759" workbookViewId="0">
      <selection activeCell="D801" sqref="D80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3951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3952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3953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466</v>
      </c>
    </row>
    <row r="63" spans="2:4" x14ac:dyDescent="0.25">
      <c r="D63" s="285" t="s">
        <v>336</v>
      </c>
    </row>
    <row r="64" spans="2:4" x14ac:dyDescent="0.25">
      <c r="D64" s="51" t="s">
        <v>4324</v>
      </c>
    </row>
    <row r="66" spans="4:25" x14ac:dyDescent="0.25">
      <c r="D66" s="56" t="s">
        <v>341</v>
      </c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4:25" x14ac:dyDescent="0.25">
      <c r="D67" s="56" t="s">
        <v>349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4:25" x14ac:dyDescent="0.25">
      <c r="D68" s="56" t="s">
        <v>832</v>
      </c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4:25" x14ac:dyDescent="0.25">
      <c r="D69" s="56" t="s">
        <v>4325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1" spans="4:25" x14ac:dyDescent="0.25">
      <c r="D71" s="57" t="s">
        <v>357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</row>
    <row r="72" spans="4:25" x14ac:dyDescent="0.25">
      <c r="D72" s="57" t="s">
        <v>322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4:25" x14ac:dyDescent="0.25">
      <c r="D73" s="57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</row>
    <row r="74" spans="4:25" x14ac:dyDescent="0.25">
      <c r="D74" s="57" t="s">
        <v>836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</row>
    <row r="75" spans="4:25" x14ac:dyDescent="0.25">
      <c r="D75" s="57" t="s">
        <v>282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</row>
    <row r="76" spans="4:25" x14ac:dyDescent="0.25">
      <c r="D76" s="57" t="s">
        <v>834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  <row r="77" spans="4:25" x14ac:dyDescent="0.25">
      <c r="D77" s="57" t="s">
        <v>835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</row>
    <row r="78" spans="4:25" x14ac:dyDescent="0.25">
      <c r="D78" s="57" t="s">
        <v>4326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</row>
    <row r="79" spans="4:25" x14ac:dyDescent="0.25">
      <c r="D79" s="57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</row>
    <row r="80" spans="4:25" x14ac:dyDescent="0.25">
      <c r="D80" s="57" t="s">
        <v>263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</row>
    <row r="81" spans="2:19" x14ac:dyDescent="0.25">
      <c r="D81" s="57" t="s">
        <v>264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</row>
    <row r="82" spans="2:19" x14ac:dyDescent="0.25">
      <c r="D82" s="57" t="s">
        <v>358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</row>
    <row r="90" spans="2:19" x14ac:dyDescent="0.25">
      <c r="B90" s="50">
        <v>0</v>
      </c>
      <c r="D90" s="51" t="s">
        <v>3970</v>
      </c>
    </row>
    <row r="91" spans="2:19" x14ac:dyDescent="0.25">
      <c r="D91" s="59" t="s">
        <v>306</v>
      </c>
    </row>
    <row r="92" spans="2:19" x14ac:dyDescent="0.25">
      <c r="D92" s="55" t="s">
        <v>35</v>
      </c>
    </row>
    <row r="276" spans="2:4" x14ac:dyDescent="0.25">
      <c r="B276" s="50">
        <v>0</v>
      </c>
      <c r="D276" s="51" t="s">
        <v>4323</v>
      </c>
    </row>
    <row r="277" spans="2:4" x14ac:dyDescent="0.25">
      <c r="D277" s="59" t="s">
        <v>304</v>
      </c>
    </row>
    <row r="278" spans="2:4" x14ac:dyDescent="0.25">
      <c r="D278" s="55" t="s">
        <v>35</v>
      </c>
    </row>
    <row r="280" spans="2:4" x14ac:dyDescent="0.25">
      <c r="D280" s="285" t="s">
        <v>4273</v>
      </c>
    </row>
    <row r="328" spans="4:13" x14ac:dyDescent="0.25">
      <c r="D328" s="285" t="s">
        <v>309</v>
      </c>
      <c r="M328" s="285" t="s">
        <v>365</v>
      </c>
    </row>
    <row r="329" spans="4:13" x14ac:dyDescent="0.25">
      <c r="D329" s="51" t="s">
        <v>4274</v>
      </c>
      <c r="M329" s="51" t="s">
        <v>4275</v>
      </c>
    </row>
    <row r="330" spans="4:13" x14ac:dyDescent="0.25">
      <c r="D330" s="51" t="s">
        <v>4276</v>
      </c>
      <c r="M330" s="51" t="s">
        <v>4277</v>
      </c>
    </row>
    <row r="331" spans="4:13" x14ac:dyDescent="0.25">
      <c r="D331" s="51" t="s">
        <v>4278</v>
      </c>
      <c r="M331" s="51" t="s">
        <v>4279</v>
      </c>
    </row>
    <row r="332" spans="4:13" x14ac:dyDescent="0.25">
      <c r="D332" s="51" t="s">
        <v>4280</v>
      </c>
      <c r="M332" s="51" t="s">
        <v>4281</v>
      </c>
    </row>
    <row r="333" spans="4:13" x14ac:dyDescent="0.25">
      <c r="D333" s="51" t="s">
        <v>4282</v>
      </c>
      <c r="M333" s="51" t="s">
        <v>4283</v>
      </c>
    </row>
    <row r="335" spans="4:13" x14ac:dyDescent="0.25">
      <c r="D335" s="285" t="s">
        <v>4284</v>
      </c>
    </row>
    <row r="431" spans="4:4" x14ac:dyDescent="0.25">
      <c r="D431" s="285" t="s">
        <v>269</v>
      </c>
    </row>
    <row r="432" spans="4:4" x14ac:dyDescent="0.25">
      <c r="D432" s="51" t="s">
        <v>4244</v>
      </c>
    </row>
    <row r="434" spans="4:4" x14ac:dyDescent="0.25">
      <c r="D434" s="51" t="s">
        <v>4247</v>
      </c>
    </row>
    <row r="435" spans="4:4" x14ac:dyDescent="0.25">
      <c r="D435" s="285" t="s">
        <v>4248</v>
      </c>
    </row>
    <row r="436" spans="4:4" x14ac:dyDescent="0.25">
      <c r="D436" s="285" t="s">
        <v>4249</v>
      </c>
    </row>
    <row r="437" spans="4:4" x14ac:dyDescent="0.25">
      <c r="D437" s="285" t="s">
        <v>4250</v>
      </c>
    </row>
    <row r="439" spans="4:4" x14ac:dyDescent="0.25">
      <c r="D439" s="51" t="s">
        <v>4251</v>
      </c>
    </row>
    <row r="440" spans="4:4" x14ac:dyDescent="0.25">
      <c r="D440" s="285" t="s">
        <v>4252</v>
      </c>
    </row>
    <row r="441" spans="4:4" x14ac:dyDescent="0.25">
      <c r="D441" s="285" t="s">
        <v>4253</v>
      </c>
    </row>
    <row r="442" spans="4:4" x14ac:dyDescent="0.25">
      <c r="D442" s="285" t="s">
        <v>4254</v>
      </c>
    </row>
    <row r="444" spans="4:4" x14ac:dyDescent="0.25">
      <c r="D444" s="51" t="s">
        <v>4255</v>
      </c>
    </row>
    <row r="445" spans="4:4" x14ac:dyDescent="0.25">
      <c r="D445" s="285" t="s">
        <v>4256</v>
      </c>
    </row>
    <row r="446" spans="4:4" x14ac:dyDescent="0.25">
      <c r="D446" s="285" t="s">
        <v>4257</v>
      </c>
    </row>
    <row r="447" spans="4:4" x14ac:dyDescent="0.25">
      <c r="D447" s="285" t="s">
        <v>4258</v>
      </c>
    </row>
    <row r="449" spans="4:42" x14ac:dyDescent="0.25">
      <c r="D449" s="56" t="s">
        <v>33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V449" s="56" t="s">
        <v>33</v>
      </c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</row>
    <row r="450" spans="4:42" x14ac:dyDescent="0.25">
      <c r="D450" s="56" t="s">
        <v>4260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V450" s="56" t="s">
        <v>627</v>
      </c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</row>
    <row r="451" spans="4:42" x14ac:dyDescent="0.25">
      <c r="D451" s="56" t="s">
        <v>4261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V451" s="56" t="s">
        <v>4300</v>
      </c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</row>
    <row r="452" spans="4:42" x14ac:dyDescent="0.25">
      <c r="D452" s="56" t="s">
        <v>4262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V452" s="56" t="s">
        <v>256</v>
      </c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</row>
    <row r="453" spans="4:42" x14ac:dyDescent="0.25">
      <c r="D453" s="56" t="s">
        <v>3196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V453" s="56" t="s">
        <v>1534</v>
      </c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</row>
    <row r="454" spans="4:42" x14ac:dyDescent="0.25">
      <c r="D454" s="56" t="s">
        <v>4263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V454" s="56" t="s">
        <v>1077</v>
      </c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</row>
    <row r="455" spans="4:42" x14ac:dyDescent="0.25">
      <c r="D455" s="56" t="s">
        <v>266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V455" s="56" t="s">
        <v>1535</v>
      </c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</row>
    <row r="456" spans="4:42" x14ac:dyDescent="0.25">
      <c r="D456" s="56" t="s">
        <v>277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V456" s="56" t="s">
        <v>478</v>
      </c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</row>
    <row r="457" spans="4:42" x14ac:dyDescent="0.25">
      <c r="D457" s="56" t="s">
        <v>273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V457" s="56" t="s">
        <v>476</v>
      </c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</row>
    <row r="458" spans="4:42" x14ac:dyDescent="0.25">
      <c r="D458" s="56" t="s">
        <v>801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V458" s="56" t="s">
        <v>1536</v>
      </c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</row>
    <row r="459" spans="4:42" x14ac:dyDescent="0.25">
      <c r="D459" s="56" t="s">
        <v>4264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V459" s="56" t="s">
        <v>4301</v>
      </c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</row>
    <row r="460" spans="4:42" x14ac:dyDescent="0.25">
      <c r="D460" s="56" t="s">
        <v>4265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</row>
    <row r="462" spans="4:42" x14ac:dyDescent="0.25">
      <c r="D462" s="57" t="s">
        <v>357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</row>
    <row r="463" spans="4:42" x14ac:dyDescent="0.25">
      <c r="D463" s="57" t="s">
        <v>322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</row>
    <row r="464" spans="4:42" x14ac:dyDescent="0.25">
      <c r="D464" s="57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</row>
    <row r="465" spans="4:40" x14ac:dyDescent="0.25">
      <c r="D465" s="57" t="s">
        <v>267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</row>
    <row r="466" spans="4:40" x14ac:dyDescent="0.25">
      <c r="D466" s="57" t="s">
        <v>282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</row>
    <row r="467" spans="4:40" x14ac:dyDescent="0.25">
      <c r="D467" s="57" t="s">
        <v>4294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</row>
    <row r="468" spans="4:40" x14ac:dyDescent="0.25">
      <c r="D468" s="57" t="s">
        <v>4295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</row>
    <row r="469" spans="4:40" x14ac:dyDescent="0.25">
      <c r="D469" s="57" t="s">
        <v>4296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</row>
    <row r="470" spans="4:40" x14ac:dyDescent="0.25">
      <c r="D470" s="57" t="s">
        <v>4297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</row>
    <row r="471" spans="4:40" x14ac:dyDescent="0.25">
      <c r="D471" s="57" t="s">
        <v>4298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</row>
    <row r="472" spans="4:40" x14ac:dyDescent="0.25">
      <c r="D472" s="57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</row>
    <row r="473" spans="4:40" x14ac:dyDescent="0.25">
      <c r="D473" s="57" t="s">
        <v>263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</row>
    <row r="474" spans="4:40" x14ac:dyDescent="0.25">
      <c r="D474" s="57" t="s">
        <v>264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 t="s">
        <v>358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7" spans="4:40" x14ac:dyDescent="0.25">
      <c r="D477" s="285" t="s">
        <v>4299</v>
      </c>
    </row>
    <row r="492" spans="4:4" x14ac:dyDescent="0.25">
      <c r="D492" s="285" t="s">
        <v>4299</v>
      </c>
    </row>
    <row r="544" spans="2:4" x14ac:dyDescent="0.25">
      <c r="B544" s="50">
        <v>0</v>
      </c>
      <c r="D544" s="51" t="s">
        <v>4243</v>
      </c>
    </row>
    <row r="545" spans="4:4" x14ac:dyDescent="0.25">
      <c r="D545" s="59" t="s">
        <v>304</v>
      </c>
    </row>
    <row r="547" spans="4:4" x14ac:dyDescent="0.25">
      <c r="D547" s="285" t="s">
        <v>36</v>
      </c>
    </row>
    <row r="550" spans="4:4" x14ac:dyDescent="0.25">
      <c r="D550" s="285" t="s">
        <v>4217</v>
      </c>
    </row>
    <row r="574" spans="4:34" x14ac:dyDescent="0.25">
      <c r="D574" s="51" t="s">
        <v>3951</v>
      </c>
    </row>
    <row r="576" spans="4:34" x14ac:dyDescent="0.25">
      <c r="M576" s="285" t="s">
        <v>274</v>
      </c>
      <c r="AH576" s="285" t="s">
        <v>275</v>
      </c>
    </row>
    <row r="577" spans="4:96" x14ac:dyDescent="0.25">
      <c r="D577" s="51" t="s">
        <v>309</v>
      </c>
      <c r="M577" s="51" t="s">
        <v>495</v>
      </c>
      <c r="V577" s="51" t="s">
        <v>496</v>
      </c>
      <c r="AB577" s="51" t="s">
        <v>316</v>
      </c>
      <c r="AH577" s="51" t="s">
        <v>495</v>
      </c>
      <c r="AP577" s="51" t="s">
        <v>496</v>
      </c>
      <c r="AV577" s="51" t="s">
        <v>316</v>
      </c>
    </row>
    <row r="578" spans="4:96" x14ac:dyDescent="0.25">
      <c r="D578" s="285" t="s">
        <v>4285</v>
      </c>
      <c r="M578" s="285" t="s">
        <v>4286</v>
      </c>
      <c r="V578" s="285" t="s">
        <v>4287</v>
      </c>
      <c r="AB578" s="285" t="s">
        <v>4288</v>
      </c>
      <c r="AH578" s="285" t="s">
        <v>4289</v>
      </c>
      <c r="AP578" s="285" t="s">
        <v>4290</v>
      </c>
      <c r="AV578" s="285" t="s">
        <v>4291</v>
      </c>
    </row>
    <row r="580" spans="4:96" x14ac:dyDescent="0.25">
      <c r="D580" s="56" t="s">
        <v>380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  <c r="BW580" s="52"/>
      <c r="BX580" s="52"/>
      <c r="BY580" s="52"/>
      <c r="BZ580" s="52"/>
      <c r="CA580" s="52"/>
      <c r="CB580" s="52"/>
      <c r="CC580" s="52"/>
      <c r="CD580" s="52"/>
      <c r="CE580" s="52"/>
      <c r="CF580" s="52"/>
      <c r="CG580" s="52"/>
      <c r="CH580" s="52"/>
      <c r="CI580" s="52"/>
      <c r="CJ580" s="52"/>
      <c r="CK580" s="52"/>
      <c r="CL580" s="52"/>
      <c r="CM580" s="52"/>
      <c r="CN580" s="52"/>
      <c r="CO580" s="52"/>
      <c r="CP580" s="52"/>
      <c r="CQ580" s="52"/>
      <c r="CR580" s="52"/>
    </row>
    <row r="581" spans="4:96" x14ac:dyDescent="0.25">
      <c r="D581" s="56" t="s">
        <v>350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  <c r="BW581" s="52"/>
      <c r="BX581" s="52"/>
      <c r="BY581" s="52"/>
      <c r="BZ581" s="52"/>
      <c r="CA581" s="52"/>
      <c r="CB581" s="52"/>
      <c r="CC581" s="52"/>
      <c r="CD581" s="52"/>
      <c r="CE581" s="52"/>
      <c r="CF581" s="52"/>
      <c r="CG581" s="52"/>
      <c r="CH581" s="52"/>
      <c r="CI581" s="52"/>
      <c r="CJ581" s="52"/>
      <c r="CK581" s="52"/>
      <c r="CL581" s="52"/>
      <c r="CM581" s="52"/>
      <c r="CN581" s="52"/>
      <c r="CO581" s="52"/>
      <c r="CP581" s="52"/>
      <c r="CQ581" s="52"/>
      <c r="CR581" s="52"/>
    </row>
    <row r="582" spans="4:96" x14ac:dyDescent="0.25">
      <c r="D582" s="57" t="str">
        <f>"select '" &amp; TRIM(D578) &amp; "' AgreementNumber, '" &amp; TRIM(M578) &amp; "' bChassisNumber, '" &amp; TRIM(V578) &amp; "' bEngineNumber, '" &amp; TRIM(AH578) &amp; "' aChassisNumber, '" &amp; TRIM(AP578) &amp; "' aEngineNumber union all"</f>
        <v>select '0000021/4/38/01/2023' AgreementNumber, 'MHKB3BA1JGK036437GS' bChassisNumber, 'K3MG69949GS' bEngineNumber, 'MHKP3BA1JNK180670' aChassisNumber, 'K3MJ30651' aEngineNumber union all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  <c r="BY582" s="53"/>
      <c r="BZ582" s="53"/>
      <c r="CA582" s="53"/>
      <c r="CB582" s="53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</row>
    <row r="583" spans="4:96" x14ac:dyDescent="0.25">
      <c r="D583" s="56" t="s">
        <v>351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</row>
    <row r="584" spans="4:96" x14ac:dyDescent="0.25">
      <c r="D584" s="56" t="s">
        <v>367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</row>
    <row r="585" spans="4:96" x14ac:dyDescent="0.25">
      <c r="D585" s="57" t="s">
        <v>354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53"/>
      <c r="CE585" s="53"/>
      <c r="CF585" s="53"/>
      <c r="CG585" s="53"/>
      <c r="CH585" s="53"/>
      <c r="CI585" s="53"/>
      <c r="CJ585" s="53"/>
      <c r="CK585" s="53"/>
      <c r="CL585" s="53"/>
      <c r="CM585" s="53"/>
      <c r="CN585" s="53"/>
      <c r="CO585" s="53"/>
      <c r="CP585" s="53"/>
      <c r="CQ585" s="53"/>
      <c r="CR585" s="53"/>
    </row>
    <row r="586" spans="4:96" x14ac:dyDescent="0.25">
      <c r="D586" s="57" t="s">
        <v>445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53"/>
      <c r="CE586" s="53"/>
      <c r="CF586" s="53"/>
      <c r="CG586" s="53"/>
      <c r="CH586" s="53"/>
      <c r="CI586" s="53"/>
      <c r="CJ586" s="53"/>
      <c r="CK586" s="53"/>
      <c r="CL586" s="53"/>
      <c r="CM586" s="53"/>
      <c r="CN586" s="53"/>
      <c r="CO586" s="53"/>
      <c r="CP586" s="53"/>
      <c r="CQ586" s="53"/>
      <c r="CR586" s="53"/>
    </row>
    <row r="587" spans="4:96" x14ac:dyDescent="0.25">
      <c r="D587" s="57" t="s">
        <v>461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53"/>
      <c r="CE587" s="53"/>
      <c r="CF587" s="53"/>
      <c r="CG587" s="53"/>
      <c r="CH587" s="53"/>
      <c r="CI587" s="53"/>
      <c r="CJ587" s="53"/>
      <c r="CK587" s="53"/>
      <c r="CL587" s="53"/>
      <c r="CM587" s="53"/>
      <c r="CN587" s="53"/>
      <c r="CO587" s="53"/>
      <c r="CP587" s="53"/>
      <c r="CQ587" s="53"/>
      <c r="CR587" s="53"/>
    </row>
    <row r="588" spans="4:96" x14ac:dyDescent="0.25">
      <c r="D588" s="57" t="s">
        <v>353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53"/>
      <c r="CE588" s="53"/>
      <c r="CF588" s="53"/>
      <c r="CG588" s="53"/>
      <c r="CH588" s="53"/>
      <c r="CI588" s="53"/>
      <c r="CJ588" s="53"/>
      <c r="CK588" s="53"/>
      <c r="CL588" s="53"/>
      <c r="CM588" s="53"/>
      <c r="CN588" s="53"/>
      <c r="CO588" s="53"/>
      <c r="CP588" s="53"/>
      <c r="CQ588" s="53"/>
      <c r="CR588" s="53"/>
    </row>
    <row r="589" spans="4:96" x14ac:dyDescent="0.25">
      <c r="D589" s="57" t="s">
        <v>452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53"/>
      <c r="CE589" s="53"/>
      <c r="CF589" s="53"/>
      <c r="CG589" s="53"/>
      <c r="CH589" s="53"/>
      <c r="CI589" s="53"/>
      <c r="CJ589" s="53"/>
      <c r="CK589" s="53"/>
      <c r="CL589" s="53"/>
      <c r="CM589" s="53"/>
      <c r="CN589" s="53"/>
      <c r="CO589" s="53"/>
      <c r="CP589" s="53"/>
      <c r="CQ589" s="53"/>
      <c r="CR589" s="53"/>
    </row>
    <row r="590" spans="4:96" x14ac:dyDescent="0.25">
      <c r="D590" s="37" t="s">
        <v>524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53"/>
      <c r="CE590" s="53"/>
      <c r="CF590" s="53"/>
      <c r="CG590" s="53"/>
      <c r="CH590" s="53"/>
      <c r="CI590" s="53"/>
      <c r="CJ590" s="53"/>
      <c r="CK590" s="53"/>
      <c r="CL590" s="53"/>
      <c r="CM590" s="53"/>
      <c r="CN590" s="53"/>
      <c r="CO590" s="53"/>
      <c r="CP590" s="53"/>
      <c r="CQ590" s="53"/>
      <c r="CR590" s="53"/>
    </row>
    <row r="591" spans="4:96" x14ac:dyDescent="0.25">
      <c r="D591" s="57" t="s">
        <v>257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53"/>
      <c r="CE591" s="53"/>
      <c r="CF591" s="53"/>
      <c r="CG591" s="53"/>
      <c r="CH591" s="53"/>
      <c r="CI591" s="53"/>
      <c r="CJ591" s="53"/>
      <c r="CK591" s="53"/>
      <c r="CL591" s="53"/>
      <c r="CM591" s="53"/>
      <c r="CN591" s="53"/>
      <c r="CO591" s="53"/>
      <c r="CP591" s="53"/>
      <c r="CQ591" s="53"/>
      <c r="CR591" s="53"/>
    </row>
    <row r="592" spans="4:96" x14ac:dyDescent="0.25">
      <c r="D592" s="57" t="s">
        <v>329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53"/>
      <c r="CE592" s="53"/>
      <c r="CF592" s="53"/>
      <c r="CG592" s="53"/>
      <c r="CH592" s="53"/>
      <c r="CI592" s="53"/>
      <c r="CJ592" s="53"/>
      <c r="CK592" s="53"/>
      <c r="CL592" s="53"/>
      <c r="CM592" s="53"/>
      <c r="CN592" s="53"/>
      <c r="CO592" s="53"/>
      <c r="CP592" s="53"/>
      <c r="CQ592" s="53"/>
      <c r="CR592" s="53"/>
    </row>
    <row r="593" spans="4:96" x14ac:dyDescent="0.25">
      <c r="D593" s="57" t="s">
        <v>279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  <c r="BW593" s="53"/>
      <c r="BX593" s="53"/>
      <c r="BY593" s="53"/>
      <c r="BZ593" s="53"/>
      <c r="CA593" s="53"/>
      <c r="CB593" s="53"/>
      <c r="CC593" s="53"/>
      <c r="CD593" s="53"/>
      <c r="CE593" s="53"/>
      <c r="CF593" s="53"/>
      <c r="CG593" s="53"/>
      <c r="CH593" s="53"/>
      <c r="CI593" s="53"/>
      <c r="CJ593" s="53"/>
      <c r="CK593" s="53"/>
      <c r="CL593" s="53"/>
      <c r="CM593" s="53"/>
      <c r="CN593" s="53"/>
      <c r="CO593" s="53"/>
      <c r="CP593" s="53"/>
      <c r="CQ593" s="53"/>
      <c r="CR593" s="53"/>
    </row>
    <row r="594" spans="4:96" x14ac:dyDescent="0.25">
      <c r="D594" s="57" t="s">
        <v>332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53"/>
      <c r="CE594" s="53"/>
      <c r="CF594" s="53"/>
      <c r="CG594" s="53"/>
      <c r="CH594" s="53"/>
      <c r="CI594" s="53"/>
      <c r="CJ594" s="53"/>
      <c r="CK594" s="53"/>
      <c r="CL594" s="53"/>
      <c r="CM594" s="53"/>
      <c r="CN594" s="53"/>
      <c r="CO594" s="53"/>
      <c r="CP594" s="53"/>
      <c r="CQ594" s="53"/>
      <c r="CR594" s="53"/>
    </row>
    <row r="595" spans="4:96" x14ac:dyDescent="0.25">
      <c r="D595" s="57" t="s">
        <v>333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53"/>
      <c r="CE595" s="53"/>
      <c r="CF595" s="53"/>
      <c r="CG595" s="53"/>
      <c r="CH595" s="53"/>
      <c r="CI595" s="53"/>
      <c r="CJ595" s="53"/>
      <c r="CK595" s="53"/>
      <c r="CL595" s="53"/>
      <c r="CM595" s="53"/>
      <c r="CN595" s="53"/>
      <c r="CO595" s="53"/>
      <c r="CP595" s="53"/>
      <c r="CQ595" s="53"/>
      <c r="CR595" s="53"/>
    </row>
    <row r="596" spans="4:96" x14ac:dyDescent="0.25">
      <c r="D596" s="56" t="s">
        <v>368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52"/>
      <c r="BX596" s="52"/>
      <c r="BY596" s="52"/>
      <c r="BZ596" s="52"/>
      <c r="CA596" s="52"/>
      <c r="CB596" s="52"/>
      <c r="CC596" s="52"/>
      <c r="CD596" s="52"/>
      <c r="CE596" s="52"/>
      <c r="CF596" s="52"/>
      <c r="CG596" s="52"/>
      <c r="CH596" s="52"/>
      <c r="CI596" s="52"/>
      <c r="CJ596" s="52"/>
      <c r="CK596" s="52"/>
      <c r="CL596" s="52"/>
      <c r="CM596" s="52"/>
      <c r="CN596" s="52"/>
      <c r="CO596" s="52"/>
      <c r="CP596" s="52"/>
      <c r="CQ596" s="52"/>
      <c r="CR596" s="52"/>
    </row>
    <row r="597" spans="4:96" x14ac:dyDescent="0.25">
      <c r="D597" s="56" t="s">
        <v>508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52"/>
      <c r="BX597" s="52"/>
      <c r="BY597" s="52"/>
      <c r="BZ597" s="52"/>
      <c r="CA597" s="52"/>
      <c r="CB597" s="52"/>
      <c r="CC597" s="52"/>
      <c r="CD597" s="52"/>
      <c r="CE597" s="52"/>
      <c r="CF597" s="52"/>
      <c r="CG597" s="52"/>
      <c r="CH597" s="52"/>
      <c r="CI597" s="52"/>
      <c r="CJ597" s="52"/>
      <c r="CK597" s="52"/>
      <c r="CL597" s="52"/>
      <c r="CM597" s="52"/>
      <c r="CN597" s="52"/>
      <c r="CO597" s="52"/>
      <c r="CP597" s="52"/>
      <c r="CQ597" s="52"/>
      <c r="CR597" s="52"/>
    </row>
    <row r="598" spans="4:96" x14ac:dyDescent="0.25">
      <c r="D598" s="56" t="s">
        <v>509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  <c r="BW598" s="52"/>
      <c r="BX598" s="52"/>
      <c r="BY598" s="52"/>
      <c r="BZ598" s="52"/>
      <c r="CA598" s="52"/>
      <c r="CB598" s="52"/>
      <c r="CC598" s="52"/>
      <c r="CD598" s="52"/>
      <c r="CE598" s="52"/>
      <c r="CF598" s="52"/>
      <c r="CG598" s="52"/>
      <c r="CH598" s="52"/>
      <c r="CI598" s="52"/>
      <c r="CJ598" s="52"/>
      <c r="CK598" s="52"/>
      <c r="CL598" s="52"/>
      <c r="CM598" s="52"/>
      <c r="CN598" s="52"/>
      <c r="CO598" s="52"/>
      <c r="CP598" s="52"/>
      <c r="CQ598" s="52"/>
      <c r="CR598" s="52"/>
    </row>
    <row r="599" spans="4:96" x14ac:dyDescent="0.25">
      <c r="D599" s="56" t="s">
        <v>510</v>
      </c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  <c r="BW599" s="52"/>
      <c r="BX599" s="52"/>
      <c r="BY599" s="52"/>
      <c r="BZ599" s="52"/>
      <c r="CA599" s="52"/>
      <c r="CB599" s="52"/>
      <c r="CC599" s="52"/>
      <c r="CD599" s="52"/>
      <c r="CE599" s="52"/>
      <c r="CF599" s="52"/>
      <c r="CG599" s="52"/>
      <c r="CH599" s="52"/>
      <c r="CI599" s="52"/>
      <c r="CJ599" s="52"/>
      <c r="CK599" s="52"/>
      <c r="CL599" s="52"/>
      <c r="CM599" s="52"/>
      <c r="CN599" s="52"/>
      <c r="CO599" s="52"/>
      <c r="CP599" s="52"/>
      <c r="CQ599" s="52"/>
      <c r="CR599" s="52"/>
    </row>
    <row r="601" spans="4:96" x14ac:dyDescent="0.25">
      <c r="D601" s="51" t="s">
        <v>309</v>
      </c>
      <c r="E601" s="51" t="s">
        <v>561</v>
      </c>
      <c r="F601" s="51" t="s">
        <v>562</v>
      </c>
      <c r="G601" s="51" t="s">
        <v>564</v>
      </c>
      <c r="H601" s="51" t="s">
        <v>565</v>
      </c>
      <c r="I601" s="51" t="s">
        <v>309</v>
      </c>
      <c r="J601" s="51" t="s">
        <v>567</v>
      </c>
      <c r="K601" s="51" t="s">
        <v>568</v>
      </c>
      <c r="L601" s="51" t="s">
        <v>569</v>
      </c>
      <c r="M601" s="51" t="s">
        <v>570</v>
      </c>
      <c r="N601" s="51" t="s">
        <v>571</v>
      </c>
      <c r="O601" s="51" t="s">
        <v>572</v>
      </c>
      <c r="P601" s="51">
        <v>1</v>
      </c>
    </row>
    <row r="602" spans="4:96" x14ac:dyDescent="0.25">
      <c r="D602" s="285" t="s">
        <v>4285</v>
      </c>
      <c r="E602" s="285" t="s">
        <v>4286</v>
      </c>
      <c r="F602" s="285" t="s">
        <v>4287</v>
      </c>
      <c r="G602" s="285" t="s">
        <v>4289</v>
      </c>
      <c r="H602" s="285" t="s">
        <v>4290</v>
      </c>
      <c r="I602" s="285" t="s">
        <v>4292</v>
      </c>
      <c r="J602" s="285">
        <v>19884</v>
      </c>
      <c r="K602" s="285" t="s">
        <v>4286</v>
      </c>
      <c r="L602" s="285" t="s">
        <v>4287</v>
      </c>
      <c r="M602" s="285">
        <v>19213</v>
      </c>
      <c r="N602" s="285" t="s">
        <v>4286</v>
      </c>
      <c r="O602" s="285" t="s">
        <v>4287</v>
      </c>
      <c r="P602" s="285">
        <v>1</v>
      </c>
    </row>
    <row r="604" spans="4:96" x14ac:dyDescent="0.25">
      <c r="D604" s="57" t="s">
        <v>357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</row>
    <row r="605" spans="4:96" x14ac:dyDescent="0.25">
      <c r="D605" s="57" t="s">
        <v>322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</row>
    <row r="606" spans="4:96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</row>
    <row r="607" spans="4:96" x14ac:dyDescent="0.25">
      <c r="D607" s="56" t="str">
        <f>"update Tb_OPL_Unit set ChassisNumber = '" &amp; TRIM(G602) &amp; "', EngineNumber = '" &amp; TRIM(H602) &amp; "' where IdTb_OPL_Unit = " &amp; M602 &amp; ";"</f>
        <v>update Tb_OPL_Unit set ChassisNumber = 'MHKP3BA1JNK180670', EngineNumber = 'K3MJ30651' where IdTb_OPL_Unit = 19213;</v>
      </c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</row>
    <row r="608" spans="4:96" x14ac:dyDescent="0.25">
      <c r="D608" s="57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</row>
    <row r="609" spans="4:86" x14ac:dyDescent="0.25">
      <c r="D609" s="56" t="str">
        <f>"update OPLUObjectLease set Remarks = '" &amp; TRIM(G602) &amp; "', EngineNumber = '" &amp; TRIM(H602) &amp; "' where IdUObjLease = " &amp; J602 &amp; ";"</f>
        <v>update OPLUObjectLease set Remarks = 'MHKP3BA1JNK180670', EngineNumber = 'K3MJ30651' where IdUObjLease = 19884;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</row>
    <row r="610" spans="4:86" x14ac:dyDescent="0.25">
      <c r="D610" s="57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</row>
    <row r="611" spans="4:86" x14ac:dyDescent="0.25">
      <c r="D611" s="57" t="s">
        <v>263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</row>
    <row r="612" spans="4:86" x14ac:dyDescent="0.25">
      <c r="D612" s="57" t="s">
        <v>264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</row>
    <row r="613" spans="4:86" x14ac:dyDescent="0.25">
      <c r="D613" s="57" t="s">
        <v>358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</row>
    <row r="615" spans="4:86" x14ac:dyDescent="0.25">
      <c r="D615" s="285" t="s">
        <v>4293</v>
      </c>
      <c r="AN615" s="57" t="s">
        <v>357</v>
      </c>
      <c r="AO615" s="53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53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53"/>
      <c r="CE615" s="53"/>
      <c r="CF615" s="53"/>
      <c r="CG615" s="53"/>
      <c r="CH615" s="53"/>
    </row>
    <row r="616" spans="4:86" x14ac:dyDescent="0.25">
      <c r="AN616" s="57" t="s">
        <v>322</v>
      </c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  <c r="BP616" s="53"/>
      <c r="BQ616" s="53"/>
      <c r="BR616" s="53"/>
      <c r="BS616" s="53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53"/>
      <c r="CE616" s="53"/>
      <c r="CF616" s="53"/>
      <c r="CG616" s="53"/>
      <c r="CH616" s="53"/>
    </row>
    <row r="617" spans="4:86" x14ac:dyDescent="0.25">
      <c r="AN617" s="57"/>
      <c r="AO617" s="53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  <c r="BP617" s="53"/>
      <c r="BQ617" s="53"/>
      <c r="BR617" s="53"/>
      <c r="BS617" s="53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53"/>
      <c r="CE617" s="53"/>
      <c r="CF617" s="53"/>
      <c r="CG617" s="53"/>
      <c r="CH617" s="53"/>
    </row>
    <row r="618" spans="4:86" x14ac:dyDescent="0.25">
      <c r="AN618" s="57" t="s">
        <v>4455</v>
      </c>
      <c r="AO618" s="53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  <c r="BP618" s="53"/>
      <c r="BQ618" s="53"/>
      <c r="BR618" s="53"/>
      <c r="BS618" s="53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53"/>
      <c r="CE618" s="53"/>
      <c r="CF618" s="53"/>
      <c r="CG618" s="53"/>
      <c r="CH618" s="53"/>
    </row>
    <row r="619" spans="4:86" x14ac:dyDescent="0.25">
      <c r="AN619" s="57"/>
      <c r="AO619" s="53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  <c r="BP619" s="53"/>
      <c r="BQ619" s="53"/>
      <c r="BR619" s="53"/>
      <c r="BS619" s="53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53"/>
      <c r="CE619" s="53"/>
      <c r="CF619" s="53"/>
      <c r="CG619" s="53"/>
      <c r="CH619" s="53"/>
    </row>
    <row r="620" spans="4:86" x14ac:dyDescent="0.25">
      <c r="AN620" s="57" t="s">
        <v>4456</v>
      </c>
      <c r="AO620" s="53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  <c r="BP620" s="53"/>
      <c r="BQ620" s="53"/>
      <c r="BR620" s="53"/>
      <c r="BS620" s="53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53"/>
      <c r="CE620" s="53"/>
      <c r="CF620" s="53"/>
      <c r="CG620" s="53"/>
      <c r="CH620" s="53"/>
    </row>
    <row r="621" spans="4:86" x14ac:dyDescent="0.25">
      <c r="AN621" s="57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</row>
    <row r="622" spans="4:86" x14ac:dyDescent="0.25">
      <c r="AN622" s="57" t="s">
        <v>263</v>
      </c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</row>
    <row r="623" spans="4:86" x14ac:dyDescent="0.25">
      <c r="AN623" s="57" t="s">
        <v>264</v>
      </c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</row>
    <row r="624" spans="4:86" x14ac:dyDescent="0.25">
      <c r="AN624" s="57" t="s">
        <v>358</v>
      </c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</row>
    <row r="661" spans="4:4" x14ac:dyDescent="0.25">
      <c r="D661" s="51" t="s">
        <v>4797</v>
      </c>
    </row>
    <row r="663" spans="4:4" x14ac:dyDescent="0.25">
      <c r="D663" s="285" t="s">
        <v>4293</v>
      </c>
    </row>
    <row r="689" spans="2:4" x14ac:dyDescent="0.25">
      <c r="B689" s="50">
        <v>0</v>
      </c>
      <c r="D689" s="51" t="s">
        <v>4305</v>
      </c>
    </row>
    <row r="690" spans="2:4" x14ac:dyDescent="0.25">
      <c r="D690" s="59" t="s">
        <v>304</v>
      </c>
    </row>
    <row r="692" spans="2:4" x14ac:dyDescent="0.25">
      <c r="D692" s="285" t="s">
        <v>36</v>
      </c>
    </row>
    <row r="693" spans="2:4" x14ac:dyDescent="0.25">
      <c r="D693" s="54" t="s">
        <v>4308</v>
      </c>
    </row>
    <row r="695" spans="2:4" x14ac:dyDescent="0.25">
      <c r="D695" s="285" t="s">
        <v>4302</v>
      </c>
    </row>
    <row r="720" spans="4:20" x14ac:dyDescent="0.25">
      <c r="D720" s="285" t="s">
        <v>309</v>
      </c>
      <c r="M720" s="285" t="s">
        <v>1160</v>
      </c>
      <c r="T720" s="285" t="s">
        <v>646</v>
      </c>
    </row>
    <row r="721" spans="4:23" x14ac:dyDescent="0.25">
      <c r="D721" s="51" t="s">
        <v>3280</v>
      </c>
      <c r="M721" s="58" t="s">
        <v>1501</v>
      </c>
      <c r="T721" s="58" t="s">
        <v>3700</v>
      </c>
    </row>
    <row r="722" spans="4:23" x14ac:dyDescent="0.25">
      <c r="M722" s="28" t="s">
        <v>4312</v>
      </c>
      <c r="T722" s="28" t="s">
        <v>4316</v>
      </c>
    </row>
    <row r="724" spans="4:23" x14ac:dyDescent="0.25">
      <c r="D724" s="56" t="s">
        <v>33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</row>
    <row r="725" spans="4:23" x14ac:dyDescent="0.25">
      <c r="D725" s="56" t="s">
        <v>382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</row>
    <row r="726" spans="4:23" x14ac:dyDescent="0.25">
      <c r="D726" s="56" t="s">
        <v>838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</row>
    <row r="727" spans="4:23" x14ac:dyDescent="0.25">
      <c r="D727" s="56" t="s">
        <v>3720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</row>
    <row r="728" spans="4:23" x14ac:dyDescent="0.25">
      <c r="D728" s="56" t="s">
        <v>3870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</row>
    <row r="729" spans="4:23" x14ac:dyDescent="0.25">
      <c r="D729" s="56" t="s">
        <v>3871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</row>
    <row r="730" spans="4:23" x14ac:dyDescent="0.25">
      <c r="D730" s="56" t="s">
        <v>3872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</row>
    <row r="731" spans="4:23" x14ac:dyDescent="0.25">
      <c r="D731" s="56" t="s">
        <v>3873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</row>
    <row r="732" spans="4:23" x14ac:dyDescent="0.25">
      <c r="D732" s="56" t="s">
        <v>524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</row>
    <row r="733" spans="4:23" x14ac:dyDescent="0.25">
      <c r="D733" s="56" t="s">
        <v>257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</row>
    <row r="734" spans="4:23" x14ac:dyDescent="0.25">
      <c r="D734" s="56" t="s">
        <v>789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</row>
    <row r="735" spans="4:23" x14ac:dyDescent="0.25">
      <c r="D735" s="56" t="s">
        <v>279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</row>
    <row r="736" spans="4:23" x14ac:dyDescent="0.25">
      <c r="D736" s="56" t="s">
        <v>4313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</row>
    <row r="738" spans="4:40" x14ac:dyDescent="0.25">
      <c r="D738" s="57" t="s">
        <v>357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</row>
    <row r="739" spans="4:40" x14ac:dyDescent="0.25">
      <c r="D739" s="57" t="s">
        <v>322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</row>
    <row r="740" spans="4:40" x14ac:dyDescent="0.25">
      <c r="D740" s="57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</row>
    <row r="741" spans="4:40" x14ac:dyDescent="0.25">
      <c r="D741" s="57" t="s">
        <v>280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</row>
    <row r="742" spans="4:40" x14ac:dyDescent="0.25">
      <c r="D742" s="57" t="s">
        <v>282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</row>
    <row r="743" spans="4:40" x14ac:dyDescent="0.25">
      <c r="D743" s="37" t="s">
        <v>4315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</row>
    <row r="744" spans="4:40" x14ac:dyDescent="0.25">
      <c r="D744" s="37" t="s">
        <v>4318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</row>
    <row r="745" spans="4:40" x14ac:dyDescent="0.25">
      <c r="D745" s="57" t="s">
        <v>4320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</row>
    <row r="746" spans="4:40" x14ac:dyDescent="0.25">
      <c r="D746" s="57" t="s">
        <v>4314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</row>
    <row r="747" spans="4:40" x14ac:dyDescent="0.25">
      <c r="D747" s="57" t="s">
        <v>4319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</row>
    <row r="748" spans="4:40" x14ac:dyDescent="0.25">
      <c r="D748" s="57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</row>
    <row r="749" spans="4:40" x14ac:dyDescent="0.25">
      <c r="D749" s="57" t="s">
        <v>507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</row>
    <row r="750" spans="4:40" x14ac:dyDescent="0.25">
      <c r="D750" s="57" t="s">
        <v>282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</row>
    <row r="751" spans="4:40" x14ac:dyDescent="0.25">
      <c r="D751" s="57" t="s">
        <v>4317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</row>
    <row r="752" spans="4:40" x14ac:dyDescent="0.25">
      <c r="D752" s="57" t="s">
        <v>4314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</row>
    <row r="753" spans="4:40" x14ac:dyDescent="0.25">
      <c r="D753" s="57" t="s">
        <v>4321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</row>
    <row r="754" spans="4:40" x14ac:dyDescent="0.25">
      <c r="D754" s="57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</row>
    <row r="755" spans="4:40" x14ac:dyDescent="0.25">
      <c r="D755" s="57" t="s">
        <v>263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</row>
    <row r="756" spans="4:40" x14ac:dyDescent="0.25">
      <c r="D756" s="57" t="s">
        <v>264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</row>
    <row r="757" spans="4:40" x14ac:dyDescent="0.25">
      <c r="D757" s="57" t="s">
        <v>358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</row>
    <row r="759" spans="4:40" x14ac:dyDescent="0.25">
      <c r="D759" s="285" t="s">
        <v>4322</v>
      </c>
    </row>
    <row r="801" spans="2:4" x14ac:dyDescent="0.25">
      <c r="B801" s="50">
        <v>0</v>
      </c>
      <c r="D801" s="51" t="s">
        <v>4311</v>
      </c>
    </row>
    <row r="802" spans="2:4" x14ac:dyDescent="0.25">
      <c r="D802" s="59" t="s">
        <v>303</v>
      </c>
    </row>
    <row r="803" spans="2:4" x14ac:dyDescent="0.25">
      <c r="D803" s="55" t="s">
        <v>35</v>
      </c>
    </row>
    <row r="875" spans="2:29" x14ac:dyDescent="0.25">
      <c r="B875" s="48">
        <v>0</v>
      </c>
      <c r="D875" s="51" t="s">
        <v>4327</v>
      </c>
    </row>
    <row r="877" spans="2:29" x14ac:dyDescent="0.25">
      <c r="D877" s="56" t="s">
        <v>4328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</row>
    <row r="878" spans="2:29" x14ac:dyDescent="0.25">
      <c r="D878" s="56" t="s">
        <v>4329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</row>
    <row r="879" spans="2:29" x14ac:dyDescent="0.25">
      <c r="D879" s="56" t="s">
        <v>4330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</row>
    <row r="881" spans="4:16" x14ac:dyDescent="0.25">
      <c r="D881" s="57" t="s">
        <v>357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</row>
    <row r="882" spans="4:16" x14ac:dyDescent="0.25">
      <c r="D882" s="57" t="s">
        <v>322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</row>
    <row r="883" spans="4:16" x14ac:dyDescent="0.25">
      <c r="D883" s="57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</row>
    <row r="884" spans="4:16" x14ac:dyDescent="0.25">
      <c r="D884" s="57" t="s">
        <v>4331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</row>
    <row r="885" spans="4:16" x14ac:dyDescent="0.25">
      <c r="D885" s="57" t="s">
        <v>282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</row>
    <row r="886" spans="4:16" x14ac:dyDescent="0.25">
      <c r="D886" s="57" t="s">
        <v>4332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</row>
    <row r="887" spans="4:16" x14ac:dyDescent="0.25">
      <c r="D887" s="57" t="s">
        <v>4333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</row>
    <row r="888" spans="4:16" x14ac:dyDescent="0.25">
      <c r="D888" s="57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</row>
    <row r="889" spans="4:16" x14ac:dyDescent="0.25">
      <c r="D889" s="57" t="s">
        <v>263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</row>
    <row r="890" spans="4:16" x14ac:dyDescent="0.25">
      <c r="D890" s="57" t="s">
        <v>264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</row>
    <row r="891" spans="4:16" x14ac:dyDescent="0.25">
      <c r="D891" s="57" t="s">
        <v>358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</row>
    <row r="918" spans="2:4" x14ac:dyDescent="0.25">
      <c r="B918" s="48">
        <v>0</v>
      </c>
      <c r="D918" s="51" t="s">
        <v>2226</v>
      </c>
    </row>
    <row r="919" spans="2:4" x14ac:dyDescent="0.25">
      <c r="D919" s="59" t="s">
        <v>305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A92D-AB04-4AC2-8EF7-E8E6E6B5B0D6}">
  <dimension ref="A2:J33"/>
  <sheetViews>
    <sheetView topLeftCell="A11" workbookViewId="0">
      <selection activeCell="A18" sqref="A18"/>
    </sheetView>
  </sheetViews>
  <sheetFormatPr defaultColWidth="2.85546875" defaultRowHeight="15" x14ac:dyDescent="0.25"/>
  <cols>
    <col min="1" max="1" width="9.140625" style="382" bestFit="1" customWidth="1"/>
    <col min="2" max="2" width="39.85546875" style="382" bestFit="1" customWidth="1"/>
    <col min="3" max="3" width="18" style="382" bestFit="1" customWidth="1"/>
    <col min="4" max="4" width="17" style="382" bestFit="1" customWidth="1"/>
    <col min="5" max="5" width="17.5703125" style="382" bestFit="1" customWidth="1"/>
    <col min="6" max="7" width="10.7109375" style="382" bestFit="1" customWidth="1"/>
    <col min="8" max="8" width="8.5703125" style="382" bestFit="1" customWidth="1"/>
    <col min="9" max="9" width="7.5703125" style="382" bestFit="1" customWidth="1"/>
    <col min="10" max="10" width="10.7109375" style="382" bestFit="1" customWidth="1"/>
    <col min="11" max="16384" width="2.85546875" style="382"/>
  </cols>
  <sheetData>
    <row r="2" spans="1:10" ht="18.75" x14ac:dyDescent="0.25">
      <c r="A2" s="447" t="s">
        <v>4270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4269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3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3667</v>
      </c>
      <c r="B8" s="63" t="s">
        <v>3668</v>
      </c>
      <c r="C8" s="63" t="s">
        <v>356</v>
      </c>
      <c r="D8" s="63" t="s">
        <v>330</v>
      </c>
      <c r="E8" s="63" t="s">
        <v>276</v>
      </c>
      <c r="F8" s="76">
        <v>44960.685416667002</v>
      </c>
      <c r="G8" s="76">
        <v>45399.643750000003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3731</v>
      </c>
      <c r="B9" s="67" t="s">
        <v>3732</v>
      </c>
      <c r="C9" s="67" t="s">
        <v>356</v>
      </c>
      <c r="D9" s="67" t="s">
        <v>330</v>
      </c>
      <c r="E9" s="67" t="s">
        <v>276</v>
      </c>
      <c r="F9" s="75">
        <v>44963.472222222001</v>
      </c>
      <c r="G9" s="75">
        <v>45400.430555555999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3761</v>
      </c>
      <c r="B10" s="63" t="s">
        <v>3769</v>
      </c>
      <c r="C10" s="63" t="s">
        <v>1182</v>
      </c>
      <c r="D10" s="63" t="s">
        <v>330</v>
      </c>
      <c r="E10" s="63" t="s">
        <v>276</v>
      </c>
      <c r="F10" s="76">
        <v>44963.631944444001</v>
      </c>
      <c r="G10" s="76">
        <v>45400.590277777999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3763</v>
      </c>
      <c r="B11" s="67" t="s">
        <v>3772</v>
      </c>
      <c r="C11" s="67" t="s">
        <v>1182</v>
      </c>
      <c r="D11" s="67" t="s">
        <v>330</v>
      </c>
      <c r="E11" s="67" t="s">
        <v>276</v>
      </c>
      <c r="F11" s="75">
        <v>44963.634027777996</v>
      </c>
      <c r="G11" s="75">
        <v>45400.592361110997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3845</v>
      </c>
      <c r="B12" s="63" t="s">
        <v>3846</v>
      </c>
      <c r="C12" s="63" t="s">
        <v>356</v>
      </c>
      <c r="D12" s="63" t="s">
        <v>330</v>
      </c>
      <c r="E12" s="63" t="s">
        <v>276</v>
      </c>
      <c r="F12" s="76">
        <v>44964.596527777998</v>
      </c>
      <c r="G12" s="76">
        <v>45401.554861110999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3962</v>
      </c>
      <c r="B13" s="67" t="s">
        <v>3961</v>
      </c>
      <c r="C13" s="67" t="s">
        <v>850</v>
      </c>
      <c r="D13" s="67" t="s">
        <v>330</v>
      </c>
      <c r="E13" s="67" t="s">
        <v>276</v>
      </c>
      <c r="F13" s="75">
        <v>44966.407638889003</v>
      </c>
      <c r="G13" s="75">
        <v>45405.370833333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3985</v>
      </c>
      <c r="B14" s="63" t="s">
        <v>3986</v>
      </c>
      <c r="C14" s="63" t="s">
        <v>850</v>
      </c>
      <c r="D14" s="63" t="s">
        <v>330</v>
      </c>
      <c r="E14" s="63" t="s">
        <v>276</v>
      </c>
      <c r="F14" s="76">
        <v>44966.409027777998</v>
      </c>
      <c r="G14" s="76">
        <v>45405.367361110999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3969</v>
      </c>
      <c r="B15" s="67" t="s">
        <v>3955</v>
      </c>
      <c r="C15" s="67" t="s">
        <v>335</v>
      </c>
      <c r="D15" s="67" t="s">
        <v>330</v>
      </c>
      <c r="E15" s="67" t="s">
        <v>276</v>
      </c>
      <c r="F15" s="75">
        <v>44966.422916666997</v>
      </c>
      <c r="G15" s="75">
        <v>45405.381249999999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3971</v>
      </c>
      <c r="B16" s="63" t="s">
        <v>3972</v>
      </c>
      <c r="C16" s="63" t="s">
        <v>356</v>
      </c>
      <c r="D16" s="63" t="s">
        <v>330</v>
      </c>
      <c r="E16" s="63" t="s">
        <v>276</v>
      </c>
      <c r="F16" s="76">
        <v>44966.4375</v>
      </c>
      <c r="G16" s="76">
        <v>45405.395833333001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3996</v>
      </c>
      <c r="B17" s="67" t="s">
        <v>3998</v>
      </c>
      <c r="C17" s="67" t="s">
        <v>356</v>
      </c>
      <c r="D17" s="67" t="s">
        <v>330</v>
      </c>
      <c r="E17" s="67" t="s">
        <v>276</v>
      </c>
      <c r="F17" s="75">
        <v>44966.655555555997</v>
      </c>
      <c r="G17" s="75">
        <v>45405.613888888998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4020</v>
      </c>
      <c r="B18" s="63" t="s">
        <v>4019</v>
      </c>
      <c r="C18" s="63" t="s">
        <v>1669</v>
      </c>
      <c r="D18" s="63" t="s">
        <v>330</v>
      </c>
      <c r="E18" s="63" t="s">
        <v>276</v>
      </c>
      <c r="F18" s="76">
        <v>44967.365277778001</v>
      </c>
      <c r="G18" s="76">
        <v>45405.656944444003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5" t="s">
        <v>4028</v>
      </c>
      <c r="B19" s="65" t="s">
        <v>4022</v>
      </c>
      <c r="C19" s="65" t="s">
        <v>433</v>
      </c>
      <c r="D19" s="65" t="s">
        <v>330</v>
      </c>
      <c r="E19" s="65" t="s">
        <v>276</v>
      </c>
      <c r="F19" s="77">
        <v>44967.389583333003</v>
      </c>
      <c r="G19" s="77">
        <v>45408.347916667</v>
      </c>
      <c r="H19" s="65" t="s">
        <v>23</v>
      </c>
      <c r="I19" s="65" t="s">
        <v>18</v>
      </c>
      <c r="J19" s="65" t="s">
        <v>255</v>
      </c>
    </row>
    <row r="20" spans="1:10" ht="45" x14ac:dyDescent="0.25">
      <c r="A20" s="63" t="s">
        <v>4048</v>
      </c>
      <c r="B20" s="63" t="s">
        <v>4049</v>
      </c>
      <c r="C20" s="63" t="s">
        <v>361</v>
      </c>
      <c r="D20" s="63" t="s">
        <v>330</v>
      </c>
      <c r="E20" s="63" t="s">
        <v>276</v>
      </c>
      <c r="F20" s="76">
        <v>44967.584027778001</v>
      </c>
      <c r="G20" s="76">
        <v>45408.542361111002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4051</v>
      </c>
      <c r="B21" s="67" t="s">
        <v>4059</v>
      </c>
      <c r="C21" s="67" t="s">
        <v>361</v>
      </c>
      <c r="D21" s="67" t="s">
        <v>330</v>
      </c>
      <c r="E21" s="67" t="s">
        <v>276</v>
      </c>
      <c r="F21" s="75">
        <v>44967.584722222004</v>
      </c>
      <c r="G21" s="75">
        <v>45408.543055556001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4096</v>
      </c>
      <c r="B22" s="63" t="s">
        <v>4097</v>
      </c>
      <c r="C22" s="63" t="s">
        <v>356</v>
      </c>
      <c r="D22" s="63" t="s">
        <v>330</v>
      </c>
      <c r="E22" s="63" t="s">
        <v>276</v>
      </c>
      <c r="F22" s="76">
        <v>44970.4375</v>
      </c>
      <c r="G22" s="76">
        <v>45411.395833333001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4135</v>
      </c>
      <c r="B23" s="67" t="s">
        <v>4140</v>
      </c>
      <c r="C23" s="67" t="s">
        <v>356</v>
      </c>
      <c r="D23" s="67" t="s">
        <v>330</v>
      </c>
      <c r="E23" s="67" t="s">
        <v>276</v>
      </c>
      <c r="F23" s="75">
        <v>44970.604861111002</v>
      </c>
      <c r="G23" s="75">
        <v>45411.563194444003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1" t="s">
        <v>4192</v>
      </c>
      <c r="B24" s="61" t="s">
        <v>4194</v>
      </c>
      <c r="C24" s="61" t="s">
        <v>4268</v>
      </c>
      <c r="D24" s="61" t="s">
        <v>330</v>
      </c>
      <c r="E24" s="61" t="s">
        <v>276</v>
      </c>
      <c r="F24" s="78">
        <v>44971.336805555999</v>
      </c>
      <c r="G24" s="78">
        <v>45411.628472222001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67" t="s">
        <v>4198</v>
      </c>
      <c r="B25" s="67" t="s">
        <v>4200</v>
      </c>
      <c r="C25" s="67" t="s">
        <v>361</v>
      </c>
      <c r="D25" s="67" t="s">
        <v>330</v>
      </c>
      <c r="E25" s="67" t="s">
        <v>276</v>
      </c>
      <c r="F25" s="75">
        <v>44971.338888888997</v>
      </c>
      <c r="G25" s="75">
        <v>45411.630555556003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86" t="s">
        <v>4238</v>
      </c>
      <c r="B26" s="86" t="s">
        <v>4239</v>
      </c>
      <c r="C26" s="86" t="s">
        <v>356</v>
      </c>
      <c r="D26" s="86" t="s">
        <v>330</v>
      </c>
      <c r="E26" s="86" t="s">
        <v>276</v>
      </c>
      <c r="F26" s="87">
        <v>44971.443055556003</v>
      </c>
      <c r="G26" s="87">
        <v>45412.401388888997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4241</v>
      </c>
      <c r="B27" s="66" t="s">
        <v>4242</v>
      </c>
      <c r="C27" s="66" t="s">
        <v>356</v>
      </c>
      <c r="D27" s="66" t="s">
        <v>330</v>
      </c>
      <c r="E27" s="66" t="s">
        <v>276</v>
      </c>
      <c r="F27" s="83">
        <v>44971.446527777996</v>
      </c>
      <c r="G27" s="83">
        <v>45412.404861110997</v>
      </c>
      <c r="H27" s="66" t="s">
        <v>23</v>
      </c>
      <c r="I27" s="66" t="s">
        <v>18</v>
      </c>
      <c r="J27" s="66" t="s">
        <v>255</v>
      </c>
    </row>
    <row r="29" spans="1:10" ht="30" x14ac:dyDescent="0.25">
      <c r="A29" s="62" t="s">
        <v>4271</v>
      </c>
      <c r="B29" s="62" t="s">
        <v>4272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86" t="s">
        <v>4303</v>
      </c>
      <c r="B30" s="86" t="s">
        <v>4304</v>
      </c>
      <c r="C30" s="86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0" t="s">
        <v>4309</v>
      </c>
      <c r="B31" s="60" t="s">
        <v>4310</v>
      </c>
      <c r="C31" s="60"/>
      <c r="D31" s="60"/>
      <c r="E31" s="60"/>
      <c r="F31" s="79"/>
      <c r="G31" s="79"/>
      <c r="H31" s="60"/>
      <c r="I31" s="60"/>
      <c r="J31" s="60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  <row r="33" spans="1:10" x14ac:dyDescent="0.25">
      <c r="A33" s="60"/>
      <c r="B33" s="60"/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F920-1925-4DB7-AE70-6ECF4AB839FA}">
  <dimension ref="B2:CR1269"/>
  <sheetViews>
    <sheetView topLeftCell="A945" zoomScaleNormal="100" workbookViewId="0">
      <selection activeCell="D987" sqref="D987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4083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4086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319" spans="2:4" x14ac:dyDescent="0.25">
      <c r="B319" s="50">
        <v>0</v>
      </c>
      <c r="D319" s="51" t="s">
        <v>4311</v>
      </c>
    </row>
    <row r="320" spans="2:4" x14ac:dyDescent="0.25">
      <c r="D320" s="59" t="s">
        <v>304</v>
      </c>
    </row>
    <row r="322" spans="4:4" x14ac:dyDescent="0.25">
      <c r="D322" s="285" t="s">
        <v>36</v>
      </c>
    </row>
    <row r="323" spans="4:4" x14ac:dyDescent="0.25">
      <c r="D323" s="54" t="s">
        <v>4340</v>
      </c>
    </row>
    <row r="325" spans="4:4" x14ac:dyDescent="0.25">
      <c r="D325" s="285" t="s">
        <v>4306</v>
      </c>
    </row>
    <row r="347" spans="4:4" x14ac:dyDescent="0.25">
      <c r="D347" s="285" t="s">
        <v>4307</v>
      </c>
    </row>
    <row r="370" spans="4:96" x14ac:dyDescent="0.25">
      <c r="D370" s="51" t="s">
        <v>4083</v>
      </c>
    </row>
    <row r="372" spans="4:96" x14ac:dyDescent="0.25">
      <c r="M372" s="285" t="s">
        <v>274</v>
      </c>
      <c r="AH372" s="285" t="s">
        <v>275</v>
      </c>
    </row>
    <row r="373" spans="4:96" x14ac:dyDescent="0.25">
      <c r="D373" s="51" t="s">
        <v>309</v>
      </c>
      <c r="M373" s="51" t="s">
        <v>495</v>
      </c>
      <c r="V373" s="51" t="s">
        <v>496</v>
      </c>
      <c r="AB373" s="51" t="s">
        <v>316</v>
      </c>
      <c r="AH373" s="51" t="s">
        <v>495</v>
      </c>
      <c r="AP373" s="51" t="s">
        <v>496</v>
      </c>
      <c r="AV373" s="51" t="s">
        <v>316</v>
      </c>
    </row>
    <row r="374" spans="4:96" x14ac:dyDescent="0.25">
      <c r="D374" s="285" t="s">
        <v>4341</v>
      </c>
      <c r="M374" s="285" t="s">
        <v>4343</v>
      </c>
      <c r="V374" s="285" t="s">
        <v>4349</v>
      </c>
      <c r="AB374" s="285" t="s">
        <v>4355</v>
      </c>
      <c r="AH374" s="285" t="s">
        <v>4343</v>
      </c>
      <c r="AP374" s="285" t="s">
        <v>4349</v>
      </c>
      <c r="AV374" s="285" t="s">
        <v>4355</v>
      </c>
    </row>
    <row r="375" spans="4:96" x14ac:dyDescent="0.25">
      <c r="D375" s="55" t="s">
        <v>4342</v>
      </c>
      <c r="M375" s="285" t="s">
        <v>4344</v>
      </c>
      <c r="V375" s="285" t="s">
        <v>4350</v>
      </c>
      <c r="AB375" s="285" t="s">
        <v>4356</v>
      </c>
      <c r="AH375" s="285" t="s">
        <v>4344</v>
      </c>
      <c r="AP375" s="285" t="s">
        <v>4350</v>
      </c>
      <c r="AV375" s="285" t="s">
        <v>4356</v>
      </c>
      <c r="BB375" s="55" t="s">
        <v>4370</v>
      </c>
    </row>
    <row r="376" spans="4:96" x14ac:dyDescent="0.25">
      <c r="D376" s="285" t="s">
        <v>4341</v>
      </c>
      <c r="M376" s="285" t="s">
        <v>4345</v>
      </c>
      <c r="V376" s="285" t="s">
        <v>4351</v>
      </c>
      <c r="AB376" s="285" t="s">
        <v>4357</v>
      </c>
      <c r="AH376" s="285" t="s">
        <v>4361</v>
      </c>
      <c r="AP376" s="285" t="s">
        <v>4363</v>
      </c>
      <c r="AV376" s="285" t="s">
        <v>4365</v>
      </c>
    </row>
    <row r="377" spans="4:96" x14ac:dyDescent="0.25">
      <c r="D377" s="285" t="s">
        <v>4342</v>
      </c>
      <c r="M377" s="285" t="s">
        <v>4346</v>
      </c>
      <c r="V377" s="285" t="s">
        <v>4352</v>
      </c>
      <c r="AB377" s="285" t="s">
        <v>4358</v>
      </c>
      <c r="AH377" s="285" t="s">
        <v>4346</v>
      </c>
      <c r="AP377" s="285" t="s">
        <v>4352</v>
      </c>
      <c r="AV377" s="285" t="s">
        <v>4358</v>
      </c>
    </row>
    <row r="378" spans="4:96" x14ac:dyDescent="0.25">
      <c r="D378" s="285" t="s">
        <v>4342</v>
      </c>
      <c r="M378" s="285" t="s">
        <v>4347</v>
      </c>
      <c r="V378" s="285" t="s">
        <v>4353</v>
      </c>
      <c r="AB378" s="285" t="s">
        <v>4359</v>
      </c>
      <c r="AH378" s="285" t="s">
        <v>4347</v>
      </c>
      <c r="AP378" s="285" t="s">
        <v>4353</v>
      </c>
      <c r="AV378" s="285" t="s">
        <v>4359</v>
      </c>
    </row>
    <row r="379" spans="4:96" x14ac:dyDescent="0.25">
      <c r="D379" s="285" t="s">
        <v>4342</v>
      </c>
      <c r="M379" s="285" t="s">
        <v>4348</v>
      </c>
      <c r="V379" s="285" t="s">
        <v>4354</v>
      </c>
      <c r="AB379" s="285" t="s">
        <v>4360</v>
      </c>
      <c r="AH379" s="285" t="s">
        <v>4348</v>
      </c>
      <c r="AP379" s="285" t="s">
        <v>4354</v>
      </c>
      <c r="AV379" s="285" t="s">
        <v>4360</v>
      </c>
    </row>
    <row r="380" spans="4:96" x14ac:dyDescent="0.25">
      <c r="D380" s="285" t="s">
        <v>4342</v>
      </c>
      <c r="M380" s="285" t="s">
        <v>4344</v>
      </c>
      <c r="V380" s="285" t="s">
        <v>4350</v>
      </c>
      <c r="AB380" s="285" t="s">
        <v>4356</v>
      </c>
      <c r="AH380" s="285" t="s">
        <v>4362</v>
      </c>
      <c r="AP380" s="285" t="s">
        <v>4364</v>
      </c>
      <c r="AV380" s="285" t="s">
        <v>4366</v>
      </c>
    </row>
    <row r="382" spans="4:96" x14ac:dyDescent="0.25">
      <c r="D382" s="56" t="s">
        <v>380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</row>
    <row r="383" spans="4:96" x14ac:dyDescent="0.25">
      <c r="D383" s="56" t="s">
        <v>350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</row>
    <row r="384" spans="4:96" x14ac:dyDescent="0.25">
      <c r="D384" s="57" t="str">
        <f t="shared" ref="D384:D390" si="0">"select '" &amp; TRIM(D374) &amp; "' AgreementNumber, '" &amp; TRIM(M374) &amp; "' bChassisNumber, '" &amp; TRIM(V374) &amp; "' bEngineNumber, '" &amp; TRIM(AH374) &amp; "' aChassisNumber, '" &amp; TRIM(AP374) &amp; "' aEngineNumber, '" &amp; TRIM(SUBSTITUTE(AB374, " ", "")) &amp; "' bPoliceNumber, '" &amp; TRIM(SUBSTITUTE(AV374, " ", "")) &amp; "' aPoliceNumber union all"</f>
        <v>select '0001141/4/01/09/2022' AgreementNumber, 'MHMFE71P1DK044048GS' bChassisNumber, '4D34TJ73146GS' bEngineNumber, 'MHMFE71P1DK044048GS' aChassisNumber, '4D34TJ73146GS' aEngineNumber, 'B9086PCHGS' bPoliceNumber, 'B9086PCHGS' aPoliceNumber union all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53"/>
      <c r="CE384" s="53"/>
      <c r="CF384" s="53"/>
      <c r="CG384" s="53"/>
      <c r="CH384" s="53"/>
      <c r="CI384" s="53"/>
      <c r="CJ384" s="53"/>
      <c r="CK384" s="53"/>
      <c r="CL384" s="53"/>
      <c r="CM384" s="53"/>
      <c r="CN384" s="53"/>
      <c r="CO384" s="53"/>
      <c r="CP384" s="53"/>
      <c r="CQ384" s="53"/>
      <c r="CR384" s="53"/>
    </row>
    <row r="385" spans="4:96" x14ac:dyDescent="0.25">
      <c r="D385" s="57" t="str">
        <f t="shared" si="0"/>
        <v>select '0001142/4/01/09/2022' AgreementNumber, 'MHCNHR55EEJ061077' bChassisNumber, 'M061077' bEngineNumber, 'MHCNHR55EEJ061077' aChassisNumber, 'M061077' aEngineNumber, 'L9980BW' bPoliceNumber, 'L9980BW' aPoliceNumber union all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</row>
    <row r="386" spans="4:96" x14ac:dyDescent="0.25">
      <c r="D386" s="57" t="str">
        <f t="shared" si="0"/>
        <v>select '0001141/4/01/09/2022' AgreementNumber, 'MHCNHR55EGJ068713' bChassisNumber, 'M068713' bEngineNumber, 'TRUCK E-2 ELF NHR55 CC' aChassisNumber, 'M061069' aEngineNumber, 'L9749CH' bPoliceNumber, 'L8003BX' aPoliceNumber union all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</row>
    <row r="387" spans="4:96" x14ac:dyDescent="0.25">
      <c r="D387" s="57" t="str">
        <f t="shared" si="0"/>
        <v>select '0001142/4/01/09/2022' AgreementNumber, 'MHCNHR55EEJ061071' bChassisNumber, 'M061071' bEngineNumber, 'MHCNHR55EEJ061071' aChassisNumber, 'M061071' aEngineNumber, 'L9974BW' bPoliceNumber, 'L9974BW' aPoliceNumber union all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</row>
    <row r="388" spans="4:96" x14ac:dyDescent="0.25">
      <c r="D388" s="57" t="str">
        <f t="shared" si="0"/>
        <v>select '0001142/4/01/09/2022' AgreementNumber, 'MHCNHR55EEJ061226' bChassisNumber, 'M061226' bEngineNumber, 'MHCNHR55EEJ061226' aChassisNumber, 'M061226' aEngineNumber, 'L9985BW' bPoliceNumber, 'L9985BW' aPoliceNumber union all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tr">
        <f t="shared" si="0"/>
        <v>select '0001142/4/01/09/2022' AgreementNumber, 'MHCNHR55EEJ061233' bChassisNumber, 'M061233' bEngineNumber, 'MHCNHR55EEJ061233' aChassisNumber, 'M061233' aEngineNumber, 'L9986BW' bPoliceNumber, 'L9986BW' aPoliceNumber union all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7" t="str">
        <f t="shared" si="0"/>
        <v>select '0001142/4/01/09/2022' AgreementNumber, 'MHCNHR55EEJ061077' bChassisNumber, 'M061077' bEngineNumber, 'MHCNHR55EGJ068712' aChassisNumber, 'M068712' aEngineNumber, 'L9980BW' bPoliceNumber, 'L9745CH' aPoliceNumber union all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</row>
    <row r="391" spans="4:96" x14ac:dyDescent="0.25">
      <c r="D391" s="56" t="s">
        <v>351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</row>
    <row r="392" spans="4:96" x14ac:dyDescent="0.25">
      <c r="D392" s="56" t="s">
        <v>367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</row>
    <row r="393" spans="4:96" x14ac:dyDescent="0.25">
      <c r="D393" s="57" t="s">
        <v>354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</row>
    <row r="394" spans="4:96" x14ac:dyDescent="0.25">
      <c r="D394" s="57" t="s">
        <v>445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</row>
    <row r="395" spans="4:96" x14ac:dyDescent="0.25">
      <c r="D395" s="57" t="s">
        <v>461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</row>
    <row r="396" spans="4:96" x14ac:dyDescent="0.25">
      <c r="D396" s="57" t="s">
        <v>353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</row>
    <row r="397" spans="4:96" x14ac:dyDescent="0.25">
      <c r="D397" s="57" t="s">
        <v>452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</row>
    <row r="398" spans="4:96" x14ac:dyDescent="0.25">
      <c r="D398" s="37" t="s">
        <v>524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</row>
    <row r="399" spans="4:96" x14ac:dyDescent="0.25">
      <c r="D399" s="57" t="s">
        <v>257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</row>
    <row r="400" spans="4:96" x14ac:dyDescent="0.25">
      <c r="D400" s="57" t="s">
        <v>329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</row>
    <row r="401" spans="4:96" x14ac:dyDescent="0.25">
      <c r="D401" s="57" t="s">
        <v>279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</row>
    <row r="402" spans="4:96" x14ac:dyDescent="0.25">
      <c r="D402" s="57" t="s">
        <v>332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</row>
    <row r="403" spans="4:96" x14ac:dyDescent="0.25">
      <c r="D403" s="57" t="s">
        <v>333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</row>
    <row r="404" spans="4:96" x14ac:dyDescent="0.25">
      <c r="D404" s="56" t="s">
        <v>368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</row>
    <row r="405" spans="4:96" x14ac:dyDescent="0.25">
      <c r="D405" s="56" t="s">
        <v>508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</row>
    <row r="406" spans="4:96" x14ac:dyDescent="0.25">
      <c r="D406" s="56" t="s">
        <v>509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</row>
    <row r="407" spans="4:96" x14ac:dyDescent="0.25">
      <c r="D407" s="56" t="s">
        <v>510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</row>
    <row r="409" spans="4:96" x14ac:dyDescent="0.25">
      <c r="D409" s="51" t="s">
        <v>309</v>
      </c>
      <c r="E409" s="51" t="s">
        <v>561</v>
      </c>
      <c r="F409" s="51" t="s">
        <v>562</v>
      </c>
      <c r="G409" s="51" t="s">
        <v>564</v>
      </c>
      <c r="H409" s="51" t="s">
        <v>565</v>
      </c>
      <c r="I409" s="51" t="s">
        <v>309</v>
      </c>
      <c r="J409" s="51" t="s">
        <v>567</v>
      </c>
      <c r="K409" s="51" t="s">
        <v>568</v>
      </c>
      <c r="L409" s="51" t="s">
        <v>569</v>
      </c>
      <c r="M409" s="51" t="s">
        <v>570</v>
      </c>
      <c r="N409" s="51" t="s">
        <v>571</v>
      </c>
      <c r="O409" s="51" t="s">
        <v>572</v>
      </c>
      <c r="P409" s="51">
        <v>1</v>
      </c>
    </row>
    <row r="410" spans="4:96" x14ac:dyDescent="0.25">
      <c r="D410" s="285" t="s">
        <v>4341</v>
      </c>
      <c r="E410" s="285" t="s">
        <v>4343</v>
      </c>
      <c r="F410" s="285" t="s">
        <v>4349</v>
      </c>
      <c r="G410" s="285" t="s">
        <v>4343</v>
      </c>
      <c r="H410" s="285" t="s">
        <v>4349</v>
      </c>
      <c r="I410" s="285" t="s">
        <v>4341</v>
      </c>
      <c r="J410" s="285">
        <v>16881</v>
      </c>
      <c r="K410" s="285" t="s">
        <v>4343</v>
      </c>
      <c r="L410" s="285" t="s">
        <v>4349</v>
      </c>
      <c r="M410" s="285">
        <v>14968</v>
      </c>
      <c r="N410" s="285" t="s">
        <v>4343</v>
      </c>
      <c r="O410" s="285" t="s">
        <v>4349</v>
      </c>
      <c r="P410" s="285">
        <v>1</v>
      </c>
    </row>
    <row r="411" spans="4:96" x14ac:dyDescent="0.25">
      <c r="D411" s="285" t="s">
        <v>4342</v>
      </c>
      <c r="E411" s="285" t="s">
        <v>4344</v>
      </c>
      <c r="F411" s="285" t="s">
        <v>4350</v>
      </c>
      <c r="G411" s="285" t="s">
        <v>4344</v>
      </c>
      <c r="H411" s="285" t="s">
        <v>4350</v>
      </c>
      <c r="I411" s="285" t="s">
        <v>4342</v>
      </c>
      <c r="J411" s="285">
        <v>16878</v>
      </c>
      <c r="K411" s="285" t="s">
        <v>4344</v>
      </c>
      <c r="L411" s="285" t="s">
        <v>4350</v>
      </c>
      <c r="M411" s="285">
        <v>14965</v>
      </c>
      <c r="N411" s="285" t="s">
        <v>4344</v>
      </c>
      <c r="O411" s="285" t="s">
        <v>4350</v>
      </c>
      <c r="P411" s="285">
        <v>1</v>
      </c>
    </row>
    <row r="412" spans="4:96" x14ac:dyDescent="0.25">
      <c r="D412" s="285" t="s">
        <v>4341</v>
      </c>
      <c r="E412" s="285" t="s">
        <v>4345</v>
      </c>
      <c r="F412" s="285" t="s">
        <v>4351</v>
      </c>
      <c r="G412" s="285" t="s">
        <v>4361</v>
      </c>
      <c r="H412" s="285" t="s">
        <v>4363</v>
      </c>
      <c r="I412" s="285" t="s">
        <v>4341</v>
      </c>
      <c r="J412" s="285">
        <v>16883</v>
      </c>
      <c r="K412" s="285" t="s">
        <v>4345</v>
      </c>
      <c r="L412" s="285" t="s">
        <v>4351</v>
      </c>
      <c r="M412" s="285">
        <v>14970</v>
      </c>
      <c r="N412" s="285" t="s">
        <v>4345</v>
      </c>
      <c r="O412" s="285" t="s">
        <v>4351</v>
      </c>
      <c r="P412" s="285">
        <v>1</v>
      </c>
    </row>
    <row r="413" spans="4:96" x14ac:dyDescent="0.25">
      <c r="D413" s="285" t="s">
        <v>4342</v>
      </c>
      <c r="E413" s="285" t="s">
        <v>4346</v>
      </c>
      <c r="F413" s="285" t="s">
        <v>4352</v>
      </c>
      <c r="G413" s="285" t="s">
        <v>4346</v>
      </c>
      <c r="H413" s="285" t="s">
        <v>4352</v>
      </c>
      <c r="I413" s="285" t="s">
        <v>4342</v>
      </c>
      <c r="J413" s="285">
        <v>16877</v>
      </c>
      <c r="K413" s="285" t="s">
        <v>4346</v>
      </c>
      <c r="L413" s="285" t="s">
        <v>4352</v>
      </c>
      <c r="M413" s="285">
        <v>14964</v>
      </c>
      <c r="N413" s="285" t="s">
        <v>4346</v>
      </c>
      <c r="O413" s="285" t="s">
        <v>4352</v>
      </c>
      <c r="P413" s="285">
        <v>1</v>
      </c>
    </row>
    <row r="414" spans="4:96" x14ac:dyDescent="0.25">
      <c r="D414" s="285" t="s">
        <v>4342</v>
      </c>
      <c r="E414" s="285" t="s">
        <v>4347</v>
      </c>
      <c r="F414" s="285" t="s">
        <v>4353</v>
      </c>
      <c r="G414" s="285" t="s">
        <v>4347</v>
      </c>
      <c r="H414" s="285" t="s">
        <v>4353</v>
      </c>
      <c r="I414" s="285" t="s">
        <v>4342</v>
      </c>
      <c r="J414" s="285">
        <v>16880</v>
      </c>
      <c r="K414" s="285" t="s">
        <v>4347</v>
      </c>
      <c r="L414" s="285" t="s">
        <v>4353</v>
      </c>
      <c r="M414" s="285">
        <v>14967</v>
      </c>
      <c r="N414" s="285" t="s">
        <v>4347</v>
      </c>
      <c r="O414" s="285" t="s">
        <v>4353</v>
      </c>
      <c r="P414" s="285">
        <v>1</v>
      </c>
    </row>
    <row r="415" spans="4:96" x14ac:dyDescent="0.25">
      <c r="D415" s="285" t="s">
        <v>4342</v>
      </c>
      <c r="E415" s="285" t="s">
        <v>4348</v>
      </c>
      <c r="F415" s="285" t="s">
        <v>4354</v>
      </c>
      <c r="G415" s="285" t="s">
        <v>4348</v>
      </c>
      <c r="H415" s="285" t="s">
        <v>4354</v>
      </c>
      <c r="I415" s="285" t="s">
        <v>4342</v>
      </c>
      <c r="J415" s="285">
        <v>16879</v>
      </c>
      <c r="K415" s="285" t="s">
        <v>4348</v>
      </c>
      <c r="L415" s="285" t="s">
        <v>4354</v>
      </c>
      <c r="M415" s="285">
        <v>14966</v>
      </c>
      <c r="N415" s="285" t="s">
        <v>4348</v>
      </c>
      <c r="O415" s="285" t="s">
        <v>4354</v>
      </c>
      <c r="P415" s="285">
        <v>1</v>
      </c>
    </row>
    <row r="416" spans="4:96" x14ac:dyDescent="0.25">
      <c r="D416" s="285" t="s">
        <v>4342</v>
      </c>
      <c r="E416" s="285" t="s">
        <v>4344</v>
      </c>
      <c r="F416" s="285" t="s">
        <v>4350</v>
      </c>
      <c r="G416" s="285" t="s">
        <v>4362</v>
      </c>
      <c r="H416" s="285" t="s">
        <v>4364</v>
      </c>
      <c r="I416" s="285" t="s">
        <v>4342</v>
      </c>
      <c r="J416" s="285">
        <v>16878</v>
      </c>
      <c r="K416" s="285" t="s">
        <v>4344</v>
      </c>
      <c r="L416" s="285" t="s">
        <v>4350</v>
      </c>
      <c r="M416" s="285">
        <v>14965</v>
      </c>
      <c r="N416" s="285" t="s">
        <v>4344</v>
      </c>
      <c r="O416" s="285" t="s">
        <v>4350</v>
      </c>
      <c r="P416" s="285">
        <v>1</v>
      </c>
    </row>
    <row r="418" spans="4:50" x14ac:dyDescent="0.25">
      <c r="D418" s="57" t="s">
        <v>357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</row>
    <row r="419" spans="4:50" x14ac:dyDescent="0.25">
      <c r="D419" s="57" t="s">
        <v>322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</row>
    <row r="420" spans="4:5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</row>
    <row r="421" spans="4:50" x14ac:dyDescent="0.25">
      <c r="D421" s="56" t="str">
        <f t="shared" ref="D421:D427" si="1">"update Tb_OPL_Unit set ChassisNumber = '" &amp; TRIM(G410) &amp; "', EngineNumber = '" &amp; TRIM(H410) &amp; "' where IdTb_OPL_Unit = " &amp; M410 &amp; ";"</f>
        <v>update Tb_OPL_Unit set ChassisNumber = 'MHMFE71P1DK044048GS', EngineNumber = '4D34TJ73146GS' where IdTb_OPL_Unit = 14968;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</row>
    <row r="422" spans="4:50" x14ac:dyDescent="0.25">
      <c r="D422" s="56" t="str">
        <f t="shared" si="1"/>
        <v>update Tb_OPL_Unit set ChassisNumber = 'MHCNHR55EEJ061077', EngineNumber = 'M061077' where IdTb_OPL_Unit = 14965;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</row>
    <row r="423" spans="4:50" x14ac:dyDescent="0.25">
      <c r="D423" s="56" t="str">
        <f t="shared" si="1"/>
        <v>update Tb_OPL_Unit set ChassisNumber = 'TRUCK E-2 ELF NHR55 CC', EngineNumber = 'M061069' where IdTb_OPL_Unit = 14970;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</row>
    <row r="424" spans="4:50" x14ac:dyDescent="0.25">
      <c r="D424" s="56" t="str">
        <f t="shared" si="1"/>
        <v>update Tb_OPL_Unit set ChassisNumber = 'MHCNHR55EEJ061071', EngineNumber = 'M061071' where IdTb_OPL_Unit = 14964;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</row>
    <row r="425" spans="4:50" x14ac:dyDescent="0.25">
      <c r="D425" s="56" t="str">
        <f t="shared" si="1"/>
        <v>update Tb_OPL_Unit set ChassisNumber = 'MHCNHR55EEJ061226', EngineNumber = 'M061226' where IdTb_OPL_Unit = 14967;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</row>
    <row r="426" spans="4:50" x14ac:dyDescent="0.25">
      <c r="D426" s="56" t="str">
        <f t="shared" si="1"/>
        <v>update Tb_OPL_Unit set ChassisNumber = 'MHCNHR55EEJ061233', EngineNumber = 'M061233' where IdTb_OPL_Unit = 14966;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</row>
    <row r="427" spans="4:50" x14ac:dyDescent="0.25">
      <c r="D427" s="56" t="str">
        <f t="shared" si="1"/>
        <v>update Tb_OPL_Unit set ChassisNumber = 'MHCNHR55EGJ068712', EngineNumber = 'M068712' where IdTb_OPL_Unit = 14965;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</row>
    <row r="428" spans="4:50" x14ac:dyDescent="0.25">
      <c r="D428" s="57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</row>
    <row r="429" spans="4:50" x14ac:dyDescent="0.25">
      <c r="D429" s="56" t="str">
        <f t="shared" ref="D429:D435" si="2">"update OPLUObjectLease set Remarks = '" &amp; TRIM(G410) &amp; "', EngineNumber = '" &amp; TRIM(H410) &amp; "' where IdUObjLease = " &amp; J410 &amp; ";"</f>
        <v>update OPLUObjectLease set Remarks = 'MHMFE71P1DK044048GS', EngineNumber = '4D34TJ73146GS' where IdUObjLease = 16881;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</row>
    <row r="430" spans="4:50" x14ac:dyDescent="0.25">
      <c r="D430" s="56" t="str">
        <f t="shared" si="2"/>
        <v>update OPLUObjectLease set Remarks = 'MHCNHR55EEJ061077', EngineNumber = 'M061077' where IdUObjLease = 16878;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</row>
    <row r="431" spans="4:50" x14ac:dyDescent="0.25">
      <c r="D431" s="56" t="str">
        <f t="shared" si="2"/>
        <v>update OPLUObjectLease set Remarks = 'TRUCK E-2 ELF NHR55 CC', EngineNumber = 'M061069' where IdUObjLease = 16883;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</row>
    <row r="432" spans="4:50" x14ac:dyDescent="0.25">
      <c r="D432" s="56" t="str">
        <f t="shared" si="2"/>
        <v>update OPLUObjectLease set Remarks = 'MHCNHR55EEJ061071', EngineNumber = 'M061071' where IdUObjLease = 16877;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</row>
    <row r="433" spans="4:50" x14ac:dyDescent="0.25">
      <c r="D433" s="56" t="str">
        <f t="shared" si="2"/>
        <v>update OPLUObjectLease set Remarks = 'MHCNHR55EEJ061226', EngineNumber = 'M061226' where IdUObjLease = 16880;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</row>
    <row r="434" spans="4:50" x14ac:dyDescent="0.25">
      <c r="D434" s="56" t="str">
        <f t="shared" si="2"/>
        <v>update OPLUObjectLease set Remarks = 'MHCNHR55EEJ061233', EngineNumber = 'M061233' where IdUObjLease = 16879;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</row>
    <row r="435" spans="4:50" x14ac:dyDescent="0.25">
      <c r="D435" s="56" t="str">
        <f t="shared" si="2"/>
        <v>update OPLUObjectLease set Remarks = 'MHCNHR55EGJ068712', EngineNumber = 'M068712' where IdUObjLease = 16878;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</row>
    <row r="436" spans="4:50" x14ac:dyDescent="0.25">
      <c r="D436" s="57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</row>
    <row r="437" spans="4:50" x14ac:dyDescent="0.25">
      <c r="D437" s="57" t="s">
        <v>263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</row>
    <row r="438" spans="4:50" x14ac:dyDescent="0.25">
      <c r="D438" s="57" t="s">
        <v>264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</row>
    <row r="439" spans="4:50" x14ac:dyDescent="0.25">
      <c r="D439" s="57" t="s">
        <v>358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</row>
    <row r="441" spans="4:50" x14ac:dyDescent="0.25">
      <c r="D441" s="51" t="s">
        <v>309</v>
      </c>
      <c r="E441" s="51" t="s">
        <v>561</v>
      </c>
      <c r="F441" s="51" t="s">
        <v>562</v>
      </c>
      <c r="G441" s="51" t="s">
        <v>564</v>
      </c>
      <c r="H441" s="51" t="s">
        <v>565</v>
      </c>
      <c r="I441" s="401" t="s">
        <v>563</v>
      </c>
      <c r="J441" s="401" t="s">
        <v>566</v>
      </c>
      <c r="K441" s="51" t="s">
        <v>309</v>
      </c>
      <c r="L441" s="51" t="s">
        <v>567</v>
      </c>
      <c r="M441" s="51" t="s">
        <v>568</v>
      </c>
      <c r="N441" s="51" t="s">
        <v>569</v>
      </c>
      <c r="O441" s="51" t="s">
        <v>570</v>
      </c>
      <c r="P441" s="51" t="s">
        <v>571</v>
      </c>
      <c r="Q441" s="51" t="s">
        <v>572</v>
      </c>
      <c r="R441" s="51">
        <v>1</v>
      </c>
    </row>
    <row r="442" spans="4:50" x14ac:dyDescent="0.25">
      <c r="D442" s="285" t="s">
        <v>4341</v>
      </c>
      <c r="E442" s="285" t="s">
        <v>4343</v>
      </c>
      <c r="F442" s="285" t="s">
        <v>4349</v>
      </c>
      <c r="G442" s="285" t="s">
        <v>4343</v>
      </c>
      <c r="H442" s="285" t="s">
        <v>4349</v>
      </c>
      <c r="I442" s="290" t="s">
        <v>4355</v>
      </c>
      <c r="J442" s="290" t="s">
        <v>4355</v>
      </c>
      <c r="K442" s="285" t="s">
        <v>4341</v>
      </c>
      <c r="L442" s="285">
        <v>16881</v>
      </c>
      <c r="M442" s="285" t="s">
        <v>4343</v>
      </c>
      <c r="N442" s="285" t="s">
        <v>4349</v>
      </c>
      <c r="O442" s="285">
        <v>14968</v>
      </c>
      <c r="P442" s="285" t="s">
        <v>4343</v>
      </c>
      <c r="Q442" s="285" t="s">
        <v>4349</v>
      </c>
      <c r="R442" s="285">
        <v>1</v>
      </c>
    </row>
    <row r="443" spans="4:50" x14ac:dyDescent="0.25">
      <c r="D443" s="285" t="s">
        <v>4342</v>
      </c>
      <c r="E443" s="285" t="s">
        <v>4344</v>
      </c>
      <c r="F443" s="285" t="s">
        <v>4350</v>
      </c>
      <c r="G443" s="285" t="s">
        <v>4344</v>
      </c>
      <c r="H443" s="285" t="s">
        <v>4350</v>
      </c>
      <c r="I443" s="290" t="s">
        <v>4356</v>
      </c>
      <c r="J443" s="290" t="s">
        <v>4356</v>
      </c>
      <c r="K443" s="285" t="s">
        <v>3202</v>
      </c>
      <c r="L443" s="285" t="s">
        <v>3202</v>
      </c>
      <c r="M443" s="285" t="s">
        <v>3202</v>
      </c>
      <c r="N443" s="285" t="s">
        <v>3202</v>
      </c>
      <c r="O443" s="285" t="s">
        <v>3202</v>
      </c>
      <c r="P443" s="285" t="s">
        <v>3202</v>
      </c>
      <c r="Q443" s="285" t="s">
        <v>3202</v>
      </c>
      <c r="R443" s="285" t="s">
        <v>3202</v>
      </c>
    </row>
    <row r="444" spans="4:50" x14ac:dyDescent="0.25">
      <c r="D444" s="285" t="s">
        <v>4341</v>
      </c>
      <c r="E444" s="285" t="s">
        <v>4345</v>
      </c>
      <c r="F444" s="285" t="s">
        <v>4351</v>
      </c>
      <c r="G444" s="285" t="s">
        <v>4361</v>
      </c>
      <c r="H444" s="285" t="s">
        <v>4363</v>
      </c>
      <c r="I444" s="290" t="s">
        <v>4357</v>
      </c>
      <c r="J444" s="290" t="s">
        <v>4365</v>
      </c>
      <c r="K444" s="285" t="s">
        <v>4341</v>
      </c>
      <c r="L444" s="285">
        <v>16883</v>
      </c>
      <c r="M444" s="285" t="s">
        <v>4361</v>
      </c>
      <c r="N444" s="285" t="s">
        <v>4363</v>
      </c>
      <c r="O444" s="285">
        <v>14970</v>
      </c>
      <c r="P444" s="285" t="s">
        <v>4361</v>
      </c>
      <c r="Q444" s="285" t="s">
        <v>4363</v>
      </c>
      <c r="R444" s="285">
        <v>1</v>
      </c>
    </row>
    <row r="445" spans="4:50" x14ac:dyDescent="0.25">
      <c r="D445" s="285" t="s">
        <v>4342</v>
      </c>
      <c r="E445" s="285" t="s">
        <v>4346</v>
      </c>
      <c r="F445" s="285" t="s">
        <v>4352</v>
      </c>
      <c r="G445" s="285" t="s">
        <v>4346</v>
      </c>
      <c r="H445" s="285" t="s">
        <v>4352</v>
      </c>
      <c r="I445" s="290" t="s">
        <v>4358</v>
      </c>
      <c r="J445" s="290" t="s">
        <v>4358</v>
      </c>
      <c r="K445" s="285" t="s">
        <v>4342</v>
      </c>
      <c r="L445" s="285">
        <v>16877</v>
      </c>
      <c r="M445" s="285" t="s">
        <v>4346</v>
      </c>
      <c r="N445" s="285" t="s">
        <v>4352</v>
      </c>
      <c r="O445" s="285">
        <v>14964</v>
      </c>
      <c r="P445" s="285" t="s">
        <v>4346</v>
      </c>
      <c r="Q445" s="285" t="s">
        <v>4352</v>
      </c>
      <c r="R445" s="285">
        <v>1</v>
      </c>
    </row>
    <row r="446" spans="4:50" x14ac:dyDescent="0.25">
      <c r="D446" s="285" t="s">
        <v>4342</v>
      </c>
      <c r="E446" s="285" t="s">
        <v>4347</v>
      </c>
      <c r="F446" s="285" t="s">
        <v>4353</v>
      </c>
      <c r="G446" s="285" t="s">
        <v>4347</v>
      </c>
      <c r="H446" s="285" t="s">
        <v>4353</v>
      </c>
      <c r="I446" s="290" t="s">
        <v>4359</v>
      </c>
      <c r="J446" s="290" t="s">
        <v>4359</v>
      </c>
      <c r="K446" s="285" t="s">
        <v>4342</v>
      </c>
      <c r="L446" s="285">
        <v>16880</v>
      </c>
      <c r="M446" s="285" t="s">
        <v>4347</v>
      </c>
      <c r="N446" s="285" t="s">
        <v>4353</v>
      </c>
      <c r="O446" s="285">
        <v>14967</v>
      </c>
      <c r="P446" s="285" t="s">
        <v>4347</v>
      </c>
      <c r="Q446" s="285" t="s">
        <v>4353</v>
      </c>
      <c r="R446" s="285">
        <v>1</v>
      </c>
    </row>
    <row r="447" spans="4:50" x14ac:dyDescent="0.25">
      <c r="D447" s="285" t="s">
        <v>4342</v>
      </c>
      <c r="E447" s="285" t="s">
        <v>4348</v>
      </c>
      <c r="F447" s="285" t="s">
        <v>4354</v>
      </c>
      <c r="G447" s="285" t="s">
        <v>4348</v>
      </c>
      <c r="H447" s="285" t="s">
        <v>4354</v>
      </c>
      <c r="I447" s="290" t="s">
        <v>4360</v>
      </c>
      <c r="J447" s="290" t="s">
        <v>4360</v>
      </c>
      <c r="K447" s="285" t="s">
        <v>4342</v>
      </c>
      <c r="L447" s="285">
        <v>16879</v>
      </c>
      <c r="M447" s="285" t="s">
        <v>4348</v>
      </c>
      <c r="N447" s="285" t="s">
        <v>4354</v>
      </c>
      <c r="O447" s="285">
        <v>14966</v>
      </c>
      <c r="P447" s="285" t="s">
        <v>4348</v>
      </c>
      <c r="Q447" s="285" t="s">
        <v>4354</v>
      </c>
      <c r="R447" s="285">
        <v>1</v>
      </c>
    </row>
    <row r="448" spans="4:50" x14ac:dyDescent="0.25">
      <c r="D448" s="285" t="s">
        <v>4342</v>
      </c>
      <c r="E448" s="285" t="s">
        <v>4344</v>
      </c>
      <c r="F448" s="285" t="s">
        <v>4350</v>
      </c>
      <c r="G448" s="285" t="s">
        <v>4362</v>
      </c>
      <c r="H448" s="285" t="s">
        <v>4364</v>
      </c>
      <c r="I448" s="290" t="s">
        <v>4356</v>
      </c>
      <c r="J448" s="290" t="s">
        <v>4366</v>
      </c>
      <c r="K448" s="285" t="s">
        <v>4342</v>
      </c>
      <c r="L448" s="285">
        <v>16878</v>
      </c>
      <c r="M448" s="285" t="s">
        <v>4362</v>
      </c>
      <c r="N448" s="285" t="s">
        <v>4364</v>
      </c>
      <c r="O448" s="285">
        <v>14965</v>
      </c>
      <c r="P448" s="285" t="s">
        <v>4362</v>
      </c>
      <c r="Q448" s="285" t="s">
        <v>4364</v>
      </c>
      <c r="R448" s="285">
        <v>1</v>
      </c>
    </row>
    <row r="450" spans="4:50" x14ac:dyDescent="0.25">
      <c r="D450" s="57" t="s">
        <v>357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</row>
    <row r="451" spans="4:50" x14ac:dyDescent="0.25">
      <c r="D451" s="57" t="s">
        <v>322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</row>
    <row r="452" spans="4:50" x14ac:dyDescent="0.25">
      <c r="D452" s="57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</row>
    <row r="453" spans="4:50" x14ac:dyDescent="0.25">
      <c r="D453" s="56" t="str">
        <f t="shared" ref="D453:D459" si="3">"update Tb_OPL_Unit set PoliceNumber = '" &amp; TRIM(J442) &amp; "', PoliceNumberAct = '" &amp; TRIM(J442) &amp; "' where IdTb_OPL_Unit = " &amp; O442 &amp; ";"</f>
        <v>update Tb_OPL_Unit set PoliceNumber = 'B9086PCHGS', PoliceNumberAct = 'B9086PCHGS' where IdTb_OPL_Unit = 14968;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</row>
    <row r="454" spans="4:50" x14ac:dyDescent="0.25">
      <c r="D454" s="56" t="str">
        <f t="shared" si="3"/>
        <v>update Tb_OPL_Unit set PoliceNumber = 'L9980BW', PoliceNumberAct = 'L9980BW' where IdTb_OPL_Unit = NULL;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</row>
    <row r="455" spans="4:50" x14ac:dyDescent="0.25">
      <c r="D455" s="56" t="str">
        <f t="shared" si="3"/>
        <v>update Tb_OPL_Unit set PoliceNumber = 'L8003BX', PoliceNumberAct = 'L8003BX' where IdTb_OPL_Unit = 14970;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</row>
    <row r="456" spans="4:50" x14ac:dyDescent="0.25">
      <c r="D456" s="56" t="str">
        <f t="shared" si="3"/>
        <v>update Tb_OPL_Unit set PoliceNumber = 'L9974BW', PoliceNumberAct = 'L9974BW' where IdTb_OPL_Unit = 14964;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</row>
    <row r="457" spans="4:50" x14ac:dyDescent="0.25">
      <c r="D457" s="56" t="str">
        <f t="shared" si="3"/>
        <v>update Tb_OPL_Unit set PoliceNumber = 'L9985BW', PoliceNumberAct = 'L9985BW' where IdTb_OPL_Unit = 14967;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</row>
    <row r="458" spans="4:50" x14ac:dyDescent="0.25">
      <c r="D458" s="56" t="str">
        <f t="shared" si="3"/>
        <v>update Tb_OPL_Unit set PoliceNumber = 'L9986BW', PoliceNumberAct = 'L9986BW' where IdTb_OPL_Unit = 14966;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</row>
    <row r="459" spans="4:50" x14ac:dyDescent="0.25">
      <c r="D459" s="56" t="str">
        <f t="shared" si="3"/>
        <v>update Tb_OPL_Unit set PoliceNumber = 'L9745CH', PoliceNumberAct = 'L9745CH' where IdTb_OPL_Unit = 14965;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</row>
    <row r="460" spans="4:50" x14ac:dyDescent="0.25">
      <c r="D460" s="57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</row>
    <row r="461" spans="4:50" x14ac:dyDescent="0.25">
      <c r="D461" s="56" t="str">
        <f t="shared" ref="D461:D467" si="4">"update OPLUObjectLease set IdentityPoliceNumber = '" &amp; TRIM(J442) &amp; "' where IdUObjLease = " &amp; L442 &amp; ";"</f>
        <v>update OPLUObjectLease set IdentityPoliceNumber = 'B9086PCHGS' where IdUObjLease = 16881;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</row>
    <row r="462" spans="4:50" x14ac:dyDescent="0.25">
      <c r="D462" s="56" t="str">
        <f t="shared" si="4"/>
        <v>update OPLUObjectLease set IdentityPoliceNumber = 'L9980BW' where IdUObjLease = NULL;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</row>
    <row r="463" spans="4:50" x14ac:dyDescent="0.25">
      <c r="D463" s="56" t="str">
        <f t="shared" si="4"/>
        <v>update OPLUObjectLease set IdentityPoliceNumber = 'L8003BX' where IdUObjLease = 16883;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</row>
    <row r="464" spans="4:50" x14ac:dyDescent="0.25">
      <c r="D464" s="56" t="str">
        <f t="shared" si="4"/>
        <v>update OPLUObjectLease set IdentityPoliceNumber = 'L9974BW' where IdUObjLease = 16877;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</row>
    <row r="465" spans="4:50" x14ac:dyDescent="0.25">
      <c r="D465" s="56" t="str">
        <f t="shared" si="4"/>
        <v>update OPLUObjectLease set IdentityPoliceNumber = 'L9985BW' where IdUObjLease = 16880;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</row>
    <row r="466" spans="4:50" x14ac:dyDescent="0.25">
      <c r="D466" s="56" t="str">
        <f t="shared" si="4"/>
        <v>update OPLUObjectLease set IdentityPoliceNumber = 'L9986BW' where IdUObjLease = 16879;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</row>
    <row r="467" spans="4:50" x14ac:dyDescent="0.25">
      <c r="D467" s="56" t="str">
        <f t="shared" si="4"/>
        <v>update OPLUObjectLease set IdentityPoliceNumber = 'L9745CH' where IdUObjLease = 16878;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</row>
    <row r="468" spans="4:50" x14ac:dyDescent="0.25">
      <c r="D468" s="57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</row>
    <row r="469" spans="4:50" x14ac:dyDescent="0.25">
      <c r="D469" s="57" t="s">
        <v>263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</row>
    <row r="470" spans="4:50" x14ac:dyDescent="0.25">
      <c r="D470" s="57" t="s">
        <v>264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</row>
    <row r="471" spans="4:50" x14ac:dyDescent="0.25">
      <c r="D471" s="57" t="s">
        <v>358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</row>
    <row r="473" spans="4:50" x14ac:dyDescent="0.25">
      <c r="D473" s="285" t="s">
        <v>4371</v>
      </c>
    </row>
    <row r="488" spans="4:4" x14ac:dyDescent="0.25">
      <c r="D488" s="51" t="s">
        <v>4797</v>
      </c>
    </row>
    <row r="490" spans="4:4" x14ac:dyDescent="0.25">
      <c r="D490" s="285" t="s">
        <v>4371</v>
      </c>
    </row>
    <row r="520" spans="2:4" x14ac:dyDescent="0.25">
      <c r="B520" s="50">
        <v>0</v>
      </c>
      <c r="D520" s="51" t="s">
        <v>4337</v>
      </c>
    </row>
    <row r="521" spans="2:4" x14ac:dyDescent="0.25">
      <c r="D521" s="59" t="s">
        <v>303</v>
      </c>
    </row>
    <row r="523" spans="2:4" x14ac:dyDescent="0.25">
      <c r="D523" s="285" t="s">
        <v>36</v>
      </c>
    </row>
    <row r="526" spans="2:4" x14ac:dyDescent="0.25">
      <c r="D526" s="285" t="s">
        <v>4334</v>
      </c>
    </row>
    <row r="546" spans="4:40" x14ac:dyDescent="0.25">
      <c r="D546" s="285" t="s">
        <v>309</v>
      </c>
    </row>
    <row r="547" spans="4:40" x14ac:dyDescent="0.25">
      <c r="D547" s="51" t="s">
        <v>1508</v>
      </c>
    </row>
    <row r="549" spans="4:40" x14ac:dyDescent="0.25">
      <c r="D549" s="56" t="s">
        <v>342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40" x14ac:dyDescent="0.25">
      <c r="D550" s="56" t="s">
        <v>838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40" x14ac:dyDescent="0.25">
      <c r="D551" s="56" t="s">
        <v>505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40" x14ac:dyDescent="0.25">
      <c r="D552" s="56" t="s">
        <v>257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40" x14ac:dyDescent="0.25">
      <c r="D553" s="56" t="s">
        <v>1513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</row>
    <row r="555" spans="4:40" x14ac:dyDescent="0.25">
      <c r="D555" s="57" t="s">
        <v>357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</row>
    <row r="556" spans="4:40" x14ac:dyDescent="0.25">
      <c r="D556" s="57" t="s">
        <v>322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</row>
    <row r="557" spans="4:40" x14ac:dyDescent="0.25">
      <c r="D557" s="57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</row>
    <row r="558" spans="4:40" x14ac:dyDescent="0.25">
      <c r="D558" s="57" t="s">
        <v>280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</row>
    <row r="559" spans="4:40" x14ac:dyDescent="0.25">
      <c r="D559" s="57" t="s">
        <v>282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</row>
    <row r="560" spans="4:40" x14ac:dyDescent="0.25">
      <c r="D560" s="57" t="s">
        <v>4415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</row>
    <row r="561" spans="4:40" x14ac:dyDescent="0.25">
      <c r="D561" s="57" t="s">
        <v>4416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</row>
    <row r="562" spans="4:40" x14ac:dyDescent="0.25">
      <c r="D562" s="57" t="s">
        <v>1516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</row>
    <row r="563" spans="4:40" x14ac:dyDescent="0.25">
      <c r="D563" s="57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</row>
    <row r="564" spans="4:40" x14ac:dyDescent="0.25">
      <c r="D564" s="57" t="s">
        <v>263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</row>
    <row r="565" spans="4:40" x14ac:dyDescent="0.25">
      <c r="D565" s="57" t="s">
        <v>264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</row>
    <row r="566" spans="4:40" x14ac:dyDescent="0.25">
      <c r="D566" s="57" t="s">
        <v>358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8" spans="4:40" x14ac:dyDescent="0.25">
      <c r="D568" s="285" t="s">
        <v>4417</v>
      </c>
    </row>
    <row r="583" spans="4:4" x14ac:dyDescent="0.25">
      <c r="D583" s="51" t="s">
        <v>4797</v>
      </c>
    </row>
    <row r="585" spans="4:4" x14ac:dyDescent="0.25">
      <c r="D585" s="285" t="s">
        <v>4417</v>
      </c>
    </row>
    <row r="614" spans="2:4" x14ac:dyDescent="0.25">
      <c r="B614" s="50">
        <v>0</v>
      </c>
      <c r="D614" s="51" t="s">
        <v>4369</v>
      </c>
    </row>
    <row r="615" spans="2:4" x14ac:dyDescent="0.25">
      <c r="D615" s="59" t="s">
        <v>303</v>
      </c>
    </row>
    <row r="617" spans="2:4" x14ac:dyDescent="0.25">
      <c r="D617" s="285" t="s">
        <v>36</v>
      </c>
    </row>
    <row r="618" spans="2:4" x14ac:dyDescent="0.25">
      <c r="D618" s="54" t="s">
        <v>4414</v>
      </c>
    </row>
    <row r="620" spans="2:4" x14ac:dyDescent="0.25">
      <c r="D620" s="285" t="s">
        <v>4339</v>
      </c>
    </row>
    <row r="644" spans="4:4" x14ac:dyDescent="0.25">
      <c r="D644" s="285" t="s">
        <v>4387</v>
      </c>
    </row>
    <row r="665" spans="4:23" x14ac:dyDescent="0.25">
      <c r="D665" s="285" t="s">
        <v>309</v>
      </c>
    </row>
    <row r="666" spans="4:23" x14ac:dyDescent="0.25">
      <c r="D666" s="51" t="s">
        <v>517</v>
      </c>
    </row>
    <row r="668" spans="4:23" x14ac:dyDescent="0.25">
      <c r="D668" s="56" t="s">
        <v>342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</row>
    <row r="669" spans="4:23" x14ac:dyDescent="0.25">
      <c r="D669" s="56" t="s">
        <v>838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</row>
    <row r="670" spans="4:23" x14ac:dyDescent="0.25">
      <c r="D670" s="56" t="s">
        <v>505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</row>
    <row r="671" spans="4:23" x14ac:dyDescent="0.25">
      <c r="D671" s="56" t="s">
        <v>257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</row>
    <row r="672" spans="4:23" x14ac:dyDescent="0.25">
      <c r="D672" s="56" t="s">
        <v>4413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</row>
    <row r="674" spans="4:53" x14ac:dyDescent="0.25">
      <c r="D674" s="57" t="s">
        <v>357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P674" s="57" t="s">
        <v>357</v>
      </c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</row>
    <row r="675" spans="4:53" x14ac:dyDescent="0.25">
      <c r="D675" s="57" t="s">
        <v>322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P675" s="57" t="s">
        <v>322</v>
      </c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</row>
    <row r="676" spans="4:53" x14ac:dyDescent="0.25">
      <c r="D676" s="57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P676" s="57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</row>
    <row r="677" spans="4:53" x14ac:dyDescent="0.25">
      <c r="D677" s="57" t="s">
        <v>280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P677" s="57" t="s">
        <v>280</v>
      </c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</row>
    <row r="678" spans="4:53" x14ac:dyDescent="0.25">
      <c r="D678" s="57" t="s">
        <v>282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P678" s="57" t="s">
        <v>282</v>
      </c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</row>
    <row r="679" spans="4:53" x14ac:dyDescent="0.25">
      <c r="D679" s="57" t="s">
        <v>4418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P679" s="57" t="s">
        <v>4428</v>
      </c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</row>
    <row r="680" spans="4:53" x14ac:dyDescent="0.25">
      <c r="D680" s="57" t="s">
        <v>4419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P680" s="57" t="s">
        <v>4420</v>
      </c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</row>
    <row r="681" spans="4:53" x14ac:dyDescent="0.25">
      <c r="D681" s="57" t="s">
        <v>4420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P681" s="57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</row>
    <row r="682" spans="4:53" x14ac:dyDescent="0.25">
      <c r="D682" s="57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P682" s="57" t="s">
        <v>263</v>
      </c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</row>
    <row r="683" spans="4:53" x14ac:dyDescent="0.25">
      <c r="D683" s="57" t="s">
        <v>263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P683" s="57" t="s">
        <v>264</v>
      </c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</row>
    <row r="684" spans="4:53" x14ac:dyDescent="0.25">
      <c r="D684" s="57" t="s">
        <v>264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P684" s="57" t="s">
        <v>358</v>
      </c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</row>
    <row r="685" spans="4:53" x14ac:dyDescent="0.25">
      <c r="D685" s="57" t="s">
        <v>358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</row>
    <row r="687" spans="4:53" x14ac:dyDescent="0.25">
      <c r="D687" s="285" t="s">
        <v>4421</v>
      </c>
    </row>
    <row r="758" spans="2:4" x14ac:dyDescent="0.25">
      <c r="B758" s="50">
        <v>0</v>
      </c>
      <c r="D758" s="51" t="s">
        <v>4389</v>
      </c>
    </row>
    <row r="759" spans="2:4" x14ac:dyDescent="0.25">
      <c r="D759" s="59" t="s">
        <v>303</v>
      </c>
    </row>
    <row r="761" spans="2:4" x14ac:dyDescent="0.25">
      <c r="D761" s="285" t="s">
        <v>36</v>
      </c>
    </row>
    <row r="762" spans="2:4" x14ac:dyDescent="0.25">
      <c r="D762" s="54" t="s">
        <v>4422</v>
      </c>
    </row>
    <row r="764" spans="2:4" x14ac:dyDescent="0.25">
      <c r="D764" s="285" t="s">
        <v>4372</v>
      </c>
    </row>
    <row r="788" spans="4:63" x14ac:dyDescent="0.25">
      <c r="D788" s="285" t="s">
        <v>269</v>
      </c>
    </row>
    <row r="789" spans="4:63" x14ac:dyDescent="0.25">
      <c r="D789" s="51" t="s">
        <v>4423</v>
      </c>
    </row>
    <row r="791" spans="4:63" x14ac:dyDescent="0.25">
      <c r="D791" s="56" t="s">
        <v>575</v>
      </c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AA791" s="57" t="s">
        <v>357</v>
      </c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</row>
    <row r="792" spans="4:63" x14ac:dyDescent="0.25">
      <c r="D792" s="38" t="s">
        <v>554</v>
      </c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AA792" s="57" t="s">
        <v>322</v>
      </c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</row>
    <row r="793" spans="4:63" x14ac:dyDescent="0.25">
      <c r="D793" s="38" t="s">
        <v>555</v>
      </c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AA793" s="57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</row>
    <row r="794" spans="4:63" x14ac:dyDescent="0.25">
      <c r="D794" s="56" t="s">
        <v>3323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AA794" s="57" t="s">
        <v>267</v>
      </c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</row>
    <row r="795" spans="4:63" x14ac:dyDescent="0.25">
      <c r="D795" s="56" t="s">
        <v>375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AA795" s="57" t="s">
        <v>282</v>
      </c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</row>
    <row r="796" spans="4:63" x14ac:dyDescent="0.25">
      <c r="D796" s="56" t="s">
        <v>3028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AA796" s="57" t="s">
        <v>4426</v>
      </c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</row>
    <row r="797" spans="4:63" x14ac:dyDescent="0.25">
      <c r="D797" s="38" t="s">
        <v>3196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AA797" s="57" t="s">
        <v>4427</v>
      </c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</row>
    <row r="798" spans="4:63" x14ac:dyDescent="0.25">
      <c r="D798" s="38" t="s">
        <v>3443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AA798" s="57" t="s">
        <v>4425</v>
      </c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</row>
    <row r="799" spans="4:63" x14ac:dyDescent="0.25">
      <c r="D799" s="38" t="s">
        <v>3444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AA799" s="57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</row>
    <row r="800" spans="4:63" x14ac:dyDescent="0.25">
      <c r="D800" s="38" t="s">
        <v>3445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AA800" s="57" t="s">
        <v>263</v>
      </c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</row>
    <row r="801" spans="4:63" x14ac:dyDescent="0.25">
      <c r="D801" s="56" t="s">
        <v>524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AA801" s="57" t="s">
        <v>264</v>
      </c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</row>
    <row r="802" spans="4:63" x14ac:dyDescent="0.25">
      <c r="D802" s="56" t="s">
        <v>266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AA802" s="57" t="s">
        <v>358</v>
      </c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</row>
    <row r="803" spans="4:63" x14ac:dyDescent="0.25">
      <c r="D803" s="56" t="s">
        <v>277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4:63" x14ac:dyDescent="0.25">
      <c r="D804" s="56" t="s">
        <v>273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4:63" x14ac:dyDescent="0.25">
      <c r="D805" s="38" t="s">
        <v>3446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4:63" x14ac:dyDescent="0.25">
      <c r="D806" s="38" t="s">
        <v>3447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4:63" x14ac:dyDescent="0.25">
      <c r="D807" s="56" t="s">
        <v>544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4:63" x14ac:dyDescent="0.25">
      <c r="D808" s="56" t="s">
        <v>545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4:63" x14ac:dyDescent="0.25">
      <c r="D809" s="38" t="s">
        <v>3448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4:63" x14ac:dyDescent="0.25">
      <c r="D810" s="38" t="s">
        <v>3449</v>
      </c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4:63" x14ac:dyDescent="0.25">
      <c r="D811" s="38" t="s">
        <v>3450</v>
      </c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4:63" x14ac:dyDescent="0.25">
      <c r="D812" s="38" t="s">
        <v>3451</v>
      </c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4:63" x14ac:dyDescent="0.25">
      <c r="D813" s="38" t="s">
        <v>3452</v>
      </c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4:63" x14ac:dyDescent="0.25">
      <c r="D814" s="56" t="s">
        <v>4424</v>
      </c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6" spans="4:63" x14ac:dyDescent="0.25">
      <c r="D816" s="285" t="s">
        <v>4429</v>
      </c>
    </row>
    <row r="831" spans="4:4" x14ac:dyDescent="0.25">
      <c r="D831" s="51" t="s">
        <v>4885</v>
      </c>
    </row>
    <row r="833" spans="4:4" x14ac:dyDescent="0.25">
      <c r="D833" s="285" t="s">
        <v>4429</v>
      </c>
    </row>
    <row r="861" spans="2:4" x14ac:dyDescent="0.25">
      <c r="B861" s="50">
        <v>0</v>
      </c>
      <c r="D861" s="51" t="s">
        <v>4392</v>
      </c>
    </row>
    <row r="862" spans="2:4" x14ac:dyDescent="0.25">
      <c r="D862" s="59" t="s">
        <v>304</v>
      </c>
    </row>
    <row r="863" spans="2:4" x14ac:dyDescent="0.25">
      <c r="D863" s="55" t="s">
        <v>35</v>
      </c>
    </row>
    <row r="951" spans="2:4" x14ac:dyDescent="0.25">
      <c r="B951" s="49">
        <v>0</v>
      </c>
      <c r="D951" s="51" t="s">
        <v>4374</v>
      </c>
    </row>
    <row r="952" spans="2:4" x14ac:dyDescent="0.25">
      <c r="D952" s="59" t="s">
        <v>304</v>
      </c>
    </row>
    <row r="965" spans="4:19" x14ac:dyDescent="0.25">
      <c r="D965" s="285" t="s">
        <v>4375</v>
      </c>
    </row>
    <row r="966" spans="4:19" x14ac:dyDescent="0.25">
      <c r="D966" s="51" t="s">
        <v>4376</v>
      </c>
    </row>
    <row r="967" spans="4:19" x14ac:dyDescent="0.25">
      <c r="D967" s="51" t="s">
        <v>4377</v>
      </c>
    </row>
    <row r="968" spans="4:19" x14ac:dyDescent="0.25">
      <c r="D968" s="51" t="s">
        <v>4378</v>
      </c>
    </row>
    <row r="970" spans="4:19" x14ac:dyDescent="0.25">
      <c r="D970" s="56" t="s">
        <v>4379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</row>
    <row r="971" spans="4:19" x14ac:dyDescent="0.25">
      <c r="D971" s="56" t="s">
        <v>4380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</row>
    <row r="972" spans="4:19" x14ac:dyDescent="0.25">
      <c r="D972" s="56" t="s">
        <v>4381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</row>
    <row r="973" spans="4:19" x14ac:dyDescent="0.25">
      <c r="D973" s="56" t="s">
        <v>4382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</row>
    <row r="974" spans="4:19" x14ac:dyDescent="0.25">
      <c r="D974" s="56" t="s">
        <v>4383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</row>
    <row r="975" spans="4:19" x14ac:dyDescent="0.25">
      <c r="D975" s="56" t="s">
        <v>4384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</row>
    <row r="976" spans="4:19" x14ac:dyDescent="0.25">
      <c r="D976" s="56" t="s">
        <v>4385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</row>
    <row r="977" spans="2:19" x14ac:dyDescent="0.25">
      <c r="D977" s="56" t="s">
        <v>4386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</row>
    <row r="978" spans="2:19" x14ac:dyDescent="0.25">
      <c r="D978" s="56" t="s">
        <v>259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</row>
    <row r="987" spans="2:19" x14ac:dyDescent="0.25">
      <c r="B987" s="50">
        <v>0</v>
      </c>
      <c r="D987" s="51" t="s">
        <v>4397</v>
      </c>
    </row>
    <row r="988" spans="2:19" x14ac:dyDescent="0.25">
      <c r="D988" s="59" t="s">
        <v>303</v>
      </c>
    </row>
    <row r="989" spans="2:19" x14ac:dyDescent="0.25">
      <c r="D989" s="55" t="s">
        <v>35</v>
      </c>
    </row>
    <row r="1057" spans="2:4" x14ac:dyDescent="0.25">
      <c r="B1057" s="50">
        <v>0</v>
      </c>
      <c r="D1057" s="51" t="s">
        <v>4405</v>
      </c>
    </row>
    <row r="1058" spans="2:4" x14ac:dyDescent="0.25">
      <c r="D1058" s="59" t="s">
        <v>303</v>
      </c>
    </row>
    <row r="1059" spans="2:4" x14ac:dyDescent="0.25">
      <c r="D1059" s="68" t="s">
        <v>4460</v>
      </c>
    </row>
    <row r="1061" spans="2:4" x14ac:dyDescent="0.25">
      <c r="D1061" s="285" t="s">
        <v>4401</v>
      </c>
    </row>
    <row r="1098" spans="2:4" x14ac:dyDescent="0.25">
      <c r="B1098" s="50">
        <v>0</v>
      </c>
      <c r="D1098" s="51" t="s">
        <v>4408</v>
      </c>
    </row>
    <row r="1099" spans="2:4" x14ac:dyDescent="0.25">
      <c r="D1099" s="59" t="s">
        <v>303</v>
      </c>
    </row>
    <row r="1100" spans="2:4" x14ac:dyDescent="0.25">
      <c r="D1100" s="55" t="s">
        <v>35</v>
      </c>
    </row>
    <row r="1184" spans="2:4" x14ac:dyDescent="0.25">
      <c r="B1184" s="49">
        <v>0</v>
      </c>
      <c r="D1184" s="51" t="s">
        <v>4412</v>
      </c>
    </row>
    <row r="1185" spans="4:4" x14ac:dyDescent="0.25">
      <c r="D1185" s="59" t="s">
        <v>305</v>
      </c>
    </row>
    <row r="1186" spans="4:4" x14ac:dyDescent="0.25">
      <c r="D1186" s="55" t="s">
        <v>35</v>
      </c>
    </row>
    <row r="1227" spans="2:4" x14ac:dyDescent="0.25">
      <c r="B1227" s="49">
        <v>0</v>
      </c>
      <c r="D1227" s="51" t="s">
        <v>4448</v>
      </c>
    </row>
    <row r="1228" spans="2:4" x14ac:dyDescent="0.25">
      <c r="D1228" s="59" t="s">
        <v>303</v>
      </c>
    </row>
    <row r="1229" spans="2:4" x14ac:dyDescent="0.25">
      <c r="D1229" s="68" t="s">
        <v>4460</v>
      </c>
    </row>
    <row r="1231" spans="2:4" x14ac:dyDescent="0.25">
      <c r="D1231" s="285" t="s">
        <v>4445</v>
      </c>
    </row>
    <row r="1268" spans="2:4" x14ac:dyDescent="0.25">
      <c r="B1268" s="48">
        <v>0</v>
      </c>
      <c r="D1268" s="51" t="s">
        <v>2226</v>
      </c>
    </row>
    <row r="1269" spans="2:4" x14ac:dyDescent="0.25">
      <c r="D1269" s="59" t="s">
        <v>305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F182-2A12-40D6-8495-BAA7D3BF17FD}">
  <dimension ref="A2:J42"/>
  <sheetViews>
    <sheetView topLeftCell="A18" workbookViewId="0">
      <selection activeCell="A33" sqref="A33"/>
    </sheetView>
  </sheetViews>
  <sheetFormatPr defaultColWidth="2.85546875" defaultRowHeight="15" x14ac:dyDescent="0.25"/>
  <cols>
    <col min="1" max="1" width="11.28515625" style="383" bestFit="1" customWidth="1"/>
    <col min="2" max="2" width="39.85546875" style="383" bestFit="1" customWidth="1"/>
    <col min="3" max="3" width="17" style="383" customWidth="1"/>
    <col min="4" max="4" width="17" style="383" bestFit="1" customWidth="1"/>
    <col min="5" max="5" width="17.5703125" style="383" bestFit="1" customWidth="1"/>
    <col min="6" max="7" width="10.7109375" style="383" bestFit="1" customWidth="1"/>
    <col min="8" max="8" width="8.5703125" style="383" bestFit="1" customWidth="1"/>
    <col min="9" max="9" width="7.5703125" style="383" bestFit="1" customWidth="1"/>
    <col min="10" max="10" width="10.7109375" style="383" bestFit="1" customWidth="1"/>
    <col min="11" max="16384" width="2.85546875" style="383"/>
  </cols>
  <sheetData>
    <row r="2" spans="1:10" ht="18.75" x14ac:dyDescent="0.25">
      <c r="A2" s="467" t="s">
        <v>2562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4335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3667</v>
      </c>
      <c r="B8" s="388" t="s">
        <v>3668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3731</v>
      </c>
      <c r="B9" s="386" t="s">
        <v>3732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3761</v>
      </c>
      <c r="B10" s="388" t="s">
        <v>3769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3763</v>
      </c>
      <c r="B11" s="386" t="s">
        <v>3772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3845</v>
      </c>
      <c r="B12" s="388" t="s">
        <v>3846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3962</v>
      </c>
      <c r="B13" s="386" t="s">
        <v>3961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3985</v>
      </c>
      <c r="B14" s="388" t="s">
        <v>3986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3969</v>
      </c>
      <c r="B15" s="386" t="s">
        <v>3955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3971</v>
      </c>
      <c r="B16" s="388" t="s">
        <v>3972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3996</v>
      </c>
      <c r="B17" s="386" t="s">
        <v>3998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4020</v>
      </c>
      <c r="B18" s="388" t="s">
        <v>4019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4028</v>
      </c>
      <c r="B19" s="390" t="s">
        <v>4022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4048</v>
      </c>
      <c r="B20" s="388" t="s">
        <v>4049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4051</v>
      </c>
      <c r="B21" s="386" t="s">
        <v>4059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4096</v>
      </c>
      <c r="B22" s="388" t="s">
        <v>4097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4135</v>
      </c>
      <c r="B23" s="386" t="s">
        <v>4140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4192</v>
      </c>
      <c r="B24" s="392" t="s">
        <v>4194</v>
      </c>
      <c r="C24" s="392" t="s">
        <v>4268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4198</v>
      </c>
      <c r="B25" s="386" t="s">
        <v>4200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4241</v>
      </c>
      <c r="B26" s="388" t="s">
        <v>4242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96" t="s">
        <v>4303</v>
      </c>
      <c r="B27" s="396" t="s">
        <v>4304</v>
      </c>
      <c r="C27" s="396" t="s">
        <v>356</v>
      </c>
      <c r="D27" s="396" t="s">
        <v>330</v>
      </c>
      <c r="E27" s="396" t="s">
        <v>276</v>
      </c>
      <c r="F27" s="397">
        <v>44972.452777778002</v>
      </c>
      <c r="G27" s="397">
        <v>45419.411111111003</v>
      </c>
      <c r="H27" s="396" t="s">
        <v>23</v>
      </c>
      <c r="I27" s="396" t="s">
        <v>18</v>
      </c>
      <c r="J27" s="396" t="s">
        <v>260</v>
      </c>
    </row>
    <row r="28" spans="1:10" ht="45" x14ac:dyDescent="0.25">
      <c r="A28" s="388" t="s">
        <v>4271</v>
      </c>
      <c r="B28" s="388" t="s">
        <v>4272</v>
      </c>
      <c r="C28" s="388" t="s">
        <v>920</v>
      </c>
      <c r="D28" s="388" t="s">
        <v>330</v>
      </c>
      <c r="E28" s="388" t="s">
        <v>276</v>
      </c>
      <c r="F28" s="389">
        <v>44972.575694444</v>
      </c>
      <c r="G28" s="389">
        <v>45419.575694444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402" t="s">
        <v>4309</v>
      </c>
      <c r="B29" s="402" t="s">
        <v>4310</v>
      </c>
      <c r="C29" s="402" t="s">
        <v>356</v>
      </c>
      <c r="D29" s="402" t="s">
        <v>330</v>
      </c>
      <c r="E29" s="402" t="s">
        <v>276</v>
      </c>
      <c r="F29" s="403">
        <v>44972.636111111002</v>
      </c>
      <c r="G29" s="403">
        <v>45419.594444444003</v>
      </c>
      <c r="H29" s="402" t="s">
        <v>23</v>
      </c>
      <c r="I29" s="402" t="s">
        <v>18</v>
      </c>
      <c r="J29" s="402" t="s">
        <v>255</v>
      </c>
    </row>
    <row r="31" spans="1:10" x14ac:dyDescent="0.25">
      <c r="A31" s="404" t="s">
        <v>4336</v>
      </c>
      <c r="B31" s="404" t="s">
        <v>4338</v>
      </c>
      <c r="C31" s="404"/>
      <c r="D31" s="404"/>
      <c r="E31" s="404"/>
      <c r="F31" s="405"/>
      <c r="G31" s="405"/>
      <c r="H31" s="404"/>
      <c r="I31" s="404"/>
      <c r="J31" s="406" t="s">
        <v>346</v>
      </c>
    </row>
    <row r="32" spans="1:10" x14ac:dyDescent="0.25">
      <c r="A32" s="407" t="s">
        <v>4367</v>
      </c>
      <c r="B32" s="407" t="s">
        <v>4368</v>
      </c>
      <c r="C32" s="407"/>
      <c r="D32" s="407"/>
      <c r="E32" s="407"/>
      <c r="F32" s="408"/>
      <c r="G32" s="408"/>
      <c r="H32" s="407"/>
      <c r="I32" s="407"/>
      <c r="J32" s="409" t="s">
        <v>346</v>
      </c>
    </row>
    <row r="33" spans="1:10" x14ac:dyDescent="0.25">
      <c r="A33" s="404" t="s">
        <v>4388</v>
      </c>
      <c r="B33" s="404" t="s">
        <v>4390</v>
      </c>
      <c r="C33" s="404"/>
      <c r="D33" s="404"/>
      <c r="E33" s="404"/>
      <c r="F33" s="405"/>
      <c r="G33" s="405"/>
      <c r="H33" s="404"/>
      <c r="I33" s="404"/>
      <c r="J33" s="406" t="s">
        <v>346</v>
      </c>
    </row>
    <row r="34" spans="1:10" x14ac:dyDescent="0.25">
      <c r="A34" s="392" t="s">
        <v>4391</v>
      </c>
      <c r="B34" s="398" t="s">
        <v>4393</v>
      </c>
      <c r="C34" s="398"/>
      <c r="D34" s="398"/>
      <c r="E34" s="398"/>
      <c r="F34" s="399"/>
      <c r="G34" s="399"/>
      <c r="H34" s="398"/>
      <c r="I34" s="398"/>
      <c r="J34" s="400" t="s">
        <v>346</v>
      </c>
    </row>
    <row r="35" spans="1:10" ht="30" x14ac:dyDescent="0.25">
      <c r="A35" s="392" t="s">
        <v>4396</v>
      </c>
      <c r="B35" s="398" t="s">
        <v>4398</v>
      </c>
      <c r="C35" s="398"/>
      <c r="D35" s="398"/>
      <c r="E35" s="398"/>
      <c r="F35" s="399"/>
      <c r="G35" s="399"/>
      <c r="H35" s="398"/>
      <c r="I35" s="398"/>
      <c r="J35" s="400" t="s">
        <v>346</v>
      </c>
    </row>
    <row r="36" spans="1:10" x14ac:dyDescent="0.25">
      <c r="A36" s="392" t="s">
        <v>4403</v>
      </c>
      <c r="B36" s="398" t="s">
        <v>4404</v>
      </c>
      <c r="C36" s="398"/>
      <c r="D36" s="398"/>
      <c r="E36" s="398"/>
      <c r="F36" s="399"/>
      <c r="G36" s="399"/>
      <c r="H36" s="398"/>
      <c r="I36" s="398"/>
      <c r="J36" s="400" t="s">
        <v>346</v>
      </c>
    </row>
    <row r="37" spans="1:10" ht="30" x14ac:dyDescent="0.25">
      <c r="A37" s="392" t="s">
        <v>4406</v>
      </c>
      <c r="B37" s="398" t="s">
        <v>4407</v>
      </c>
      <c r="C37" s="398"/>
      <c r="D37" s="398"/>
      <c r="E37" s="398"/>
      <c r="F37" s="399"/>
      <c r="G37" s="399"/>
      <c r="H37" s="398"/>
      <c r="I37" s="398"/>
      <c r="J37" s="400" t="s">
        <v>346</v>
      </c>
    </row>
    <row r="38" spans="1:10" x14ac:dyDescent="0.25">
      <c r="A38" s="392" t="s">
        <v>4410</v>
      </c>
      <c r="B38" s="398" t="s">
        <v>4411</v>
      </c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2" t="s">
        <v>4446</v>
      </c>
      <c r="B39" s="398" t="s">
        <v>4447</v>
      </c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  <row r="41" spans="1:10" x14ac:dyDescent="0.25">
      <c r="A41" s="398"/>
      <c r="B41" s="398"/>
      <c r="C41" s="398"/>
      <c r="D41" s="398"/>
      <c r="E41" s="398"/>
      <c r="F41" s="399"/>
      <c r="G41" s="399"/>
      <c r="H41" s="398"/>
      <c r="I41" s="398"/>
      <c r="J41" s="400" t="s">
        <v>346</v>
      </c>
    </row>
    <row r="42" spans="1:10" x14ac:dyDescent="0.25">
      <c r="A42" s="398"/>
      <c r="B42" s="398"/>
      <c r="C42" s="398"/>
      <c r="D42" s="398"/>
      <c r="E42" s="398"/>
      <c r="F42" s="399"/>
      <c r="G42" s="399"/>
      <c r="H42" s="398"/>
      <c r="I42" s="398"/>
      <c r="J42" s="400" t="s">
        <v>346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9">
    <sortCondition ref="A5:A29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D001-0295-42A8-8688-10F48D83C217}">
  <dimension ref="B2:CN1424"/>
  <sheetViews>
    <sheetView topLeftCell="A430" workbookViewId="0">
      <selection activeCell="A445" sqref="A44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4087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4141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216" spans="2:4" x14ac:dyDescent="0.25">
      <c r="B216" s="50">
        <v>0</v>
      </c>
      <c r="D216" s="51" t="s">
        <v>4392</v>
      </c>
    </row>
    <row r="217" spans="2:4" x14ac:dyDescent="0.25">
      <c r="D217" s="59" t="s">
        <v>304</v>
      </c>
    </row>
    <row r="219" spans="2:4" x14ac:dyDescent="0.25">
      <c r="D219" s="285" t="s">
        <v>36</v>
      </c>
    </row>
    <row r="220" spans="2:4" x14ac:dyDescent="0.25">
      <c r="D220" s="54" t="s">
        <v>4430</v>
      </c>
    </row>
    <row r="222" spans="2:4" x14ac:dyDescent="0.25">
      <c r="D222" s="285" t="s">
        <v>4373</v>
      </c>
    </row>
    <row r="247" spans="4:60" x14ac:dyDescent="0.25">
      <c r="D247" s="285" t="s">
        <v>309</v>
      </c>
      <c r="M247" s="285" t="s">
        <v>495</v>
      </c>
      <c r="V247" s="285" t="s">
        <v>496</v>
      </c>
      <c r="AC247" s="285" t="s">
        <v>495</v>
      </c>
      <c r="AL247" s="285" t="s">
        <v>496</v>
      </c>
    </row>
    <row r="248" spans="4:60" x14ac:dyDescent="0.25">
      <c r="D248" s="51" t="s">
        <v>4431</v>
      </c>
      <c r="M248" s="51"/>
      <c r="V248" s="51" t="s">
        <v>4438</v>
      </c>
      <c r="AC248" s="51"/>
      <c r="AL248" s="51" t="s">
        <v>4443</v>
      </c>
    </row>
    <row r="249" spans="4:60" x14ac:dyDescent="0.25">
      <c r="D249" s="51" t="s">
        <v>4433</v>
      </c>
      <c r="M249" s="51"/>
      <c r="V249" s="51" t="s">
        <v>4439</v>
      </c>
      <c r="AC249" s="51"/>
      <c r="AL249" s="51" t="s">
        <v>4444</v>
      </c>
    </row>
    <row r="250" spans="4:60" x14ac:dyDescent="0.25">
      <c r="D250" s="51" t="s">
        <v>4432</v>
      </c>
      <c r="M250" s="51" t="s">
        <v>4435</v>
      </c>
      <c r="V250" s="51"/>
      <c r="AC250" s="51" t="s">
        <v>4440</v>
      </c>
      <c r="AL250" s="51"/>
    </row>
    <row r="251" spans="4:60" x14ac:dyDescent="0.25">
      <c r="D251" s="51" t="s">
        <v>4015</v>
      </c>
      <c r="M251" s="51" t="s">
        <v>4436</v>
      </c>
      <c r="V251" s="51"/>
      <c r="AC251" s="51" t="s">
        <v>4441</v>
      </c>
      <c r="AL251" s="51"/>
    </row>
    <row r="252" spans="4:60" x14ac:dyDescent="0.25">
      <c r="D252" s="51" t="s">
        <v>4434</v>
      </c>
      <c r="M252" s="51" t="s">
        <v>4437</v>
      </c>
      <c r="V252" s="51"/>
      <c r="AC252" s="51" t="s">
        <v>4442</v>
      </c>
      <c r="AL252" s="51"/>
    </row>
    <row r="254" spans="4:60" x14ac:dyDescent="0.25">
      <c r="D254" s="56" t="s">
        <v>380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51" t="s">
        <v>309</v>
      </c>
      <c r="AY254" s="51" t="s">
        <v>562</v>
      </c>
      <c r="AZ254" s="51" t="s">
        <v>565</v>
      </c>
      <c r="BA254" s="51" t="s">
        <v>309</v>
      </c>
      <c r="BB254" s="51" t="s">
        <v>567</v>
      </c>
      <c r="BC254" s="51" t="s">
        <v>568</v>
      </c>
      <c r="BD254" s="51" t="s">
        <v>569</v>
      </c>
      <c r="BE254" s="51" t="s">
        <v>570</v>
      </c>
      <c r="BF254" s="51" t="s">
        <v>571</v>
      </c>
      <c r="BG254" s="51" t="s">
        <v>572</v>
      </c>
      <c r="BH254" s="51">
        <v>1</v>
      </c>
    </row>
    <row r="255" spans="4:60" x14ac:dyDescent="0.25">
      <c r="D255" s="56" t="s">
        <v>350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285" t="s">
        <v>4431</v>
      </c>
      <c r="AY255" s="285" t="s">
        <v>4438</v>
      </c>
      <c r="AZ255" s="285" t="s">
        <v>4443</v>
      </c>
      <c r="BA255" s="285" t="s">
        <v>4431</v>
      </c>
      <c r="BB255" s="285">
        <v>19824</v>
      </c>
      <c r="BC255" s="285" t="s">
        <v>4454</v>
      </c>
      <c r="BD255" s="285" t="s">
        <v>4438</v>
      </c>
      <c r="BE255" s="285">
        <v>19170</v>
      </c>
      <c r="BF255" s="285" t="s">
        <v>4454</v>
      </c>
      <c r="BG255" s="285" t="s">
        <v>4438</v>
      </c>
      <c r="BH255" s="285">
        <v>1</v>
      </c>
    </row>
    <row r="256" spans="4:60" x14ac:dyDescent="0.25">
      <c r="D256" s="57" t="str">
        <f>"select '" &amp; D248 &amp; "' AgreementNumber, '" &amp; V248 &amp; "' bEngineNumber, '" &amp; AL248 &amp; "' aEngineNumber union all"</f>
        <v>select '0000875/4/08/12/2022' AgreementNumber, '4F21Y93799' bEngineNumber, '4V21Y93799' aEngineNumber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X256" s="285" t="s">
        <v>4433</v>
      </c>
      <c r="AY256" s="285" t="s">
        <v>4439</v>
      </c>
      <c r="AZ256" s="285" t="s">
        <v>4444</v>
      </c>
      <c r="BA256" s="285" t="s">
        <v>3202</v>
      </c>
      <c r="BB256" s="285" t="s">
        <v>3202</v>
      </c>
      <c r="BC256" s="285" t="s">
        <v>3202</v>
      </c>
      <c r="BD256" s="285" t="s">
        <v>3202</v>
      </c>
      <c r="BE256" s="285" t="s">
        <v>3202</v>
      </c>
      <c r="BF256" s="285" t="s">
        <v>3202</v>
      </c>
      <c r="BG256" s="285" t="s">
        <v>3202</v>
      </c>
      <c r="BH256" s="285" t="s">
        <v>3202</v>
      </c>
    </row>
    <row r="257" spans="4:82" x14ac:dyDescent="0.25">
      <c r="D257" s="57" t="str">
        <f>"select '" &amp; D249 &amp; "' AgreementNumber, '" &amp; V249 &amp; "' bEngineNumber, '" &amp; AL249 &amp; "' aEngineNumber union all"</f>
        <v>select '0000446/4/10/04/2022' AgreementNumber, '3NRH66875' bEngineNumber, '3NRH666875' aEngineNumber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</row>
    <row r="258" spans="4:82" x14ac:dyDescent="0.25">
      <c r="D258" s="56" t="s">
        <v>351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X258" s="57" t="s">
        <v>357</v>
      </c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</row>
    <row r="259" spans="4:82" x14ac:dyDescent="0.25">
      <c r="D259" s="56" t="s">
        <v>367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X259" s="57" t="s">
        <v>322</v>
      </c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</row>
    <row r="260" spans="4:82" x14ac:dyDescent="0.25">
      <c r="D260" s="57" t="s">
        <v>354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X260" s="57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</row>
    <row r="261" spans="4:82" x14ac:dyDescent="0.25">
      <c r="D261" s="57" t="s">
        <v>445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X261" s="56" t="str">
        <f>"update Tb_OPL_Unit set EngineNumber = '" &amp; TRIM(AZ255) &amp; "' where IdTb_OPL_Unit = " &amp; BE255 &amp; ";"</f>
        <v>update Tb_OPL_Unit set EngineNumber = '4V21Y93799' where IdTb_OPL_Unit = 19170;</v>
      </c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</row>
    <row r="262" spans="4:82" x14ac:dyDescent="0.25">
      <c r="D262" s="57" t="s">
        <v>461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X262" s="56" t="str">
        <f>"update Tb_OPL_Unit set EngineNumber = '" &amp; TRIM(AZ256) &amp; "' where IdTb_OPL_Unit = " &amp; BE256 &amp; ";"</f>
        <v>update Tb_OPL_Unit set EngineNumber = '3NRH666875' where IdTb_OPL_Unit = NULL;</v>
      </c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</row>
    <row r="263" spans="4:82" x14ac:dyDescent="0.25">
      <c r="D263" s="57" t="s">
        <v>353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X263" s="57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</row>
    <row r="264" spans="4:82" x14ac:dyDescent="0.25">
      <c r="D264" s="57" t="s">
        <v>452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X264" s="56" t="str">
        <f>"update OPLUObjectLease set EngineNumber = '" &amp; TRIM(AZ255) &amp; "' where IdUObjLease = " &amp; BB255 &amp; ";"</f>
        <v>update OPLUObjectLease set EngineNumber = '4V21Y93799' where IdUObjLease = 19824;</v>
      </c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</row>
    <row r="265" spans="4:82" x14ac:dyDescent="0.25">
      <c r="D265" s="57" t="s">
        <v>524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X265" s="56" t="str">
        <f>"update OPLUObjectLease set EngineNumber = '" &amp; TRIM(AZ256) &amp; "' where IdUObjLease = " &amp; BB256 &amp; ";"</f>
        <v>update OPLUObjectLease set EngineNumber = '3NRH666875' where IdUObjLease = NULL;</v>
      </c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</row>
    <row r="266" spans="4:82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X266" s="57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</row>
    <row r="267" spans="4:82" x14ac:dyDescent="0.25">
      <c r="D267" s="57" t="s">
        <v>329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X267" s="57" t="s">
        <v>263</v>
      </c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</row>
    <row r="268" spans="4:82" x14ac:dyDescent="0.25">
      <c r="D268" s="57" t="s">
        <v>279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X268" s="57" t="s">
        <v>264</v>
      </c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</row>
    <row r="269" spans="4:82" x14ac:dyDescent="0.25">
      <c r="D269" s="57" t="s">
        <v>332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X269" s="57" t="s">
        <v>358</v>
      </c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</row>
    <row r="270" spans="4:82" x14ac:dyDescent="0.25">
      <c r="D270" s="57" t="s">
        <v>333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</row>
    <row r="271" spans="4:82" x14ac:dyDescent="0.25">
      <c r="D271" s="56" t="s">
        <v>368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</row>
    <row r="272" spans="4:82" x14ac:dyDescent="0.25">
      <c r="D272" s="56" t="s">
        <v>508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</row>
    <row r="273" spans="4:92" x14ac:dyDescent="0.25">
      <c r="D273" s="56" t="s">
        <v>4449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</row>
    <row r="275" spans="4:92" x14ac:dyDescent="0.25">
      <c r="D275" s="56" t="s">
        <v>380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E275" s="51" t="s">
        <v>309</v>
      </c>
      <c r="BF275" s="51" t="s">
        <v>561</v>
      </c>
      <c r="BG275" s="51" t="s">
        <v>564</v>
      </c>
      <c r="BH275" s="51" t="s">
        <v>309</v>
      </c>
      <c r="BI275" s="51" t="s">
        <v>567</v>
      </c>
      <c r="BJ275" s="51" t="s">
        <v>568</v>
      </c>
      <c r="BK275" s="51" t="s">
        <v>569</v>
      </c>
      <c r="BL275" s="51" t="s">
        <v>570</v>
      </c>
      <c r="BM275" s="51" t="s">
        <v>571</v>
      </c>
      <c r="BN275" s="51" t="s">
        <v>572</v>
      </c>
      <c r="BO275" s="51">
        <v>1</v>
      </c>
    </row>
    <row r="276" spans="4:92" x14ac:dyDescent="0.25">
      <c r="D276" s="56" t="s">
        <v>350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E276" s="285" t="s">
        <v>4432</v>
      </c>
      <c r="BF276" s="285" t="s">
        <v>4435</v>
      </c>
      <c r="BG276" s="285" t="s">
        <v>4440</v>
      </c>
      <c r="BH276" s="285" t="s">
        <v>4432</v>
      </c>
      <c r="BI276" s="285">
        <v>16734</v>
      </c>
      <c r="BJ276" s="285" t="s">
        <v>4435</v>
      </c>
      <c r="BK276" s="285" t="s">
        <v>4451</v>
      </c>
      <c r="BL276" s="285">
        <v>14823</v>
      </c>
      <c r="BM276" s="285" t="s">
        <v>4435</v>
      </c>
      <c r="BN276" s="285" t="s">
        <v>4451</v>
      </c>
      <c r="BO276" s="285">
        <v>1</v>
      </c>
    </row>
    <row r="277" spans="4:92" x14ac:dyDescent="0.25">
      <c r="D277" s="57" t="str">
        <f>"select '" &amp; D250 &amp; "' AgreementNumber, '" &amp; M250 &amp; "' bChassisNumber, '" &amp; AC250 &amp; "' aChassisNumber union all"</f>
        <v>select '0000150/4/04/04/2022' AgreementNumber, 'MMBJJKL10NH044375' bChassisNumber, 'MMBJJKL10MH044375' aChassisNumber union all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E277" s="285" t="s">
        <v>4015</v>
      </c>
      <c r="BF277" s="285" t="s">
        <v>4436</v>
      </c>
      <c r="BG277" s="285" t="s">
        <v>4441</v>
      </c>
      <c r="BH277" s="285" t="s">
        <v>4015</v>
      </c>
      <c r="BI277" s="285">
        <v>19748</v>
      </c>
      <c r="BJ277" s="285" t="s">
        <v>4436</v>
      </c>
      <c r="BK277" s="285" t="s">
        <v>4452</v>
      </c>
      <c r="BL277" s="285">
        <v>19094</v>
      </c>
      <c r="BM277" s="285" t="s">
        <v>4436</v>
      </c>
      <c r="BN277" s="285" t="s">
        <v>4452</v>
      </c>
      <c r="BO277" s="285">
        <v>1</v>
      </c>
    </row>
    <row r="278" spans="4:92" x14ac:dyDescent="0.25">
      <c r="D278" s="57" t="str">
        <f>"select '" &amp; D251 &amp; "' AgreementNumber, '" &amp; M251 &amp; "' bChassisNumber, '" &amp; AC251 &amp; "' aChassisNumber union all"</f>
        <v>select '0000802/4/08/10/2022' AgreementNumber, 'MHCNLR85SENJ000431' bChassisNumber, 'MHCNLR85ENJ000431' aChassisNumber union all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E278" s="285" t="s">
        <v>4434</v>
      </c>
      <c r="BF278" s="285" t="s">
        <v>4437</v>
      </c>
      <c r="BG278" s="285" t="s">
        <v>4442</v>
      </c>
      <c r="BH278" s="285" t="s">
        <v>4434</v>
      </c>
      <c r="BI278" s="285">
        <v>16543</v>
      </c>
      <c r="BJ278" s="285" t="s">
        <v>4437</v>
      </c>
      <c r="BK278" s="285" t="s">
        <v>4453</v>
      </c>
      <c r="BL278" s="285">
        <v>14644</v>
      </c>
      <c r="BM278" s="285" t="s">
        <v>4437</v>
      </c>
      <c r="BN278" s="285" t="s">
        <v>4453</v>
      </c>
      <c r="BO278" s="285">
        <v>1</v>
      </c>
    </row>
    <row r="279" spans="4:92" x14ac:dyDescent="0.25">
      <c r="D279" s="57" t="str">
        <f>"select '" &amp; D252 &amp; "' AgreementNumber, '" &amp; M252 &amp; "' bChassisNumber, '" &amp; AC252 &amp; "' aChassisNumber union all"</f>
        <v>select '0000508/4/10/08/2022' AgreementNumber, 'JTNGF30H8N8036859' bChassisNumber, 'JTNGF3DH8N8036859' aChassisNumber union all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</row>
    <row r="280" spans="4:92" x14ac:dyDescent="0.25">
      <c r="D280" s="56" t="s">
        <v>351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E280" s="57" t="s">
        <v>357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</row>
    <row r="281" spans="4:92" x14ac:dyDescent="0.25">
      <c r="D281" s="56" t="s">
        <v>367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E281" s="57" t="s">
        <v>322</v>
      </c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</row>
    <row r="282" spans="4:92" x14ac:dyDescent="0.25">
      <c r="D282" s="57" t="s">
        <v>354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E282" s="57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</row>
    <row r="283" spans="4:92" x14ac:dyDescent="0.25">
      <c r="D283" s="57" t="s">
        <v>445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E283" s="56" t="str">
        <f>"update Tb_OPL_Unit set ChassisNumber = '" &amp; TRIM(BG276) &amp; "' where IdTb_OPL_Unit = " &amp; BL276 &amp; ";"</f>
        <v>update Tb_OPL_Unit set ChassisNumber = 'MMBJJKL10MH044375' where IdTb_OPL_Unit = 14823;</v>
      </c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</row>
    <row r="284" spans="4:92" x14ac:dyDescent="0.25">
      <c r="D284" s="57" t="s">
        <v>461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E284" s="56" t="str">
        <f>"update Tb_OPL_Unit set ChassisNumber = '" &amp; TRIM(BG277) &amp; "' where IdTb_OPL_Unit = " &amp; BL277 &amp; ";"</f>
        <v>update Tb_OPL_Unit set ChassisNumber = 'MHCNLR85ENJ000431' where IdTb_OPL_Unit = 19094;</v>
      </c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</row>
    <row r="285" spans="4:92" x14ac:dyDescent="0.25">
      <c r="D285" s="57" t="s">
        <v>353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E285" s="56" t="str">
        <f>"update Tb_OPL_Unit set ChassisNumber = '" &amp; TRIM(BG278) &amp; "' where IdTb_OPL_Unit = " &amp; BL278 &amp; ";"</f>
        <v>update Tb_OPL_Unit set ChassisNumber = 'JTNGF3DH8N8036859' where IdTb_OPL_Unit = 14644;</v>
      </c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</row>
    <row r="286" spans="4:92" x14ac:dyDescent="0.25">
      <c r="D286" s="57" t="s">
        <v>452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E286" s="57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53"/>
      <c r="CE286" s="53"/>
      <c r="CF286" s="53"/>
      <c r="CG286" s="53"/>
      <c r="CH286" s="53"/>
      <c r="CI286" s="53"/>
      <c r="CJ286" s="53"/>
      <c r="CK286" s="53"/>
      <c r="CL286" s="53"/>
      <c r="CM286" s="53"/>
      <c r="CN286" s="53"/>
    </row>
    <row r="287" spans="4:92" x14ac:dyDescent="0.25">
      <c r="D287" s="57" t="s">
        <v>524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E287" s="56" t="str">
        <f>"update OPLUObjectLease set EngineNumber = '" &amp; TRIM(BG276) &amp; "' where IdUObjLease = " &amp; BI276 &amp; ";"</f>
        <v>update OPLUObjectLease set EngineNumber = 'MMBJJKL10MH044375' where IdUObjLease = 16734;</v>
      </c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</row>
    <row r="288" spans="4:92" x14ac:dyDescent="0.25">
      <c r="D288" s="57" t="s">
        <v>257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E288" s="56" t="str">
        <f>"update OPLUObjectLease set EngineNumber = '" &amp; TRIM(BG277) &amp; "' where IdUObjLease = " &amp; BI277 &amp; ";"</f>
        <v>update OPLUObjectLease set EngineNumber = 'MHCNLR85ENJ000431' where IdUObjLease = 19748;</v>
      </c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</row>
    <row r="289" spans="4:92" x14ac:dyDescent="0.25">
      <c r="D289" s="57" t="s">
        <v>329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E289" s="56" t="str">
        <f>"update OPLUObjectLease set EngineNumber = '" &amp; TRIM(BG278) &amp; "' where IdUObjLease = " &amp; BI278 &amp; ";"</f>
        <v>update OPLUObjectLease set EngineNumber = 'JTNGF3DH8N8036859' where IdUObjLease = 16543;</v>
      </c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</row>
    <row r="290" spans="4:92" x14ac:dyDescent="0.25">
      <c r="D290" s="57" t="s">
        <v>279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E290" s="57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</row>
    <row r="291" spans="4:92" x14ac:dyDescent="0.25">
      <c r="D291" s="57" t="s">
        <v>332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E291" s="57" t="s">
        <v>263</v>
      </c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</row>
    <row r="292" spans="4:92" x14ac:dyDescent="0.25">
      <c r="D292" s="57" t="s">
        <v>333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E292" s="57" t="s">
        <v>264</v>
      </c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</row>
    <row r="293" spans="4:92" x14ac:dyDescent="0.25">
      <c r="D293" s="56" t="s">
        <v>368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E293" s="57" t="s">
        <v>358</v>
      </c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</row>
    <row r="294" spans="4:92" x14ac:dyDescent="0.25">
      <c r="D294" s="56" t="s">
        <v>508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</row>
    <row r="295" spans="4:92" x14ac:dyDescent="0.25">
      <c r="D295" s="56" t="s">
        <v>4450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</row>
    <row r="297" spans="4:92" x14ac:dyDescent="0.25">
      <c r="D297" s="51" t="s">
        <v>4087</v>
      </c>
    </row>
    <row r="299" spans="4:92" x14ac:dyDescent="0.25">
      <c r="D299" s="285" t="s">
        <v>4495</v>
      </c>
    </row>
    <row r="314" spans="4:4" x14ac:dyDescent="0.25">
      <c r="D314" s="51" t="s">
        <v>4797</v>
      </c>
    </row>
    <row r="316" spans="4:4" x14ac:dyDescent="0.25">
      <c r="D316" s="285" t="s">
        <v>4495</v>
      </c>
    </row>
    <row r="336" spans="2:4" x14ac:dyDescent="0.25">
      <c r="B336" s="50">
        <v>0</v>
      </c>
      <c r="D336" s="51" t="s">
        <v>4397</v>
      </c>
    </row>
    <row r="337" spans="4:4" x14ac:dyDescent="0.25">
      <c r="D337" s="59" t="s">
        <v>304</v>
      </c>
    </row>
    <row r="339" spans="4:4" x14ac:dyDescent="0.25">
      <c r="D339" s="285" t="s">
        <v>36</v>
      </c>
    </row>
    <row r="340" spans="4:4" x14ac:dyDescent="0.25">
      <c r="D340" s="54" t="s">
        <v>4509</v>
      </c>
    </row>
    <row r="342" spans="4:4" x14ac:dyDescent="0.25">
      <c r="D342" s="285" t="s">
        <v>4394</v>
      </c>
    </row>
    <row r="389" spans="4:22" x14ac:dyDescent="0.25">
      <c r="D389" s="285" t="s">
        <v>348</v>
      </c>
    </row>
    <row r="390" spans="4:22" x14ac:dyDescent="0.25">
      <c r="D390" s="51" t="s">
        <v>2250</v>
      </c>
      <c r="M390" s="28" t="s">
        <v>4395</v>
      </c>
    </row>
    <row r="392" spans="4:22" x14ac:dyDescent="0.25">
      <c r="D392" s="51" t="s">
        <v>4087</v>
      </c>
    </row>
    <row r="394" spans="4:22" x14ac:dyDescent="0.25">
      <c r="D394" s="56" t="s">
        <v>4155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</row>
    <row r="395" spans="4:22" x14ac:dyDescent="0.25">
      <c r="D395" s="56" t="s">
        <v>653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</row>
    <row r="396" spans="4:22" x14ac:dyDescent="0.25">
      <c r="D396" s="56" t="s">
        <v>2648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</row>
    <row r="397" spans="4:22" x14ac:dyDescent="0.25">
      <c r="D397" s="56" t="s">
        <v>2649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</row>
    <row r="398" spans="4:22" x14ac:dyDescent="0.25">
      <c r="D398" s="56" t="s">
        <v>2650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</row>
    <row r="399" spans="4:22" x14ac:dyDescent="0.25">
      <c r="D399" s="56" t="s">
        <v>2651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</row>
    <row r="400" spans="4:22" x14ac:dyDescent="0.25">
      <c r="D400" s="56" t="s">
        <v>4496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</row>
    <row r="402" spans="4:27" x14ac:dyDescent="0.25">
      <c r="D402" s="57" t="s">
        <v>357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4:27" x14ac:dyDescent="0.25">
      <c r="D403" s="57" t="s">
        <v>322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4:27" x14ac:dyDescent="0.25">
      <c r="D404" s="57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4:27" x14ac:dyDescent="0.25">
      <c r="D405" s="57" t="s">
        <v>4157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4:27" x14ac:dyDescent="0.25">
      <c r="D406" s="57" t="s">
        <v>282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4:27" x14ac:dyDescent="0.25">
      <c r="D407" s="57" t="s">
        <v>4497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4:27" x14ac:dyDescent="0.25">
      <c r="D408" s="57" t="s">
        <v>4498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4:27" x14ac:dyDescent="0.25">
      <c r="D409" s="57" t="s">
        <v>4499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4:27" x14ac:dyDescent="0.25">
      <c r="D410" s="57" t="s">
        <v>4500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4:27" x14ac:dyDescent="0.25">
      <c r="D411" s="57" t="s">
        <v>4501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4:27" x14ac:dyDescent="0.25">
      <c r="D412" s="57" t="s">
        <v>4502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4:27" x14ac:dyDescent="0.25">
      <c r="D413" s="57" t="s">
        <v>4503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4:27" x14ac:dyDescent="0.25">
      <c r="D414" s="57" t="s">
        <v>4504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4:27" x14ac:dyDescent="0.25">
      <c r="D415" s="57" t="s">
        <v>4505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4:27" x14ac:dyDescent="0.25">
      <c r="D416" s="57" t="s">
        <v>4506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4:27" x14ac:dyDescent="0.25">
      <c r="D417" s="57" t="s">
        <v>4507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4:27" x14ac:dyDescent="0.25">
      <c r="D418" s="37" t="s">
        <v>4508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4:27" x14ac:dyDescent="0.25">
      <c r="D419" s="57" t="s">
        <v>259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4:27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4:27" x14ac:dyDescent="0.25">
      <c r="D421" s="57" t="s">
        <v>263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4:27" x14ac:dyDescent="0.25">
      <c r="D422" s="57" t="s">
        <v>264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4:27" x14ac:dyDescent="0.25">
      <c r="D423" s="57" t="s">
        <v>358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5" spans="4:27" x14ac:dyDescent="0.25">
      <c r="D425" s="285" t="s">
        <v>4510</v>
      </c>
    </row>
    <row r="440" spans="4:4" x14ac:dyDescent="0.25">
      <c r="D440" s="51" t="s">
        <v>4885</v>
      </c>
    </row>
    <row r="442" spans="4:4" x14ac:dyDescent="0.25">
      <c r="D442" s="285" t="s">
        <v>4510</v>
      </c>
    </row>
    <row r="544" spans="2:4" x14ac:dyDescent="0.25">
      <c r="B544" s="50">
        <v>0</v>
      </c>
      <c r="D544" s="51" t="s">
        <v>4412</v>
      </c>
    </row>
    <row r="545" spans="4:4" x14ac:dyDescent="0.25">
      <c r="D545" s="59" t="s">
        <v>303</v>
      </c>
    </row>
    <row r="547" spans="4:4" x14ac:dyDescent="0.25">
      <c r="D547" s="285" t="s">
        <v>36</v>
      </c>
    </row>
    <row r="548" spans="4:4" x14ac:dyDescent="0.25">
      <c r="D548" s="54" t="s">
        <v>4465</v>
      </c>
    </row>
    <row r="550" spans="4:4" x14ac:dyDescent="0.25">
      <c r="D550" s="285" t="s">
        <v>4409</v>
      </c>
    </row>
    <row r="574" spans="4:23" x14ac:dyDescent="0.25">
      <c r="D574" s="51" t="s">
        <v>4087</v>
      </c>
    </row>
    <row r="576" spans="4:23" x14ac:dyDescent="0.25">
      <c r="D576" s="56" t="s">
        <v>4466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</row>
    <row r="577" spans="4:40" x14ac:dyDescent="0.25">
      <c r="D577" s="56" t="s">
        <v>838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</row>
    <row r="578" spans="4:40" x14ac:dyDescent="0.25">
      <c r="D578" s="56" t="s">
        <v>505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</row>
    <row r="579" spans="4:40" x14ac:dyDescent="0.25">
      <c r="D579" s="56" t="s">
        <v>257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</row>
    <row r="580" spans="4:40" x14ac:dyDescent="0.25">
      <c r="D580" s="56" t="s">
        <v>4467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</row>
    <row r="582" spans="4:40" x14ac:dyDescent="0.25">
      <c r="D582" s="57" t="s">
        <v>357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</row>
    <row r="583" spans="4:40" x14ac:dyDescent="0.25">
      <c r="D583" s="57" t="s">
        <v>322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</row>
    <row r="584" spans="4:40" x14ac:dyDescent="0.25">
      <c r="D584" s="57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</row>
    <row r="585" spans="4:40" x14ac:dyDescent="0.25">
      <c r="D585" s="57" t="s">
        <v>280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</row>
    <row r="586" spans="4:40" x14ac:dyDescent="0.25">
      <c r="D586" s="57" t="s">
        <v>282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</row>
    <row r="587" spans="4:40" x14ac:dyDescent="0.25">
      <c r="D587" s="57" t="s">
        <v>4468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</row>
    <row r="588" spans="4:40" x14ac:dyDescent="0.25">
      <c r="D588" s="57" t="s">
        <v>4469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</row>
    <row r="589" spans="4:40" x14ac:dyDescent="0.25">
      <c r="D589" s="57" t="s">
        <v>4470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</row>
    <row r="590" spans="4:40" x14ac:dyDescent="0.25">
      <c r="D590" s="57" t="s">
        <v>3508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</row>
    <row r="591" spans="4:40" x14ac:dyDescent="0.25">
      <c r="D591" s="57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</row>
    <row r="592" spans="4:40" x14ac:dyDescent="0.25">
      <c r="D592" s="57" t="s">
        <v>263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</row>
    <row r="593" spans="4:40" x14ac:dyDescent="0.25">
      <c r="D593" s="57" t="s">
        <v>264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</row>
    <row r="594" spans="4:40" x14ac:dyDescent="0.25">
      <c r="D594" s="57" t="s">
        <v>358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</row>
    <row r="596" spans="4:40" x14ac:dyDescent="0.25">
      <c r="D596" s="285" t="s">
        <v>4471</v>
      </c>
    </row>
    <row r="633" spans="2:4" x14ac:dyDescent="0.25">
      <c r="B633" s="50">
        <v>0</v>
      </c>
      <c r="D633" s="51" t="s">
        <v>4464</v>
      </c>
    </row>
    <row r="634" spans="2:4" x14ac:dyDescent="0.25">
      <c r="D634" s="59" t="s">
        <v>303</v>
      </c>
    </row>
    <row r="636" spans="2:4" x14ac:dyDescent="0.25">
      <c r="D636" s="285" t="s">
        <v>36</v>
      </c>
    </row>
    <row r="637" spans="2:4" x14ac:dyDescent="0.25">
      <c r="D637" s="54" t="s">
        <v>4472</v>
      </c>
    </row>
    <row r="639" spans="2:4" x14ac:dyDescent="0.25">
      <c r="D639" s="285" t="s">
        <v>4461</v>
      </c>
    </row>
    <row r="663" spans="4:82" x14ac:dyDescent="0.25">
      <c r="D663" s="285" t="s">
        <v>309</v>
      </c>
      <c r="M663" s="285" t="s">
        <v>495</v>
      </c>
      <c r="V663" s="285" t="s">
        <v>496</v>
      </c>
      <c r="AC663" s="285" t="s">
        <v>495</v>
      </c>
      <c r="AL663" s="285" t="s">
        <v>496</v>
      </c>
    </row>
    <row r="664" spans="4:82" x14ac:dyDescent="0.25">
      <c r="D664" s="51" t="s">
        <v>4473</v>
      </c>
      <c r="M664" s="51"/>
      <c r="V664" s="51" t="s">
        <v>4474</v>
      </c>
      <c r="AC664" s="51"/>
      <c r="AL664" s="51" t="s">
        <v>4475</v>
      </c>
    </row>
    <row r="666" spans="4:82" x14ac:dyDescent="0.25">
      <c r="D666" s="56" t="s">
        <v>380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X666" s="51" t="s">
        <v>309</v>
      </c>
      <c r="AY666" s="51" t="s">
        <v>562</v>
      </c>
      <c r="AZ666" s="51" t="s">
        <v>565</v>
      </c>
      <c r="BA666" s="51" t="s">
        <v>309</v>
      </c>
      <c r="BB666" s="51" t="s">
        <v>567</v>
      </c>
      <c r="BC666" s="51" t="s">
        <v>568</v>
      </c>
      <c r="BD666" s="51" t="s">
        <v>569</v>
      </c>
      <c r="BE666" s="51" t="s">
        <v>570</v>
      </c>
      <c r="BF666" s="51" t="s">
        <v>571</v>
      </c>
      <c r="BG666" s="51" t="s">
        <v>572</v>
      </c>
      <c r="BH666" s="51">
        <v>1</v>
      </c>
    </row>
    <row r="667" spans="4:82" x14ac:dyDescent="0.25">
      <c r="D667" s="56" t="s">
        <v>350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X667" s="285" t="s">
        <v>4473</v>
      </c>
      <c r="AY667" s="285" t="s">
        <v>4474</v>
      </c>
      <c r="AZ667" s="285" t="s">
        <v>4475</v>
      </c>
      <c r="BA667" s="285" t="s">
        <v>4473</v>
      </c>
      <c r="BB667" s="285">
        <v>19920</v>
      </c>
      <c r="BC667" s="285" t="s">
        <v>4474</v>
      </c>
      <c r="BD667" s="285" t="s">
        <v>4474</v>
      </c>
      <c r="BE667" s="285">
        <v>19247</v>
      </c>
      <c r="BF667" s="285" t="s">
        <v>4474</v>
      </c>
      <c r="BG667" s="285" t="s">
        <v>4474</v>
      </c>
      <c r="BH667" s="285">
        <v>1</v>
      </c>
    </row>
    <row r="668" spans="4:82" x14ac:dyDescent="0.25">
      <c r="D668" s="57" t="str">
        <f>"select '" &amp; D664 &amp; "' AgreementNumber, '" &amp; V664 &amp; "' bEngineNumber, '" &amp; AL664 &amp; "' aEngineNumber union all"</f>
        <v>select '0000898/4/08/10/2022' AgreementNumber, 'PAEL67MYNNB000282' bEngineNumber, '4N14UAL9907' aEngineNumber union all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</row>
    <row r="669" spans="4:82" x14ac:dyDescent="0.25">
      <c r="D669" s="56" t="s">
        <v>351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X669" s="57" t="s">
        <v>357</v>
      </c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</row>
    <row r="670" spans="4:82" x14ac:dyDescent="0.25">
      <c r="D670" s="56" t="s">
        <v>367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X670" s="57" t="s">
        <v>322</v>
      </c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</row>
    <row r="671" spans="4:82" x14ac:dyDescent="0.25">
      <c r="D671" s="57" t="s">
        <v>354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X671" s="57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</row>
    <row r="672" spans="4:82" x14ac:dyDescent="0.25">
      <c r="D672" s="57" t="s">
        <v>445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X672" s="56" t="str">
        <f>"update Tb_OPL_Unit set EngineNumber = '" &amp; TRIM(AZ667) &amp; "' where IdTb_OPL_Unit = " &amp; BE667 &amp; ";"</f>
        <v>update Tb_OPL_Unit set EngineNumber = '4N14UAL9907' where IdTb_OPL_Unit = 19247;</v>
      </c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52"/>
      <c r="BX672" s="52"/>
      <c r="BY672" s="52"/>
      <c r="BZ672" s="52"/>
      <c r="CA672" s="52"/>
      <c r="CB672" s="52"/>
      <c r="CC672" s="52"/>
      <c r="CD672" s="52"/>
    </row>
    <row r="673" spans="4:82" x14ac:dyDescent="0.25">
      <c r="D673" s="57" t="s">
        <v>461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X673" s="57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</row>
    <row r="674" spans="4:82" x14ac:dyDescent="0.25">
      <c r="D674" s="57" t="s">
        <v>353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X674" s="56" t="str">
        <f>"update OPLUObjectLease set EngineNumber = '" &amp; TRIM(AZ667) &amp; "' where IdUObjLease = " &amp; BB667 &amp; ";"</f>
        <v>update OPLUObjectLease set EngineNumber = '4N14UAL9907' where IdUObjLease = 19920;</v>
      </c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</row>
    <row r="675" spans="4:82" x14ac:dyDescent="0.25">
      <c r="D675" s="57" t="s">
        <v>452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X675" s="57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53"/>
    </row>
    <row r="676" spans="4:82" x14ac:dyDescent="0.25">
      <c r="D676" s="57" t="s">
        <v>524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X676" s="57" t="s">
        <v>263</v>
      </c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53"/>
    </row>
    <row r="677" spans="4:82" x14ac:dyDescent="0.25">
      <c r="D677" s="57" t="s">
        <v>257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X677" s="57" t="s">
        <v>264</v>
      </c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53"/>
    </row>
    <row r="678" spans="4:82" x14ac:dyDescent="0.25">
      <c r="D678" s="57" t="s">
        <v>329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X678" s="57" t="s">
        <v>358</v>
      </c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53"/>
    </row>
    <row r="679" spans="4:82" x14ac:dyDescent="0.25">
      <c r="D679" s="57" t="s">
        <v>279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</row>
    <row r="680" spans="4:82" x14ac:dyDescent="0.25">
      <c r="D680" s="57" t="s">
        <v>332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</row>
    <row r="681" spans="4:82" x14ac:dyDescent="0.25">
      <c r="D681" s="57" t="s">
        <v>333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</row>
    <row r="682" spans="4:82" x14ac:dyDescent="0.25">
      <c r="D682" s="56" t="s">
        <v>368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</row>
    <row r="683" spans="4:82" x14ac:dyDescent="0.25">
      <c r="D683" s="56" t="s">
        <v>508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</row>
    <row r="684" spans="4:82" x14ac:dyDescent="0.25">
      <c r="D684" s="56" t="s">
        <v>4449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</row>
    <row r="686" spans="4:82" x14ac:dyDescent="0.25">
      <c r="D686" s="285" t="s">
        <v>4479</v>
      </c>
    </row>
    <row r="744" spans="2:4" x14ac:dyDescent="0.25">
      <c r="B744" s="50">
        <v>0</v>
      </c>
      <c r="D744" s="51" t="s">
        <v>474</v>
      </c>
    </row>
    <row r="745" spans="2:4" x14ac:dyDescent="0.25">
      <c r="D745" s="59" t="s">
        <v>304</v>
      </c>
    </row>
    <row r="746" spans="2:4" x14ac:dyDescent="0.25">
      <c r="D746" s="55" t="s">
        <v>4476</v>
      </c>
    </row>
    <row r="748" spans="2:4" x14ac:dyDescent="0.25">
      <c r="D748" s="285" t="s">
        <v>4476</v>
      </c>
    </row>
    <row r="796" spans="4:23" x14ac:dyDescent="0.25">
      <c r="D796" s="285" t="s">
        <v>309</v>
      </c>
      <c r="M796" s="285" t="s">
        <v>365</v>
      </c>
    </row>
    <row r="797" spans="4:23" x14ac:dyDescent="0.25">
      <c r="D797" s="51" t="s">
        <v>4477</v>
      </c>
      <c r="M797" s="51" t="s">
        <v>4478</v>
      </c>
    </row>
    <row r="799" spans="4:23" x14ac:dyDescent="0.25">
      <c r="D799" s="56" t="s">
        <v>4466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4480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3" x14ac:dyDescent="0.25">
      <c r="D801" s="56" t="s">
        <v>505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3" x14ac:dyDescent="0.25">
      <c r="D802" s="56" t="s">
        <v>257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4481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5" spans="4:23" x14ac:dyDescent="0.25">
      <c r="D805" s="57" t="s">
        <v>357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 t="s">
        <v>322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282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0" spans="4:23" x14ac:dyDescent="0.25">
      <c r="D810" s="57" t="s">
        <v>4482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</row>
    <row r="811" spans="4:23" x14ac:dyDescent="0.25">
      <c r="D811" s="57" t="s">
        <v>4483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</row>
    <row r="812" spans="4:23" x14ac:dyDescent="0.25">
      <c r="D812" s="57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</row>
    <row r="813" spans="4:23" x14ac:dyDescent="0.25">
      <c r="D813" s="57" t="s">
        <v>263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</row>
    <row r="814" spans="4:23" x14ac:dyDescent="0.25">
      <c r="D814" s="57" t="s">
        <v>264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</row>
    <row r="815" spans="4:23" x14ac:dyDescent="0.25">
      <c r="D815" s="57" t="s">
        <v>358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7" spans="4:4" x14ac:dyDescent="0.25">
      <c r="D817" s="285" t="s">
        <v>4484</v>
      </c>
    </row>
    <row r="897" spans="2:4" x14ac:dyDescent="0.25">
      <c r="B897" s="50">
        <v>0</v>
      </c>
      <c r="D897" s="51" t="s">
        <v>4492</v>
      </c>
    </row>
    <row r="898" spans="2:4" x14ac:dyDescent="0.25">
      <c r="D898" s="59" t="s">
        <v>304</v>
      </c>
    </row>
    <row r="1171" spans="2:25" x14ac:dyDescent="0.25">
      <c r="B1171" s="48">
        <v>0</v>
      </c>
      <c r="D1171" s="51" t="s">
        <v>4486</v>
      </c>
    </row>
    <row r="1172" spans="2:25" x14ac:dyDescent="0.25">
      <c r="D1172" s="59" t="s">
        <v>305</v>
      </c>
    </row>
    <row r="1180" spans="2:25" x14ac:dyDescent="0.25">
      <c r="D1180" s="285" t="s">
        <v>336</v>
      </c>
    </row>
    <row r="1181" spans="2:25" x14ac:dyDescent="0.25">
      <c r="D1181" s="51" t="s">
        <v>4487</v>
      </c>
    </row>
    <row r="1183" spans="2:25" x14ac:dyDescent="0.25">
      <c r="D1183" s="56" t="s">
        <v>341</v>
      </c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2:25" x14ac:dyDescent="0.25">
      <c r="D1184" s="56" t="s">
        <v>349</v>
      </c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4:25" x14ac:dyDescent="0.25">
      <c r="D1185" s="56" t="s">
        <v>832</v>
      </c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4:25" x14ac:dyDescent="0.25">
      <c r="D1186" s="56" t="s">
        <v>4488</v>
      </c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8" spans="4:25" x14ac:dyDescent="0.25">
      <c r="D1188" s="57" t="s">
        <v>357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</row>
    <row r="1189" spans="4:25" x14ac:dyDescent="0.25">
      <c r="D1189" s="57" t="s">
        <v>322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</row>
    <row r="1190" spans="4:25" x14ac:dyDescent="0.25">
      <c r="D1190" s="57"/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</row>
    <row r="1191" spans="4:25" x14ac:dyDescent="0.25">
      <c r="D1191" s="57" t="s">
        <v>836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</row>
    <row r="1192" spans="4:25" x14ac:dyDescent="0.25">
      <c r="D1192" s="57" t="s">
        <v>282</v>
      </c>
      <c r="E1192" s="53"/>
      <c r="F1192" s="53"/>
      <c r="G1192" s="53"/>
      <c r="H1192" s="53"/>
      <c r="I1192" s="53"/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</row>
    <row r="1193" spans="4:25" x14ac:dyDescent="0.25">
      <c r="D1193" s="57" t="s">
        <v>834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</row>
    <row r="1194" spans="4:25" x14ac:dyDescent="0.25">
      <c r="D1194" s="57" t="s">
        <v>835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</row>
    <row r="1195" spans="4:25" x14ac:dyDescent="0.25">
      <c r="D1195" s="57" t="s">
        <v>4489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</row>
    <row r="1196" spans="4:25" x14ac:dyDescent="0.25">
      <c r="D1196" s="57"/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</row>
    <row r="1197" spans="4:25" x14ac:dyDescent="0.25">
      <c r="D1197" s="57" t="s">
        <v>263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</row>
    <row r="1198" spans="4:25" x14ac:dyDescent="0.25">
      <c r="D1198" s="57" t="s">
        <v>264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</row>
    <row r="1199" spans="4:25" x14ac:dyDescent="0.25">
      <c r="D1199" s="57" t="s">
        <v>358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</row>
    <row r="1208" spans="2:4" x14ac:dyDescent="0.25">
      <c r="B1208" s="50">
        <v>0</v>
      </c>
      <c r="D1208" s="51" t="s">
        <v>4021</v>
      </c>
    </row>
    <row r="1209" spans="2:4" x14ac:dyDescent="0.25">
      <c r="D1209" s="59" t="s">
        <v>304</v>
      </c>
    </row>
    <row r="1210" spans="2:4" x14ac:dyDescent="0.25">
      <c r="D1210" s="55" t="s">
        <v>35</v>
      </c>
    </row>
    <row r="1423" spans="2:4" x14ac:dyDescent="0.25">
      <c r="B1423" s="48">
        <v>0</v>
      </c>
      <c r="D1423" s="51" t="s">
        <v>2226</v>
      </c>
    </row>
    <row r="1424" spans="2:4" x14ac:dyDescent="0.25">
      <c r="D142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1AD3E-8529-438A-B96B-16D6DFA93D00}">
  <dimension ref="A2:J40"/>
  <sheetViews>
    <sheetView topLeftCell="A25" workbookViewId="0">
      <selection activeCell="A33" sqref="A33"/>
    </sheetView>
  </sheetViews>
  <sheetFormatPr defaultColWidth="2.85546875" defaultRowHeight="15" x14ac:dyDescent="0.25"/>
  <cols>
    <col min="1" max="1" width="9.140625" style="384" bestFit="1" customWidth="1"/>
    <col min="2" max="2" width="39.85546875" style="384" bestFit="1" customWidth="1"/>
    <col min="3" max="3" width="17.28515625" style="384" bestFit="1" customWidth="1"/>
    <col min="4" max="4" width="17" style="384" bestFit="1" customWidth="1"/>
    <col min="5" max="5" width="17.5703125" style="384" bestFit="1" customWidth="1"/>
    <col min="6" max="7" width="10.7109375" style="384" bestFit="1" customWidth="1"/>
    <col min="8" max="8" width="8.5703125" style="384" bestFit="1" customWidth="1"/>
    <col min="9" max="9" width="7.5703125" style="384" bestFit="1" customWidth="1"/>
    <col min="10" max="10" width="10.7109375" style="384" bestFit="1" customWidth="1"/>
    <col min="11" max="16384" width="2.85546875" style="384"/>
  </cols>
  <sheetData>
    <row r="2" spans="1:10" ht="18.75" x14ac:dyDescent="0.25">
      <c r="A2" s="467" t="s">
        <v>3964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4458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3667</v>
      </c>
      <c r="B8" s="388" t="s">
        <v>3668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3731</v>
      </c>
      <c r="B9" s="386" t="s">
        <v>3732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3761</v>
      </c>
      <c r="B10" s="388" t="s">
        <v>3769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3763</v>
      </c>
      <c r="B11" s="386" t="s">
        <v>3772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3845</v>
      </c>
      <c r="B12" s="388" t="s">
        <v>3846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3962</v>
      </c>
      <c r="B13" s="386" t="s">
        <v>3961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3985</v>
      </c>
      <c r="B14" s="388" t="s">
        <v>3986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3969</v>
      </c>
      <c r="B15" s="386" t="s">
        <v>3955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3971</v>
      </c>
      <c r="B16" s="388" t="s">
        <v>3972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3996</v>
      </c>
      <c r="B17" s="386" t="s">
        <v>3998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4020</v>
      </c>
      <c r="B18" s="388" t="s">
        <v>4019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4028</v>
      </c>
      <c r="B19" s="390" t="s">
        <v>4022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4048</v>
      </c>
      <c r="B20" s="388" t="s">
        <v>4049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4051</v>
      </c>
      <c r="B21" s="386" t="s">
        <v>4059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4096</v>
      </c>
      <c r="B22" s="388" t="s">
        <v>4097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90" t="s">
        <v>4135</v>
      </c>
      <c r="B23" s="386" t="s">
        <v>4140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4192</v>
      </c>
      <c r="B24" s="392" t="s">
        <v>4194</v>
      </c>
      <c r="C24" s="392" t="s">
        <v>4268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4198</v>
      </c>
      <c r="B25" s="386" t="s">
        <v>4200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4241</v>
      </c>
      <c r="B26" s="388" t="s">
        <v>4242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86" t="s">
        <v>4271</v>
      </c>
      <c r="B27" s="386" t="s">
        <v>4272</v>
      </c>
      <c r="C27" s="386" t="s">
        <v>920</v>
      </c>
      <c r="D27" s="386" t="s">
        <v>330</v>
      </c>
      <c r="E27" s="386" t="s">
        <v>276</v>
      </c>
      <c r="F27" s="387">
        <v>44972.575694444</v>
      </c>
      <c r="G27" s="387">
        <v>45419.575694444</v>
      </c>
      <c r="H27" s="386" t="s">
        <v>23</v>
      </c>
      <c r="I27" s="386" t="s">
        <v>18</v>
      </c>
      <c r="J27" s="386" t="s">
        <v>260</v>
      </c>
    </row>
    <row r="28" spans="1:10" ht="45" x14ac:dyDescent="0.25">
      <c r="A28" s="388" t="s">
        <v>4309</v>
      </c>
      <c r="B28" s="388" t="s">
        <v>4310</v>
      </c>
      <c r="C28" s="388" t="s">
        <v>356</v>
      </c>
      <c r="D28" s="388" t="s">
        <v>330</v>
      </c>
      <c r="E28" s="388" t="s">
        <v>276</v>
      </c>
      <c r="F28" s="389">
        <v>44972.636111111002</v>
      </c>
      <c r="G28" s="389">
        <v>45419.594444444003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386" t="s">
        <v>4336</v>
      </c>
      <c r="B29" s="386" t="s">
        <v>4338</v>
      </c>
      <c r="C29" s="386" t="s">
        <v>356</v>
      </c>
      <c r="D29" s="386" t="s">
        <v>330</v>
      </c>
      <c r="E29" s="386" t="s">
        <v>276</v>
      </c>
      <c r="F29" s="387">
        <v>44973.395833333001</v>
      </c>
      <c r="G29" s="387">
        <v>45420.354166666999</v>
      </c>
      <c r="H29" s="386" t="s">
        <v>23</v>
      </c>
      <c r="I29" s="386" t="s">
        <v>18</v>
      </c>
      <c r="J29" s="386" t="s">
        <v>260</v>
      </c>
    </row>
    <row r="30" spans="1:10" ht="45" x14ac:dyDescent="0.25">
      <c r="A30" s="388" t="s">
        <v>4388</v>
      </c>
      <c r="B30" s="388" t="s">
        <v>4390</v>
      </c>
      <c r="C30" s="388" t="s">
        <v>356</v>
      </c>
      <c r="D30" s="388" t="s">
        <v>330</v>
      </c>
      <c r="E30" s="388" t="s">
        <v>276</v>
      </c>
      <c r="F30" s="389">
        <v>44973.443055556003</v>
      </c>
      <c r="G30" s="389">
        <v>45420.401388888997</v>
      </c>
      <c r="H30" s="388" t="s">
        <v>23</v>
      </c>
      <c r="I30" s="388" t="s">
        <v>18</v>
      </c>
      <c r="J30" s="388" t="s">
        <v>260</v>
      </c>
    </row>
    <row r="31" spans="1:10" ht="45" x14ac:dyDescent="0.25">
      <c r="A31" s="402" t="s">
        <v>4391</v>
      </c>
      <c r="B31" s="402" t="s">
        <v>4393</v>
      </c>
      <c r="C31" s="402" t="s">
        <v>356</v>
      </c>
      <c r="D31" s="402" t="s">
        <v>330</v>
      </c>
      <c r="E31" s="402" t="s">
        <v>276</v>
      </c>
      <c r="F31" s="403">
        <v>44973.454861111</v>
      </c>
      <c r="G31" s="403">
        <v>45420.413194444001</v>
      </c>
      <c r="H31" s="402" t="s">
        <v>23</v>
      </c>
      <c r="I31" s="402" t="s">
        <v>18</v>
      </c>
      <c r="J31" s="402" t="s">
        <v>255</v>
      </c>
    </row>
    <row r="32" spans="1:10" ht="45" x14ac:dyDescent="0.25">
      <c r="A32" s="404" t="s">
        <v>4396</v>
      </c>
      <c r="B32" s="404" t="s">
        <v>4398</v>
      </c>
      <c r="C32" s="404" t="s">
        <v>361</v>
      </c>
      <c r="D32" s="404" t="s">
        <v>330</v>
      </c>
      <c r="E32" s="404" t="s">
        <v>276</v>
      </c>
      <c r="F32" s="405">
        <v>44973.482638889</v>
      </c>
      <c r="G32" s="405">
        <v>45420.440972222001</v>
      </c>
      <c r="H32" s="404" t="s">
        <v>23</v>
      </c>
      <c r="I32" s="404" t="s">
        <v>18</v>
      </c>
      <c r="J32" s="404" t="s">
        <v>255</v>
      </c>
    </row>
    <row r="33" spans="1:10" ht="45" x14ac:dyDescent="0.25">
      <c r="A33" s="392" t="s">
        <v>4406</v>
      </c>
      <c r="B33" s="392" t="s">
        <v>4407</v>
      </c>
      <c r="C33" s="392" t="s">
        <v>465</v>
      </c>
      <c r="D33" s="392" t="s">
        <v>330</v>
      </c>
      <c r="E33" s="392" t="s">
        <v>276</v>
      </c>
      <c r="F33" s="393">
        <v>44973.584722222004</v>
      </c>
      <c r="G33" s="393">
        <v>45421.333333333001</v>
      </c>
      <c r="H33" s="392" t="s">
        <v>23</v>
      </c>
      <c r="I33" s="392" t="s">
        <v>18</v>
      </c>
      <c r="J33" s="392" t="s">
        <v>255</v>
      </c>
    </row>
    <row r="34" spans="1:10" ht="45" x14ac:dyDescent="0.25">
      <c r="A34" s="396" t="s">
        <v>4410</v>
      </c>
      <c r="B34" s="396" t="s">
        <v>4411</v>
      </c>
      <c r="C34" s="396" t="s">
        <v>4457</v>
      </c>
      <c r="D34" s="396" t="s">
        <v>330</v>
      </c>
      <c r="E34" s="396" t="s">
        <v>276</v>
      </c>
      <c r="F34" s="397">
        <v>44973.599305556003</v>
      </c>
      <c r="G34" s="397">
        <v>45420.557638888997</v>
      </c>
      <c r="H34" s="396" t="s">
        <v>23</v>
      </c>
      <c r="I34" s="396" t="s">
        <v>18</v>
      </c>
      <c r="J34" s="396" t="s">
        <v>255</v>
      </c>
    </row>
    <row r="36" spans="1:10" x14ac:dyDescent="0.25">
      <c r="A36" s="409" t="s">
        <v>4462</v>
      </c>
      <c r="B36" s="407" t="s">
        <v>4463</v>
      </c>
      <c r="C36" s="407"/>
      <c r="D36" s="407"/>
      <c r="E36" s="407"/>
      <c r="F36" s="408"/>
      <c r="G36" s="408"/>
      <c r="H36" s="407"/>
      <c r="I36" s="407"/>
      <c r="J36" s="409" t="s">
        <v>346</v>
      </c>
    </row>
    <row r="37" spans="1:10" ht="30" x14ac:dyDescent="0.25">
      <c r="A37" s="404" t="s">
        <v>4490</v>
      </c>
      <c r="B37" s="404" t="s">
        <v>4491</v>
      </c>
      <c r="C37" s="404"/>
      <c r="D37" s="404"/>
      <c r="E37" s="404"/>
      <c r="F37" s="405"/>
      <c r="G37" s="405"/>
      <c r="H37" s="404"/>
      <c r="I37" s="404"/>
      <c r="J37" s="406" t="s">
        <v>346</v>
      </c>
    </row>
    <row r="38" spans="1:10" x14ac:dyDescent="0.25">
      <c r="A38" s="398"/>
      <c r="B38" s="398"/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8"/>
      <c r="B39" s="398"/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65BB-E101-4D1C-A1E4-A3CF79553A81}">
  <dimension ref="B2:CB1940"/>
  <sheetViews>
    <sheetView topLeftCell="A1439" zoomScaleNormal="100" workbookViewId="0">
      <selection activeCell="D1439" sqref="D143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4091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304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4092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4093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216" spans="2:4" x14ac:dyDescent="0.25">
      <c r="B216" s="50">
        <v>0</v>
      </c>
      <c r="D216" s="51" t="s">
        <v>4408</v>
      </c>
    </row>
    <row r="217" spans="2:4" x14ac:dyDescent="0.25">
      <c r="D217" s="59" t="s">
        <v>304</v>
      </c>
    </row>
    <row r="219" spans="2:4" x14ac:dyDescent="0.25">
      <c r="D219" s="285" t="s">
        <v>36</v>
      </c>
    </row>
    <row r="220" spans="2:4" x14ac:dyDescent="0.25">
      <c r="D220" s="54" t="s">
        <v>4522</v>
      </c>
    </row>
    <row r="222" spans="2:4" x14ac:dyDescent="0.25">
      <c r="D222" s="285" t="s">
        <v>4402</v>
      </c>
    </row>
    <row r="270" spans="4:4" x14ac:dyDescent="0.25">
      <c r="D270" s="51" t="s">
        <v>4091</v>
      </c>
    </row>
    <row r="272" spans="4:4" x14ac:dyDescent="0.25">
      <c r="D272" s="285" t="s">
        <v>316</v>
      </c>
    </row>
    <row r="273" spans="4:29" x14ac:dyDescent="0.25">
      <c r="D273" s="51" t="s">
        <v>4521</v>
      </c>
    </row>
    <row r="275" spans="4:29" x14ac:dyDescent="0.25">
      <c r="D275" s="56" t="s">
        <v>4523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</row>
    <row r="276" spans="4:29" x14ac:dyDescent="0.25">
      <c r="D276" s="56" t="s">
        <v>838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</row>
    <row r="277" spans="4:29" x14ac:dyDescent="0.25">
      <c r="D277" s="56" t="s">
        <v>453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</row>
    <row r="278" spans="4:29" x14ac:dyDescent="0.25">
      <c r="D278" s="56" t="s">
        <v>454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</row>
    <row r="279" spans="4:29" x14ac:dyDescent="0.25">
      <c r="D279" s="56" t="s">
        <v>353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</row>
    <row r="280" spans="4:29" x14ac:dyDescent="0.25">
      <c r="D280" s="56" t="s">
        <v>3149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</row>
    <row r="281" spans="4:29" x14ac:dyDescent="0.25">
      <c r="D281" s="56" t="s">
        <v>334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</row>
    <row r="282" spans="4:29" x14ac:dyDescent="0.25">
      <c r="D282" s="56" t="s">
        <v>524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</row>
    <row r="283" spans="4:29" x14ac:dyDescent="0.25">
      <c r="D283" s="56" t="s">
        <v>257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</row>
    <row r="284" spans="4:29" x14ac:dyDescent="0.25">
      <c r="D284" s="56" t="s">
        <v>329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</row>
    <row r="285" spans="4:29" x14ac:dyDescent="0.25">
      <c r="D285" s="56" t="s">
        <v>279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</row>
    <row r="286" spans="4:29" x14ac:dyDescent="0.25">
      <c r="D286" s="56" t="s">
        <v>332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</row>
    <row r="287" spans="4:29" x14ac:dyDescent="0.25">
      <c r="D287" s="56" t="s">
        <v>333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</row>
    <row r="288" spans="4:29" x14ac:dyDescent="0.25">
      <c r="D288" s="56" t="s">
        <v>4524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</row>
    <row r="290" spans="4:4" x14ac:dyDescent="0.25">
      <c r="D290" s="285" t="s">
        <v>4525</v>
      </c>
    </row>
    <row r="332" spans="2:4" x14ac:dyDescent="0.25">
      <c r="B332" s="48">
        <v>0</v>
      </c>
      <c r="D332" s="51" t="s">
        <v>4492</v>
      </c>
    </row>
    <row r="333" spans="2:4" x14ac:dyDescent="0.25">
      <c r="D333" s="59" t="s">
        <v>305</v>
      </c>
    </row>
    <row r="334" spans="2:4" x14ac:dyDescent="0.25">
      <c r="D334" s="55" t="s">
        <v>35</v>
      </c>
    </row>
    <row r="628" spans="2:4" x14ac:dyDescent="0.25">
      <c r="B628" s="50">
        <v>0</v>
      </c>
      <c r="D628" s="51" t="s">
        <v>4021</v>
      </c>
    </row>
    <row r="629" spans="2:4" x14ac:dyDescent="0.25">
      <c r="D629" s="59" t="s">
        <v>304</v>
      </c>
    </row>
    <row r="631" spans="2:4" x14ac:dyDescent="0.25">
      <c r="D631" s="285" t="s">
        <v>4019</v>
      </c>
    </row>
    <row r="679" spans="4:4" x14ac:dyDescent="0.25">
      <c r="D679" s="285" t="s">
        <v>4030</v>
      </c>
    </row>
    <row r="700" spans="4:21" x14ac:dyDescent="0.25">
      <c r="D700" s="285" t="s">
        <v>309</v>
      </c>
    </row>
    <row r="701" spans="4:21" x14ac:dyDescent="0.25">
      <c r="D701" s="412" t="s">
        <v>560</v>
      </c>
      <c r="E701" s="52"/>
      <c r="F701" s="52"/>
      <c r="G701" s="52"/>
      <c r="H701" s="52"/>
      <c r="I701" s="52"/>
      <c r="J701" s="52"/>
      <c r="K701" s="52"/>
      <c r="L701" s="52"/>
      <c r="M701" s="52" t="s">
        <v>4031</v>
      </c>
      <c r="N701" s="52"/>
      <c r="O701" s="52"/>
      <c r="P701" s="52"/>
      <c r="Q701" s="52"/>
      <c r="R701" s="52"/>
      <c r="S701" s="52"/>
      <c r="T701" s="52"/>
      <c r="U701" s="52"/>
    </row>
    <row r="702" spans="4:21" x14ac:dyDescent="0.25">
      <c r="D702" s="51" t="s">
        <v>579</v>
      </c>
      <c r="M702" s="285" t="s">
        <v>4031</v>
      </c>
    </row>
    <row r="703" spans="4:21" x14ac:dyDescent="0.25">
      <c r="D703" s="51" t="s">
        <v>1002</v>
      </c>
      <c r="M703" s="285" t="s">
        <v>4031</v>
      </c>
    </row>
    <row r="704" spans="4:21" x14ac:dyDescent="0.25">
      <c r="D704" s="51" t="s">
        <v>1003</v>
      </c>
      <c r="M704" s="285" t="s">
        <v>4031</v>
      </c>
    </row>
    <row r="705" spans="4:26" x14ac:dyDescent="0.25">
      <c r="D705" s="412" t="s">
        <v>1004</v>
      </c>
      <c r="E705" s="52"/>
      <c r="F705" s="52"/>
      <c r="G705" s="52"/>
      <c r="H705" s="52"/>
      <c r="I705" s="52"/>
      <c r="J705" s="52"/>
      <c r="K705" s="52"/>
      <c r="L705" s="52"/>
      <c r="M705" s="52" t="s">
        <v>4031</v>
      </c>
      <c r="N705" s="52"/>
      <c r="O705" s="52"/>
      <c r="P705" s="52"/>
      <c r="Q705" s="52"/>
      <c r="R705" s="52"/>
      <c r="S705" s="52"/>
      <c r="T705" s="52"/>
      <c r="U705" s="52"/>
    </row>
    <row r="706" spans="4:26" x14ac:dyDescent="0.25">
      <c r="D706" s="51" t="s">
        <v>1004</v>
      </c>
      <c r="M706" s="285" t="s">
        <v>4031</v>
      </c>
    </row>
    <row r="707" spans="4:26" x14ac:dyDescent="0.25">
      <c r="D707" s="51" t="s">
        <v>4026</v>
      </c>
      <c r="M707" s="285" t="s">
        <v>4031</v>
      </c>
    </row>
    <row r="708" spans="4:26" x14ac:dyDescent="0.25">
      <c r="D708" s="51" t="s">
        <v>4027</v>
      </c>
      <c r="M708" s="285" t="s">
        <v>4031</v>
      </c>
    </row>
    <row r="710" spans="4:26" x14ac:dyDescent="0.25">
      <c r="D710" s="56" t="s">
        <v>34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 spans="4:26" x14ac:dyDescent="0.25">
      <c r="D711" s="56" t="s">
        <v>1237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 spans="4:26" x14ac:dyDescent="0.25">
      <c r="D712" s="56" t="s">
        <v>4032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 spans="4:26" x14ac:dyDescent="0.25">
      <c r="D713" s="56" t="s">
        <v>4033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29" spans="4:4" x14ac:dyDescent="0.25">
      <c r="D729" s="285" t="s">
        <v>4034</v>
      </c>
    </row>
    <row r="759" spans="4:4" x14ac:dyDescent="0.25">
      <c r="D759" s="51" t="s">
        <v>3944</v>
      </c>
    </row>
    <row r="798" spans="4:4" x14ac:dyDescent="0.25">
      <c r="D798" s="51" t="s">
        <v>4087</v>
      </c>
    </row>
    <row r="800" spans="4:4" x14ac:dyDescent="0.25">
      <c r="D800" s="285" t="s">
        <v>4493</v>
      </c>
    </row>
    <row r="831" spans="4:4" x14ac:dyDescent="0.25">
      <c r="D831" s="51" t="s">
        <v>4091</v>
      </c>
    </row>
    <row r="899" spans="2:4" x14ac:dyDescent="0.25">
      <c r="B899" s="50">
        <v>0</v>
      </c>
      <c r="D899" s="51" t="s">
        <v>4520</v>
      </c>
    </row>
    <row r="900" spans="2:4" x14ac:dyDescent="0.25">
      <c r="D900" s="59" t="s">
        <v>306</v>
      </c>
    </row>
    <row r="902" spans="2:4" x14ac:dyDescent="0.25">
      <c r="D902" s="285" t="s">
        <v>36</v>
      </c>
    </row>
    <row r="903" spans="2:4" x14ac:dyDescent="0.25">
      <c r="D903" s="54" t="s">
        <v>4526</v>
      </c>
    </row>
    <row r="905" spans="2:4" x14ac:dyDescent="0.25">
      <c r="D905" s="285" t="s">
        <v>4517</v>
      </c>
    </row>
    <row r="947" spans="4:4" x14ac:dyDescent="0.25">
      <c r="D947" s="285" t="s">
        <v>4518</v>
      </c>
    </row>
    <row r="994" spans="4:80" x14ac:dyDescent="0.25">
      <c r="D994" s="56" t="s">
        <v>521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  <c r="BW994" s="52"/>
      <c r="BX994" s="52"/>
      <c r="BY994" s="52"/>
      <c r="BZ994" s="52"/>
      <c r="CA994" s="52"/>
      <c r="CB994" s="52"/>
    </row>
    <row r="995" spans="4:80" x14ac:dyDescent="0.25">
      <c r="D995" s="56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  <c r="BW995" s="52"/>
      <c r="BX995" s="52"/>
      <c r="BY995" s="52"/>
      <c r="BZ995" s="52"/>
      <c r="CA995" s="52"/>
      <c r="CB995" s="52"/>
    </row>
    <row r="996" spans="4:80" x14ac:dyDescent="0.25">
      <c r="D996" s="56" t="s">
        <v>37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  <c r="BW996" s="52"/>
      <c r="BX996" s="52"/>
      <c r="BY996" s="52"/>
      <c r="BZ996" s="52"/>
      <c r="CA996" s="52"/>
      <c r="CB996" s="52"/>
    </row>
    <row r="997" spans="4:80" x14ac:dyDescent="0.25">
      <c r="D997" s="56" t="s">
        <v>364</v>
      </c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  <c r="BW997" s="52"/>
      <c r="BX997" s="52"/>
      <c r="BY997" s="52"/>
      <c r="BZ997" s="52"/>
      <c r="CA997" s="52"/>
      <c r="CB997" s="52"/>
    </row>
    <row r="998" spans="4:80" x14ac:dyDescent="0.25">
      <c r="D998" s="37" t="s">
        <v>529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  <c r="BV998" s="53"/>
      <c r="BW998" s="53"/>
      <c r="BX998" s="53"/>
      <c r="BY998" s="53"/>
      <c r="BZ998" s="53"/>
      <c r="CA998" s="53"/>
      <c r="CB998" s="53"/>
    </row>
    <row r="999" spans="4:80" x14ac:dyDescent="0.25">
      <c r="D999" s="57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3"/>
      <c r="AR999" s="53"/>
      <c r="AS999" s="53"/>
      <c r="AT999" s="53"/>
      <c r="AU999" s="53"/>
      <c r="AV999" s="53"/>
      <c r="AW999" s="53"/>
      <c r="AX999" s="53"/>
      <c r="AY999" s="53"/>
      <c r="AZ999" s="53"/>
      <c r="BA999" s="53"/>
      <c r="BB999" s="53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  <c r="BP999" s="53"/>
      <c r="BQ999" s="53"/>
      <c r="BR999" s="53"/>
      <c r="BS999" s="53"/>
      <c r="BT999" s="53"/>
      <c r="BU999" s="53"/>
      <c r="BV999" s="53"/>
      <c r="BW999" s="53"/>
      <c r="BX999" s="53"/>
      <c r="BY999" s="53"/>
      <c r="BZ999" s="53"/>
      <c r="CA999" s="53"/>
      <c r="CB999" s="53"/>
    </row>
    <row r="1000" spans="4:80" x14ac:dyDescent="0.25">
      <c r="D1000" s="57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  <c r="BV1000" s="53"/>
      <c r="BW1000" s="53"/>
      <c r="BX1000" s="53"/>
      <c r="BY1000" s="53"/>
      <c r="BZ1000" s="53"/>
      <c r="CA1000" s="53"/>
      <c r="CB1000" s="53"/>
    </row>
    <row r="1001" spans="4:80" x14ac:dyDescent="0.25">
      <c r="D1001" s="57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  <c r="AZ1001" s="53"/>
      <c r="BA1001" s="53"/>
      <c r="BB1001" s="53"/>
      <c r="BC1001" s="53"/>
      <c r="BD1001" s="53"/>
      <c r="BE1001" s="53"/>
      <c r="BF1001" s="53"/>
      <c r="BG1001" s="53"/>
      <c r="BH1001" s="53"/>
      <c r="BI1001" s="53"/>
      <c r="BJ1001" s="53"/>
      <c r="BK1001" s="53"/>
      <c r="BL1001" s="53"/>
      <c r="BM1001" s="53"/>
      <c r="BN1001" s="53"/>
      <c r="BO1001" s="53"/>
      <c r="BP1001" s="53"/>
      <c r="BQ1001" s="53"/>
      <c r="BR1001" s="53"/>
      <c r="BS1001" s="53"/>
      <c r="BT1001" s="53"/>
      <c r="BU1001" s="53"/>
      <c r="BV1001" s="53"/>
      <c r="BW1001" s="53"/>
      <c r="BX1001" s="53"/>
      <c r="BY1001" s="53"/>
      <c r="BZ1001" s="53"/>
      <c r="CA1001" s="53"/>
      <c r="CB1001" s="53"/>
    </row>
    <row r="1002" spans="4:80" x14ac:dyDescent="0.25">
      <c r="D1002" s="56" t="s">
        <v>351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  <c r="BV1002" s="52"/>
      <c r="BW1002" s="52"/>
      <c r="BX1002" s="52"/>
      <c r="BY1002" s="52"/>
      <c r="BZ1002" s="52"/>
      <c r="CA1002" s="52"/>
      <c r="CB1002" s="52"/>
    </row>
    <row r="1003" spans="4:80" x14ac:dyDescent="0.25">
      <c r="D1003" s="56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2"/>
      <c r="BN1003" s="52"/>
      <c r="BO1003" s="52"/>
      <c r="BP1003" s="52"/>
      <c r="BQ1003" s="52"/>
      <c r="BR1003" s="52"/>
      <c r="BS1003" s="52"/>
      <c r="BT1003" s="52"/>
      <c r="BU1003" s="52"/>
      <c r="BV1003" s="52"/>
      <c r="BW1003" s="52"/>
      <c r="BX1003" s="52"/>
      <c r="BY1003" s="52"/>
      <c r="BZ1003" s="52"/>
      <c r="CA1003" s="52"/>
      <c r="CB1003" s="52"/>
    </row>
    <row r="1004" spans="4:80" x14ac:dyDescent="0.25">
      <c r="D1004" s="56" t="s">
        <v>463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52"/>
      <c r="AT1004" s="52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  <c r="BV1004" s="52"/>
      <c r="BW1004" s="52"/>
      <c r="BX1004" s="52"/>
      <c r="BY1004" s="52"/>
      <c r="BZ1004" s="52"/>
      <c r="CA1004" s="52"/>
      <c r="CB1004" s="52"/>
    </row>
    <row r="1005" spans="4:80" x14ac:dyDescent="0.25">
      <c r="D1005" s="56" t="s">
        <v>364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/>
      <c r="AU1005" s="52"/>
      <c r="AV1005" s="52"/>
      <c r="AW1005" s="52"/>
      <c r="AX1005" s="52"/>
      <c r="AY1005" s="52"/>
      <c r="AZ1005" s="52"/>
      <c r="BA1005" s="52"/>
      <c r="BB1005" s="52"/>
      <c r="BC1005" s="52"/>
      <c r="BD1005" s="52"/>
      <c r="BE1005" s="52"/>
      <c r="BF1005" s="52"/>
      <c r="BG1005" s="52"/>
      <c r="BH1005" s="52"/>
      <c r="BI1005" s="52"/>
      <c r="BJ1005" s="52"/>
      <c r="BK1005" s="52"/>
      <c r="BL1005" s="52"/>
      <c r="BM1005" s="52"/>
      <c r="BN1005" s="52"/>
      <c r="BO1005" s="52"/>
      <c r="BP1005" s="52"/>
      <c r="BQ1005" s="52"/>
      <c r="BR1005" s="52"/>
      <c r="BS1005" s="52"/>
      <c r="BT1005" s="52"/>
      <c r="BU1005" s="52"/>
      <c r="BV1005" s="52"/>
      <c r="BW1005" s="52"/>
      <c r="BX1005" s="52"/>
      <c r="BY1005" s="52"/>
      <c r="BZ1005" s="52"/>
      <c r="CA1005" s="52"/>
      <c r="CB1005" s="52"/>
    </row>
    <row r="1006" spans="4:80" x14ac:dyDescent="0.25">
      <c r="D1006" s="57" t="s">
        <v>354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53"/>
      <c r="AP1006" s="53"/>
      <c r="AQ1006" s="53"/>
      <c r="AR1006" s="53"/>
      <c r="AS1006" s="53"/>
      <c r="AT1006" s="53"/>
      <c r="AU1006" s="53"/>
      <c r="AV1006" s="53"/>
      <c r="AW1006" s="53"/>
      <c r="AX1006" s="53"/>
      <c r="AY1006" s="53"/>
      <c r="AZ1006" s="53"/>
      <c r="BA1006" s="53"/>
      <c r="BB1006" s="53"/>
      <c r="BC1006" s="53"/>
      <c r="BD1006" s="53"/>
      <c r="BE1006" s="53"/>
      <c r="BF1006" s="53"/>
      <c r="BG1006" s="53"/>
      <c r="BH1006" s="53"/>
      <c r="BI1006" s="53"/>
      <c r="BJ1006" s="53"/>
      <c r="BK1006" s="53"/>
      <c r="BL1006" s="53"/>
      <c r="BM1006" s="53"/>
      <c r="BN1006" s="53"/>
      <c r="BO1006" s="53"/>
      <c r="BP1006" s="53"/>
      <c r="BQ1006" s="53"/>
      <c r="BR1006" s="53"/>
      <c r="BS1006" s="53"/>
      <c r="BT1006" s="53"/>
      <c r="BU1006" s="53"/>
      <c r="BV1006" s="53"/>
      <c r="BW1006" s="53"/>
      <c r="BX1006" s="53"/>
      <c r="BY1006" s="53"/>
      <c r="BZ1006" s="53"/>
      <c r="CA1006" s="53"/>
      <c r="CB1006" s="53"/>
    </row>
    <row r="1007" spans="4:80" x14ac:dyDescent="0.25">
      <c r="D1007" s="37" t="s">
        <v>453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  <c r="AN1007" s="53"/>
      <c r="AO1007" s="53"/>
      <c r="AP1007" s="53"/>
      <c r="AQ1007" s="53"/>
      <c r="AR1007" s="53"/>
      <c r="AS1007" s="53"/>
      <c r="AT1007" s="53"/>
      <c r="AU1007" s="53"/>
      <c r="AV1007" s="53"/>
      <c r="AW1007" s="53"/>
      <c r="AX1007" s="53"/>
      <c r="AY1007" s="53"/>
      <c r="AZ1007" s="53"/>
      <c r="BA1007" s="53"/>
      <c r="BB1007" s="53"/>
      <c r="BC1007" s="53"/>
      <c r="BD1007" s="53"/>
      <c r="BE1007" s="53"/>
      <c r="BF1007" s="53"/>
      <c r="BG1007" s="53"/>
      <c r="BH1007" s="53"/>
      <c r="BI1007" s="53"/>
      <c r="BJ1007" s="53"/>
      <c r="BK1007" s="53"/>
      <c r="BL1007" s="53"/>
      <c r="BM1007" s="53"/>
      <c r="BN1007" s="53"/>
      <c r="BO1007" s="53"/>
      <c r="BP1007" s="53"/>
      <c r="BQ1007" s="53"/>
      <c r="BR1007" s="53"/>
      <c r="BS1007" s="53"/>
      <c r="BT1007" s="53"/>
      <c r="BU1007" s="53"/>
      <c r="BV1007" s="53"/>
      <c r="BW1007" s="53"/>
      <c r="BX1007" s="53"/>
      <c r="BY1007" s="53"/>
      <c r="BZ1007" s="53"/>
      <c r="CA1007" s="53"/>
      <c r="CB1007" s="53"/>
    </row>
    <row r="1008" spans="4:80" x14ac:dyDescent="0.25">
      <c r="D1008" s="37" t="s">
        <v>454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  <c r="AZ1008" s="53"/>
      <c r="BA1008" s="53"/>
      <c r="BB1008" s="53"/>
      <c r="BC1008" s="53"/>
      <c r="BD1008" s="53"/>
      <c r="BE1008" s="53"/>
      <c r="BF1008" s="53"/>
      <c r="BG1008" s="53"/>
      <c r="BH1008" s="53"/>
      <c r="BI1008" s="53"/>
      <c r="BJ1008" s="53"/>
      <c r="BK1008" s="53"/>
      <c r="BL1008" s="53"/>
      <c r="BM1008" s="53"/>
      <c r="BN1008" s="53"/>
      <c r="BO1008" s="53"/>
      <c r="BP1008" s="53"/>
      <c r="BQ1008" s="53"/>
      <c r="BR1008" s="53"/>
      <c r="BS1008" s="53"/>
      <c r="BT1008" s="53"/>
      <c r="BU1008" s="53"/>
      <c r="BV1008" s="53"/>
      <c r="BW1008" s="53"/>
      <c r="BX1008" s="53"/>
      <c r="BY1008" s="53"/>
      <c r="BZ1008" s="53"/>
      <c r="CA1008" s="53"/>
      <c r="CB1008" s="53"/>
    </row>
    <row r="1009" spans="4:80" x14ac:dyDescent="0.25">
      <c r="D1009" s="37" t="s">
        <v>455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  <c r="AZ1009" s="53"/>
      <c r="BA1009" s="53"/>
      <c r="BB1009" s="53"/>
      <c r="BC1009" s="53"/>
      <c r="BD1009" s="53"/>
      <c r="BE1009" s="53"/>
      <c r="BF1009" s="53"/>
      <c r="BG1009" s="53"/>
      <c r="BH1009" s="53"/>
      <c r="BI1009" s="53"/>
      <c r="BJ1009" s="53"/>
      <c r="BK1009" s="53"/>
      <c r="BL1009" s="53"/>
      <c r="BM1009" s="53"/>
      <c r="BN1009" s="53"/>
      <c r="BO1009" s="53"/>
      <c r="BP1009" s="53"/>
      <c r="BQ1009" s="53"/>
      <c r="BR1009" s="53"/>
      <c r="BS1009" s="53"/>
      <c r="BT1009" s="53"/>
      <c r="BU1009" s="53"/>
      <c r="BV1009" s="53"/>
      <c r="BW1009" s="53"/>
      <c r="BX1009" s="53"/>
      <c r="BY1009" s="53"/>
      <c r="BZ1009" s="53"/>
      <c r="CA1009" s="53"/>
      <c r="CB1009" s="53"/>
    </row>
    <row r="1010" spans="4:80" x14ac:dyDescent="0.25">
      <c r="D1010" s="37" t="s">
        <v>456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  <c r="AZ1010" s="53"/>
      <c r="BA1010" s="53"/>
      <c r="BB1010" s="53"/>
      <c r="BC1010" s="53"/>
      <c r="BD1010" s="53"/>
      <c r="BE1010" s="53"/>
      <c r="BF1010" s="53"/>
      <c r="BG1010" s="53"/>
      <c r="BH1010" s="53"/>
      <c r="BI1010" s="53"/>
      <c r="BJ1010" s="53"/>
      <c r="BK1010" s="53"/>
      <c r="BL1010" s="53"/>
      <c r="BM1010" s="53"/>
      <c r="BN1010" s="53"/>
      <c r="BO1010" s="53"/>
      <c r="BP1010" s="53"/>
      <c r="BQ1010" s="53"/>
      <c r="BR1010" s="53"/>
      <c r="BS1010" s="53"/>
      <c r="BT1010" s="53"/>
      <c r="BU1010" s="53"/>
      <c r="BV1010" s="53"/>
      <c r="BW1010" s="53"/>
      <c r="BX1010" s="53"/>
      <c r="BY1010" s="53"/>
      <c r="BZ1010" s="53"/>
      <c r="CA1010" s="53"/>
      <c r="CB1010" s="53"/>
    </row>
    <row r="1011" spans="4:80" x14ac:dyDescent="0.25">
      <c r="D1011" s="57" t="s">
        <v>353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  <c r="BH1011" s="53"/>
      <c r="BI1011" s="53"/>
      <c r="BJ1011" s="53"/>
      <c r="BK1011" s="53"/>
      <c r="BL1011" s="53"/>
      <c r="BM1011" s="53"/>
      <c r="BN1011" s="53"/>
      <c r="BO1011" s="53"/>
      <c r="BP1011" s="53"/>
      <c r="BQ1011" s="53"/>
      <c r="BR1011" s="53"/>
      <c r="BS1011" s="53"/>
      <c r="BT1011" s="53"/>
      <c r="BU1011" s="53"/>
      <c r="BV1011" s="53"/>
      <c r="BW1011" s="53"/>
      <c r="BX1011" s="53"/>
      <c r="BY1011" s="53"/>
      <c r="BZ1011" s="53"/>
      <c r="CA1011" s="53"/>
      <c r="CB1011" s="53"/>
    </row>
    <row r="1012" spans="4:80" x14ac:dyDescent="0.25">
      <c r="D1012" s="57" t="s">
        <v>452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  <c r="AZ1012" s="53"/>
      <c r="BA1012" s="53"/>
      <c r="BB1012" s="53"/>
      <c r="BC1012" s="53"/>
      <c r="BD1012" s="53"/>
      <c r="BE1012" s="53"/>
      <c r="BF1012" s="53"/>
      <c r="BG1012" s="53"/>
      <c r="BH1012" s="53"/>
      <c r="BI1012" s="53"/>
      <c r="BJ1012" s="53"/>
      <c r="BK1012" s="53"/>
      <c r="BL1012" s="53"/>
      <c r="BM1012" s="53"/>
      <c r="BN1012" s="53"/>
      <c r="BO1012" s="53"/>
      <c r="BP1012" s="53"/>
      <c r="BQ1012" s="53"/>
      <c r="BR1012" s="53"/>
      <c r="BS1012" s="53"/>
      <c r="BT1012" s="53"/>
      <c r="BU1012" s="53"/>
      <c r="BV1012" s="53"/>
      <c r="BW1012" s="53"/>
      <c r="BX1012" s="53"/>
      <c r="BY1012" s="53"/>
      <c r="BZ1012" s="53"/>
      <c r="CA1012" s="53"/>
      <c r="CB1012" s="53"/>
    </row>
    <row r="1013" spans="4:80" x14ac:dyDescent="0.25">
      <c r="D1013" s="57" t="s">
        <v>334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  <c r="AZ1013" s="53"/>
      <c r="BA1013" s="53"/>
      <c r="BB1013" s="53"/>
      <c r="BC1013" s="53"/>
      <c r="BD1013" s="53"/>
      <c r="BE1013" s="53"/>
      <c r="BF1013" s="53"/>
      <c r="BG1013" s="53"/>
      <c r="BH1013" s="53"/>
      <c r="BI1013" s="53"/>
      <c r="BJ1013" s="53"/>
      <c r="BK1013" s="53"/>
      <c r="BL1013" s="53"/>
      <c r="BM1013" s="53"/>
      <c r="BN1013" s="53"/>
      <c r="BO1013" s="53"/>
      <c r="BP1013" s="53"/>
      <c r="BQ1013" s="53"/>
      <c r="BR1013" s="53"/>
      <c r="BS1013" s="53"/>
      <c r="BT1013" s="53"/>
      <c r="BU1013" s="53"/>
      <c r="BV1013" s="53"/>
      <c r="BW1013" s="53"/>
      <c r="BX1013" s="53"/>
      <c r="BY1013" s="53"/>
      <c r="BZ1013" s="53"/>
      <c r="CA1013" s="53"/>
      <c r="CB1013" s="53"/>
    </row>
    <row r="1014" spans="4:80" x14ac:dyDescent="0.25">
      <c r="D1014" s="37" t="s">
        <v>530</v>
      </c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  <c r="AZ1014" s="53"/>
      <c r="BA1014" s="53"/>
      <c r="BB1014" s="53"/>
      <c r="BC1014" s="53"/>
      <c r="BD1014" s="53"/>
      <c r="BE1014" s="53"/>
      <c r="BF1014" s="53"/>
      <c r="BG1014" s="53"/>
      <c r="BH1014" s="53"/>
      <c r="BI1014" s="53"/>
      <c r="BJ1014" s="53"/>
      <c r="BK1014" s="53"/>
      <c r="BL1014" s="53"/>
      <c r="BM1014" s="53"/>
      <c r="BN1014" s="53"/>
      <c r="BO1014" s="53"/>
      <c r="BP1014" s="53"/>
      <c r="BQ1014" s="53"/>
      <c r="BR1014" s="53"/>
      <c r="BS1014" s="53"/>
      <c r="BT1014" s="53"/>
      <c r="BU1014" s="53"/>
      <c r="BV1014" s="53"/>
      <c r="BW1014" s="53"/>
      <c r="BX1014" s="53"/>
      <c r="BY1014" s="53"/>
      <c r="BZ1014" s="53"/>
      <c r="CA1014" s="53"/>
      <c r="CB1014" s="53"/>
    </row>
    <row r="1015" spans="4:80" x14ac:dyDescent="0.25">
      <c r="D1015" s="37" t="s">
        <v>535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  <c r="AZ1015" s="53"/>
      <c r="BA1015" s="53"/>
      <c r="BB1015" s="53"/>
      <c r="BC1015" s="53"/>
      <c r="BD1015" s="53"/>
      <c r="BE1015" s="53"/>
      <c r="BF1015" s="53"/>
      <c r="BG1015" s="53"/>
      <c r="BH1015" s="53"/>
      <c r="BI1015" s="53"/>
      <c r="BJ1015" s="53"/>
      <c r="BK1015" s="53"/>
      <c r="BL1015" s="53"/>
      <c r="BM1015" s="53"/>
      <c r="BN1015" s="53"/>
      <c r="BO1015" s="53"/>
      <c r="BP1015" s="53"/>
      <c r="BQ1015" s="53"/>
      <c r="BR1015" s="53"/>
      <c r="BS1015" s="53"/>
      <c r="BT1015" s="53"/>
      <c r="BU1015" s="53"/>
      <c r="BV1015" s="53"/>
      <c r="BW1015" s="53"/>
      <c r="BX1015" s="53"/>
      <c r="BY1015" s="53"/>
      <c r="BZ1015" s="53"/>
      <c r="CA1015" s="53"/>
      <c r="CB1015" s="53"/>
    </row>
    <row r="1016" spans="4:80" x14ac:dyDescent="0.25">
      <c r="D1016" s="37" t="s">
        <v>522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  <c r="AZ1016" s="53"/>
      <c r="BA1016" s="53"/>
      <c r="BB1016" s="53"/>
      <c r="BC1016" s="53"/>
      <c r="BD1016" s="53"/>
      <c r="BE1016" s="53"/>
      <c r="BF1016" s="53"/>
      <c r="BG1016" s="53"/>
      <c r="BH1016" s="53"/>
      <c r="BI1016" s="53"/>
      <c r="BJ1016" s="53"/>
      <c r="BK1016" s="53"/>
      <c r="BL1016" s="53"/>
      <c r="BM1016" s="53"/>
      <c r="BN1016" s="53"/>
      <c r="BO1016" s="53"/>
      <c r="BP1016" s="53"/>
      <c r="BQ1016" s="53"/>
      <c r="BR1016" s="53"/>
      <c r="BS1016" s="53"/>
      <c r="BT1016" s="53"/>
      <c r="BU1016" s="53"/>
      <c r="BV1016" s="53"/>
      <c r="BW1016" s="53"/>
      <c r="BX1016" s="53"/>
      <c r="BY1016" s="53"/>
      <c r="BZ1016" s="53"/>
      <c r="CA1016" s="53"/>
      <c r="CB1016" s="53"/>
    </row>
    <row r="1017" spans="4:80" x14ac:dyDescent="0.25">
      <c r="D1017" s="37" t="s">
        <v>457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  <c r="AZ1017" s="53"/>
      <c r="BA1017" s="53"/>
      <c r="BB1017" s="53"/>
      <c r="BC1017" s="53"/>
      <c r="BD1017" s="53"/>
      <c r="BE1017" s="53"/>
      <c r="BF1017" s="53"/>
      <c r="BG1017" s="53"/>
      <c r="BH1017" s="53"/>
      <c r="BI1017" s="53"/>
      <c r="BJ1017" s="53"/>
      <c r="BK1017" s="53"/>
      <c r="BL1017" s="53"/>
      <c r="BM1017" s="53"/>
      <c r="BN1017" s="53"/>
      <c r="BO1017" s="53"/>
      <c r="BP1017" s="53"/>
      <c r="BQ1017" s="53"/>
      <c r="BR1017" s="53"/>
      <c r="BS1017" s="53"/>
      <c r="BT1017" s="53"/>
      <c r="BU1017" s="53"/>
      <c r="BV1017" s="53"/>
      <c r="BW1017" s="53"/>
      <c r="BX1017" s="53"/>
      <c r="BY1017" s="53"/>
      <c r="BZ1017" s="53"/>
      <c r="CA1017" s="53"/>
      <c r="CB1017" s="53"/>
    </row>
    <row r="1018" spans="4:80" x14ac:dyDescent="0.25">
      <c r="D1018" s="37" t="s">
        <v>523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  <c r="AK1018" s="53"/>
      <c r="AL1018" s="53"/>
      <c r="AM1018" s="53"/>
      <c r="AN1018" s="53"/>
      <c r="AO1018" s="53"/>
      <c r="AP1018" s="53"/>
      <c r="AQ1018" s="53"/>
      <c r="AR1018" s="53"/>
      <c r="AS1018" s="53"/>
      <c r="AT1018" s="53"/>
      <c r="AU1018" s="53"/>
      <c r="AV1018" s="53"/>
      <c r="AW1018" s="53"/>
      <c r="AX1018" s="53"/>
      <c r="AY1018" s="53"/>
      <c r="AZ1018" s="53"/>
      <c r="BA1018" s="53"/>
      <c r="BB1018" s="53"/>
      <c r="BC1018" s="53"/>
      <c r="BD1018" s="53"/>
      <c r="BE1018" s="53"/>
      <c r="BF1018" s="53"/>
      <c r="BG1018" s="53"/>
      <c r="BH1018" s="53"/>
      <c r="BI1018" s="53"/>
      <c r="BJ1018" s="53"/>
      <c r="BK1018" s="53"/>
      <c r="BL1018" s="53"/>
      <c r="BM1018" s="53"/>
      <c r="BN1018" s="53"/>
      <c r="BO1018" s="53"/>
      <c r="BP1018" s="53"/>
      <c r="BQ1018" s="53"/>
      <c r="BR1018" s="53"/>
      <c r="BS1018" s="53"/>
      <c r="BT1018" s="53"/>
      <c r="BU1018" s="53"/>
      <c r="BV1018" s="53"/>
      <c r="BW1018" s="53"/>
      <c r="BX1018" s="53"/>
      <c r="BY1018" s="53"/>
      <c r="BZ1018" s="53"/>
      <c r="CA1018" s="53"/>
      <c r="CB1018" s="53"/>
    </row>
    <row r="1019" spans="4:80" x14ac:dyDescent="0.25">
      <c r="D1019" s="57" t="s">
        <v>524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  <c r="AE1019" s="53"/>
      <c r="AF1019" s="53"/>
      <c r="AG1019" s="53"/>
      <c r="AH1019" s="53"/>
      <c r="AI1019" s="53"/>
      <c r="AJ1019" s="53"/>
      <c r="AK1019" s="53"/>
      <c r="AL1019" s="53"/>
      <c r="AM1019" s="53"/>
      <c r="AN1019" s="53"/>
      <c r="AO1019" s="53"/>
      <c r="AP1019" s="53"/>
      <c r="AQ1019" s="53"/>
      <c r="AR1019" s="53"/>
      <c r="AS1019" s="53"/>
      <c r="AT1019" s="53"/>
      <c r="AU1019" s="53"/>
      <c r="AV1019" s="53"/>
      <c r="AW1019" s="53"/>
      <c r="AX1019" s="53"/>
      <c r="AY1019" s="53"/>
      <c r="AZ1019" s="53"/>
      <c r="BA1019" s="53"/>
      <c r="BB1019" s="53"/>
      <c r="BC1019" s="53"/>
      <c r="BD1019" s="53"/>
      <c r="BE1019" s="53"/>
      <c r="BF1019" s="53"/>
      <c r="BG1019" s="53"/>
      <c r="BH1019" s="53"/>
      <c r="BI1019" s="53"/>
      <c r="BJ1019" s="53"/>
      <c r="BK1019" s="53"/>
      <c r="BL1019" s="53"/>
      <c r="BM1019" s="53"/>
      <c r="BN1019" s="53"/>
      <c r="BO1019" s="53"/>
      <c r="BP1019" s="53"/>
      <c r="BQ1019" s="53"/>
      <c r="BR1019" s="53"/>
      <c r="BS1019" s="53"/>
      <c r="BT1019" s="53"/>
      <c r="BU1019" s="53"/>
      <c r="BV1019" s="53"/>
      <c r="BW1019" s="53"/>
      <c r="BX1019" s="53"/>
      <c r="BY1019" s="53"/>
      <c r="BZ1019" s="53"/>
      <c r="CA1019" s="53"/>
      <c r="CB1019" s="53"/>
    </row>
    <row r="1020" spans="4:80" x14ac:dyDescent="0.25">
      <c r="D1020" s="57" t="s">
        <v>1986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  <c r="AE1020" s="53"/>
      <c r="AF1020" s="53"/>
      <c r="AG1020" s="53"/>
      <c r="AH1020" s="53"/>
      <c r="AI1020" s="53"/>
      <c r="AJ1020" s="53"/>
      <c r="AK1020" s="53"/>
      <c r="AL1020" s="53"/>
      <c r="AM1020" s="53"/>
      <c r="AN1020" s="53"/>
      <c r="AO1020" s="53"/>
      <c r="AP1020" s="53"/>
      <c r="AQ1020" s="53"/>
      <c r="AR1020" s="53"/>
      <c r="AS1020" s="53"/>
      <c r="AT1020" s="53"/>
      <c r="AU1020" s="53"/>
      <c r="AV1020" s="53"/>
      <c r="AW1020" s="53"/>
      <c r="AX1020" s="53"/>
      <c r="AY1020" s="53"/>
      <c r="AZ1020" s="53"/>
      <c r="BA1020" s="53"/>
      <c r="BB1020" s="53"/>
      <c r="BC1020" s="53"/>
      <c r="BD1020" s="53"/>
      <c r="BE1020" s="53"/>
      <c r="BF1020" s="53"/>
      <c r="BG1020" s="53"/>
      <c r="BH1020" s="53"/>
      <c r="BI1020" s="53"/>
      <c r="BJ1020" s="53"/>
      <c r="BK1020" s="53"/>
      <c r="BL1020" s="53"/>
      <c r="BM1020" s="53"/>
      <c r="BN1020" s="53"/>
      <c r="BO1020" s="53"/>
      <c r="BP1020" s="53"/>
      <c r="BQ1020" s="53"/>
      <c r="BR1020" s="53"/>
      <c r="BS1020" s="53"/>
      <c r="BT1020" s="53"/>
      <c r="BU1020" s="53"/>
      <c r="BV1020" s="53"/>
      <c r="BW1020" s="53"/>
      <c r="BX1020" s="53"/>
      <c r="BY1020" s="53"/>
      <c r="BZ1020" s="53"/>
      <c r="CA1020" s="53"/>
      <c r="CB1020" s="53"/>
    </row>
    <row r="1021" spans="4:80" x14ac:dyDescent="0.25">
      <c r="D1021" s="57" t="s">
        <v>2886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  <c r="AE1021" s="53"/>
      <c r="AF1021" s="53"/>
      <c r="AG1021" s="53"/>
      <c r="AH1021" s="53"/>
      <c r="AI1021" s="53"/>
      <c r="AJ1021" s="53"/>
      <c r="AK1021" s="53"/>
      <c r="AL1021" s="53"/>
      <c r="AM1021" s="53"/>
      <c r="AN1021" s="53"/>
      <c r="AO1021" s="53"/>
      <c r="AP1021" s="53"/>
      <c r="AQ1021" s="53"/>
      <c r="AR1021" s="53"/>
      <c r="AS1021" s="53"/>
      <c r="AT1021" s="53"/>
      <c r="AU1021" s="53"/>
      <c r="AV1021" s="53"/>
      <c r="AW1021" s="53"/>
      <c r="AX1021" s="53"/>
      <c r="AY1021" s="53"/>
      <c r="AZ1021" s="53"/>
      <c r="BA1021" s="53"/>
      <c r="BB1021" s="53"/>
      <c r="BC1021" s="53"/>
      <c r="BD1021" s="53"/>
      <c r="BE1021" s="53"/>
      <c r="BF1021" s="53"/>
      <c r="BG1021" s="53"/>
      <c r="BH1021" s="53"/>
      <c r="BI1021" s="53"/>
      <c r="BJ1021" s="53"/>
      <c r="BK1021" s="53"/>
      <c r="BL1021" s="53"/>
      <c r="BM1021" s="53"/>
      <c r="BN1021" s="53"/>
      <c r="BO1021" s="53"/>
      <c r="BP1021" s="53"/>
      <c r="BQ1021" s="53"/>
      <c r="BR1021" s="53"/>
      <c r="BS1021" s="53"/>
      <c r="BT1021" s="53"/>
      <c r="BU1021" s="53"/>
      <c r="BV1021" s="53"/>
      <c r="BW1021" s="53"/>
      <c r="BX1021" s="53"/>
      <c r="BY1021" s="53"/>
      <c r="BZ1021" s="53"/>
      <c r="CA1021" s="53"/>
      <c r="CB1021" s="53"/>
    </row>
    <row r="1022" spans="4:80" x14ac:dyDescent="0.25">
      <c r="D1022" s="57" t="s">
        <v>279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  <c r="AF1022" s="53"/>
      <c r="AG1022" s="53"/>
      <c r="AH1022" s="53"/>
      <c r="AI1022" s="53"/>
      <c r="AJ1022" s="53"/>
      <c r="AK1022" s="53"/>
      <c r="AL1022" s="53"/>
      <c r="AM1022" s="53"/>
      <c r="AN1022" s="53"/>
      <c r="AO1022" s="53"/>
      <c r="AP1022" s="53"/>
      <c r="AQ1022" s="53"/>
      <c r="AR1022" s="53"/>
      <c r="AS1022" s="53"/>
      <c r="AT1022" s="53"/>
      <c r="AU1022" s="53"/>
      <c r="AV1022" s="53"/>
      <c r="AW1022" s="53"/>
      <c r="AX1022" s="53"/>
      <c r="AY1022" s="53"/>
      <c r="AZ1022" s="53"/>
      <c r="BA1022" s="53"/>
      <c r="BB1022" s="53"/>
      <c r="BC1022" s="53"/>
      <c r="BD1022" s="53"/>
      <c r="BE1022" s="53"/>
      <c r="BF1022" s="53"/>
      <c r="BG1022" s="53"/>
      <c r="BH1022" s="53"/>
      <c r="BI1022" s="53"/>
      <c r="BJ1022" s="53"/>
      <c r="BK1022" s="53"/>
      <c r="BL1022" s="53"/>
      <c r="BM1022" s="53"/>
      <c r="BN1022" s="53"/>
      <c r="BO1022" s="53"/>
      <c r="BP1022" s="53"/>
      <c r="BQ1022" s="53"/>
      <c r="BR1022" s="53"/>
      <c r="BS1022" s="53"/>
      <c r="BT1022" s="53"/>
      <c r="BU1022" s="53"/>
      <c r="BV1022" s="53"/>
      <c r="BW1022" s="53"/>
      <c r="BX1022" s="53"/>
      <c r="BY1022" s="53"/>
      <c r="BZ1022" s="53"/>
      <c r="CA1022" s="53"/>
      <c r="CB1022" s="53"/>
    </row>
    <row r="1023" spans="4:80" x14ac:dyDescent="0.25">
      <c r="D1023" s="57" t="s">
        <v>2887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3"/>
      <c r="AM1023" s="53"/>
      <c r="AN1023" s="53"/>
      <c r="AO1023" s="53"/>
      <c r="AP1023" s="53"/>
      <c r="AQ1023" s="53"/>
      <c r="AR1023" s="53"/>
      <c r="AS1023" s="53"/>
      <c r="AT1023" s="53"/>
      <c r="AU1023" s="53"/>
      <c r="AV1023" s="53"/>
      <c r="AW1023" s="53"/>
      <c r="AX1023" s="53"/>
      <c r="AY1023" s="53"/>
      <c r="AZ1023" s="53"/>
      <c r="BA1023" s="53"/>
      <c r="BB1023" s="53"/>
      <c r="BC1023" s="53"/>
      <c r="BD1023" s="53"/>
      <c r="BE1023" s="53"/>
      <c r="BF1023" s="53"/>
      <c r="BG1023" s="53"/>
      <c r="BH1023" s="53"/>
      <c r="BI1023" s="53"/>
      <c r="BJ1023" s="53"/>
      <c r="BK1023" s="53"/>
      <c r="BL1023" s="53"/>
      <c r="BM1023" s="53"/>
      <c r="BN1023" s="53"/>
      <c r="BO1023" s="53"/>
      <c r="BP1023" s="53"/>
      <c r="BQ1023" s="53"/>
      <c r="BR1023" s="53"/>
      <c r="BS1023" s="53"/>
      <c r="BT1023" s="53"/>
      <c r="BU1023" s="53"/>
      <c r="BV1023" s="53"/>
      <c r="BW1023" s="53"/>
      <c r="BX1023" s="53"/>
      <c r="BY1023" s="53"/>
      <c r="BZ1023" s="53"/>
      <c r="CA1023" s="53"/>
      <c r="CB1023" s="53"/>
    </row>
    <row r="1024" spans="4:80" x14ac:dyDescent="0.25">
      <c r="D1024" s="57" t="s">
        <v>333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  <c r="AF1024" s="53"/>
      <c r="AG1024" s="53"/>
      <c r="AH1024" s="53"/>
      <c r="AI1024" s="53"/>
      <c r="AJ1024" s="53"/>
      <c r="AK1024" s="53"/>
      <c r="AL1024" s="53"/>
      <c r="AM1024" s="53"/>
      <c r="AN1024" s="53"/>
      <c r="AO1024" s="53"/>
      <c r="AP1024" s="53"/>
      <c r="AQ1024" s="53"/>
      <c r="AR1024" s="53"/>
      <c r="AS1024" s="53"/>
      <c r="AT1024" s="53"/>
      <c r="AU1024" s="53"/>
      <c r="AV1024" s="53"/>
      <c r="AW1024" s="53"/>
      <c r="AX1024" s="53"/>
      <c r="AY1024" s="53"/>
      <c r="AZ1024" s="53"/>
      <c r="BA1024" s="53"/>
      <c r="BB1024" s="53"/>
      <c r="BC1024" s="53"/>
      <c r="BD1024" s="53"/>
      <c r="BE1024" s="53"/>
      <c r="BF1024" s="53"/>
      <c r="BG1024" s="53"/>
      <c r="BH1024" s="53"/>
      <c r="BI1024" s="53"/>
      <c r="BJ1024" s="53"/>
      <c r="BK1024" s="53"/>
      <c r="BL1024" s="53"/>
      <c r="BM1024" s="53"/>
      <c r="BN1024" s="53"/>
      <c r="BO1024" s="53"/>
      <c r="BP1024" s="53"/>
      <c r="BQ1024" s="53"/>
      <c r="BR1024" s="53"/>
      <c r="BS1024" s="53"/>
      <c r="BT1024" s="53"/>
      <c r="BU1024" s="53"/>
      <c r="BV1024" s="53"/>
      <c r="BW1024" s="53"/>
      <c r="BX1024" s="53"/>
      <c r="BY1024" s="53"/>
      <c r="BZ1024" s="53"/>
      <c r="CA1024" s="53"/>
      <c r="CB1024" s="53"/>
    </row>
    <row r="1025" spans="4:80" x14ac:dyDescent="0.25">
      <c r="D1025" s="56" t="s">
        <v>368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  <c r="AE1025" s="52"/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/>
      <c r="AU1025" s="52"/>
      <c r="AV1025" s="52"/>
      <c r="AW1025" s="52"/>
      <c r="AX1025" s="52"/>
      <c r="AY1025" s="52"/>
      <c r="AZ1025" s="52"/>
      <c r="BA1025" s="52"/>
      <c r="BB1025" s="52"/>
      <c r="BC1025" s="52"/>
      <c r="BD1025" s="52"/>
      <c r="BE1025" s="52"/>
      <c r="BF1025" s="52"/>
      <c r="BG1025" s="52"/>
      <c r="BH1025" s="52"/>
      <c r="BI1025" s="52"/>
      <c r="BJ1025" s="52"/>
      <c r="BK1025" s="52"/>
      <c r="BL1025" s="52"/>
      <c r="BM1025" s="52"/>
      <c r="BN1025" s="52"/>
      <c r="BO1025" s="52"/>
      <c r="BP1025" s="52"/>
      <c r="BQ1025" s="52"/>
      <c r="BR1025" s="52"/>
      <c r="BS1025" s="52"/>
      <c r="BT1025" s="52"/>
      <c r="BU1025" s="52"/>
      <c r="BV1025" s="52"/>
      <c r="BW1025" s="52"/>
      <c r="BX1025" s="52"/>
      <c r="BY1025" s="52"/>
      <c r="BZ1025" s="52"/>
      <c r="CA1025" s="52"/>
      <c r="CB1025" s="52"/>
    </row>
    <row r="1026" spans="4:80" x14ac:dyDescent="0.25">
      <c r="D1026" s="56"/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  <c r="AE1026" s="52"/>
      <c r="AF1026" s="52"/>
      <c r="AG1026" s="52"/>
      <c r="AH1026" s="52"/>
      <c r="AI1026" s="52"/>
      <c r="AJ1026" s="52"/>
      <c r="AK1026" s="52"/>
      <c r="AL1026" s="52"/>
      <c r="AM1026" s="52"/>
      <c r="AN1026" s="52"/>
      <c r="AO1026" s="52"/>
      <c r="AP1026" s="52"/>
      <c r="AQ1026" s="52"/>
      <c r="AR1026" s="52"/>
      <c r="AS1026" s="52"/>
      <c r="AT1026" s="52"/>
      <c r="AU1026" s="52"/>
      <c r="AV1026" s="52"/>
      <c r="AW1026" s="52"/>
      <c r="AX1026" s="52"/>
      <c r="AY1026" s="52"/>
      <c r="AZ1026" s="52"/>
      <c r="BA1026" s="52"/>
      <c r="BB1026" s="52"/>
      <c r="BC1026" s="52"/>
      <c r="BD1026" s="52"/>
      <c r="BE1026" s="52"/>
      <c r="BF1026" s="52"/>
      <c r="BG1026" s="52"/>
      <c r="BH1026" s="52"/>
      <c r="BI1026" s="52"/>
      <c r="BJ1026" s="52"/>
      <c r="BK1026" s="52"/>
      <c r="BL1026" s="52"/>
      <c r="BM1026" s="52"/>
      <c r="BN1026" s="52"/>
      <c r="BO1026" s="52"/>
      <c r="BP1026" s="52"/>
      <c r="BQ1026" s="52"/>
      <c r="BR1026" s="52"/>
      <c r="BS1026" s="52"/>
      <c r="BT1026" s="52"/>
      <c r="BU1026" s="52"/>
      <c r="BV1026" s="52"/>
      <c r="BW1026" s="52"/>
      <c r="BX1026" s="52"/>
      <c r="BY1026" s="52"/>
      <c r="BZ1026" s="52"/>
      <c r="CA1026" s="52"/>
      <c r="CB1026" s="52"/>
    </row>
    <row r="1027" spans="4:80" x14ac:dyDescent="0.25">
      <c r="D1027" s="56" t="s">
        <v>508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  <c r="AE1027" s="52"/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/>
      <c r="AU1027" s="52"/>
      <c r="AV1027" s="52"/>
      <c r="AW1027" s="52"/>
      <c r="AX1027" s="52"/>
      <c r="AY1027" s="52"/>
      <c r="AZ1027" s="52"/>
      <c r="BA1027" s="52"/>
      <c r="BB1027" s="52"/>
      <c r="BC1027" s="52"/>
      <c r="BD1027" s="52"/>
      <c r="BE1027" s="52"/>
      <c r="BF1027" s="52"/>
      <c r="BG1027" s="52"/>
      <c r="BH1027" s="52"/>
      <c r="BI1027" s="52"/>
      <c r="BJ1027" s="52"/>
      <c r="BK1027" s="52"/>
      <c r="BL1027" s="52"/>
      <c r="BM1027" s="52"/>
      <c r="BN1027" s="52"/>
      <c r="BO1027" s="52"/>
      <c r="BP1027" s="52"/>
      <c r="BQ1027" s="52"/>
      <c r="BR1027" s="52"/>
      <c r="BS1027" s="52"/>
      <c r="BT1027" s="52"/>
      <c r="BU1027" s="52"/>
      <c r="BV1027" s="52"/>
      <c r="BW1027" s="52"/>
      <c r="BX1027" s="52"/>
      <c r="BY1027" s="52"/>
      <c r="BZ1027" s="52"/>
      <c r="CA1027" s="52"/>
      <c r="CB1027" s="52"/>
    </row>
    <row r="1028" spans="4:80" x14ac:dyDescent="0.25">
      <c r="D1028" s="56" t="s">
        <v>525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  <c r="AE1028" s="52"/>
      <c r="AF1028" s="52"/>
      <c r="AG1028" s="52"/>
      <c r="AH1028" s="52"/>
      <c r="AI1028" s="52"/>
      <c r="AJ1028" s="52"/>
      <c r="AK1028" s="52"/>
      <c r="AL1028" s="52"/>
      <c r="AM1028" s="52"/>
      <c r="AN1028" s="52"/>
      <c r="AO1028" s="52"/>
      <c r="AP1028" s="52"/>
      <c r="AQ1028" s="52"/>
      <c r="AR1028" s="52"/>
      <c r="AS1028" s="52"/>
      <c r="AT1028" s="52"/>
      <c r="AU1028" s="52"/>
      <c r="AV1028" s="52"/>
      <c r="AW1028" s="52"/>
      <c r="AX1028" s="52"/>
      <c r="AY1028" s="52"/>
      <c r="AZ1028" s="52"/>
      <c r="BA1028" s="52"/>
      <c r="BB1028" s="52"/>
      <c r="BC1028" s="52"/>
      <c r="BD1028" s="52"/>
      <c r="BE1028" s="52"/>
      <c r="BF1028" s="52"/>
      <c r="BG1028" s="52"/>
      <c r="BH1028" s="52"/>
      <c r="BI1028" s="52"/>
      <c r="BJ1028" s="52"/>
      <c r="BK1028" s="52"/>
      <c r="BL1028" s="52"/>
      <c r="BM1028" s="52"/>
      <c r="BN1028" s="52"/>
      <c r="BO1028" s="52"/>
      <c r="BP1028" s="52"/>
      <c r="BQ1028" s="52"/>
      <c r="BR1028" s="52"/>
      <c r="BS1028" s="52"/>
      <c r="BT1028" s="52"/>
      <c r="BU1028" s="52"/>
      <c r="BV1028" s="52"/>
      <c r="BW1028" s="52"/>
      <c r="BX1028" s="52"/>
      <c r="BY1028" s="52"/>
      <c r="BZ1028" s="52"/>
      <c r="CA1028" s="52"/>
      <c r="CB1028" s="52"/>
    </row>
    <row r="1029" spans="4:80" x14ac:dyDescent="0.25">
      <c r="D1029" s="56" t="s">
        <v>526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  <c r="AE1029" s="52"/>
      <c r="AF1029" s="52"/>
      <c r="AG1029" s="52"/>
      <c r="AH1029" s="52"/>
      <c r="AI1029" s="52"/>
      <c r="AJ1029" s="52"/>
      <c r="AK1029" s="52"/>
      <c r="AL1029" s="52"/>
      <c r="AM1029" s="52"/>
      <c r="AN1029" s="52"/>
      <c r="AO1029" s="52"/>
      <c r="AP1029" s="52"/>
      <c r="AQ1029" s="52"/>
      <c r="AR1029" s="52"/>
      <c r="AS1029" s="52"/>
      <c r="AT1029" s="52"/>
      <c r="AU1029" s="52"/>
      <c r="AV1029" s="52"/>
      <c r="AW1029" s="52"/>
      <c r="AX1029" s="52"/>
      <c r="AY1029" s="52"/>
      <c r="AZ1029" s="52"/>
      <c r="BA1029" s="52"/>
      <c r="BB1029" s="52"/>
      <c r="BC1029" s="52"/>
      <c r="BD1029" s="52"/>
      <c r="BE1029" s="52"/>
      <c r="BF1029" s="52"/>
      <c r="BG1029" s="52"/>
      <c r="BH1029" s="52"/>
      <c r="BI1029" s="52"/>
      <c r="BJ1029" s="52"/>
      <c r="BK1029" s="52"/>
      <c r="BL1029" s="52"/>
      <c r="BM1029" s="52"/>
      <c r="BN1029" s="52"/>
      <c r="BO1029" s="52"/>
      <c r="BP1029" s="52"/>
      <c r="BQ1029" s="52"/>
      <c r="BR1029" s="52"/>
      <c r="BS1029" s="52"/>
      <c r="BT1029" s="52"/>
      <c r="BU1029" s="52"/>
      <c r="BV1029" s="52"/>
      <c r="BW1029" s="52"/>
      <c r="BX1029" s="52"/>
      <c r="BY1029" s="52"/>
      <c r="BZ1029" s="52"/>
      <c r="CA1029" s="52"/>
      <c r="CB1029" s="52"/>
    </row>
    <row r="1030" spans="4:80" x14ac:dyDescent="0.25">
      <c r="D1030" s="56" t="s">
        <v>299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  <c r="AE1030" s="52"/>
      <c r="AF1030" s="52"/>
      <c r="AG1030" s="52"/>
      <c r="AH1030" s="52"/>
      <c r="AI1030" s="52"/>
      <c r="AJ1030" s="52"/>
      <c r="AK1030" s="52"/>
      <c r="AL1030" s="52"/>
      <c r="AM1030" s="52"/>
      <c r="AN1030" s="52"/>
      <c r="AO1030" s="52"/>
      <c r="AP1030" s="52"/>
      <c r="AQ1030" s="52"/>
      <c r="AR1030" s="52"/>
      <c r="AS1030" s="52"/>
      <c r="AT1030" s="52"/>
      <c r="AU1030" s="52"/>
      <c r="AV1030" s="52"/>
      <c r="AW1030" s="52"/>
      <c r="AX1030" s="52"/>
      <c r="AY1030" s="52"/>
      <c r="AZ1030" s="52"/>
      <c r="BA1030" s="52"/>
      <c r="BB1030" s="52"/>
      <c r="BC1030" s="52"/>
      <c r="BD1030" s="52"/>
      <c r="BE1030" s="52"/>
      <c r="BF1030" s="52"/>
      <c r="BG1030" s="52"/>
      <c r="BH1030" s="52"/>
      <c r="BI1030" s="52"/>
      <c r="BJ1030" s="52"/>
      <c r="BK1030" s="52"/>
      <c r="BL1030" s="52"/>
      <c r="BM1030" s="52"/>
      <c r="BN1030" s="52"/>
      <c r="BO1030" s="52"/>
      <c r="BP1030" s="52"/>
      <c r="BQ1030" s="52"/>
      <c r="BR1030" s="52"/>
      <c r="BS1030" s="52"/>
      <c r="BT1030" s="52"/>
      <c r="BU1030" s="52"/>
      <c r="BV1030" s="52"/>
      <c r="BW1030" s="52"/>
      <c r="BX1030" s="52"/>
      <c r="BY1030" s="52"/>
      <c r="BZ1030" s="52"/>
      <c r="CA1030" s="52"/>
      <c r="CB1030" s="52"/>
    </row>
    <row r="1031" spans="4:80" x14ac:dyDescent="0.25">
      <c r="D1031" s="56" t="s">
        <v>364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  <c r="AE1031" s="52"/>
      <c r="AF1031" s="52"/>
      <c r="AG1031" s="52"/>
      <c r="AH1031" s="52"/>
      <c r="AI1031" s="52"/>
      <c r="AJ1031" s="52"/>
      <c r="AK1031" s="52"/>
      <c r="AL1031" s="52"/>
      <c r="AM1031" s="52"/>
      <c r="AN1031" s="52"/>
      <c r="AO1031" s="52"/>
      <c r="AP1031" s="52"/>
      <c r="AQ1031" s="52"/>
      <c r="AR1031" s="52"/>
      <c r="AS1031" s="52"/>
      <c r="AT1031" s="52"/>
      <c r="AU1031" s="52"/>
      <c r="AV1031" s="52"/>
      <c r="AW1031" s="52"/>
      <c r="AX1031" s="52"/>
      <c r="AY1031" s="52"/>
      <c r="AZ1031" s="52"/>
      <c r="BA1031" s="52"/>
      <c r="BB1031" s="52"/>
      <c r="BC1031" s="52"/>
      <c r="BD1031" s="52"/>
      <c r="BE1031" s="52"/>
      <c r="BF1031" s="52"/>
      <c r="BG1031" s="52"/>
      <c r="BH1031" s="52"/>
      <c r="BI1031" s="52"/>
      <c r="BJ1031" s="52"/>
      <c r="BK1031" s="52"/>
      <c r="BL1031" s="52"/>
      <c r="BM1031" s="52"/>
      <c r="BN1031" s="52"/>
      <c r="BO1031" s="52"/>
      <c r="BP1031" s="52"/>
      <c r="BQ1031" s="52"/>
      <c r="BR1031" s="52"/>
      <c r="BS1031" s="52"/>
      <c r="BT1031" s="52"/>
      <c r="BU1031" s="52"/>
      <c r="BV1031" s="52"/>
      <c r="BW1031" s="52"/>
      <c r="BX1031" s="52"/>
      <c r="BY1031" s="52"/>
      <c r="BZ1031" s="52"/>
      <c r="CA1031" s="52"/>
      <c r="CB1031" s="52"/>
    </row>
    <row r="1032" spans="4:80" x14ac:dyDescent="0.25">
      <c r="D1032" s="56" t="s">
        <v>527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  <c r="AE1032" s="52"/>
      <c r="AF1032" s="52"/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/>
      <c r="AQ1032" s="52"/>
      <c r="AR1032" s="52"/>
      <c r="AS1032" s="52"/>
      <c r="AT1032" s="52"/>
      <c r="AU1032" s="52"/>
      <c r="AV1032" s="52"/>
      <c r="AW1032" s="52"/>
      <c r="AX1032" s="52"/>
      <c r="AY1032" s="52"/>
      <c r="AZ1032" s="52"/>
      <c r="BA1032" s="52"/>
      <c r="BB1032" s="52"/>
      <c r="BC1032" s="52"/>
      <c r="BD1032" s="52"/>
      <c r="BE1032" s="52"/>
      <c r="BF1032" s="52"/>
      <c r="BG1032" s="52"/>
      <c r="BH1032" s="52"/>
      <c r="BI1032" s="52"/>
      <c r="BJ1032" s="52"/>
      <c r="BK1032" s="52"/>
      <c r="BL1032" s="52"/>
      <c r="BM1032" s="52"/>
      <c r="BN1032" s="52"/>
      <c r="BO1032" s="52"/>
      <c r="BP1032" s="52"/>
      <c r="BQ1032" s="52"/>
      <c r="BR1032" s="52"/>
      <c r="BS1032" s="52"/>
      <c r="BT1032" s="52"/>
      <c r="BU1032" s="52"/>
      <c r="BV1032" s="52"/>
      <c r="BW1032" s="52"/>
      <c r="BX1032" s="52"/>
      <c r="BY1032" s="52"/>
      <c r="BZ1032" s="52"/>
      <c r="CA1032" s="52"/>
      <c r="CB1032" s="52"/>
    </row>
    <row r="1033" spans="4:80" x14ac:dyDescent="0.25">
      <c r="D1033" s="56" t="s">
        <v>370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  <c r="AE1033" s="52"/>
      <c r="AF1033" s="52"/>
      <c r="AG1033" s="52"/>
      <c r="AH1033" s="52"/>
      <c r="AI1033" s="52"/>
      <c r="AJ1033" s="52"/>
      <c r="AK1033" s="52"/>
      <c r="AL1033" s="52"/>
      <c r="AM1033" s="52"/>
      <c r="AN1033" s="52"/>
      <c r="AO1033" s="52"/>
      <c r="AP1033" s="52"/>
      <c r="AQ1033" s="52"/>
      <c r="AR1033" s="52"/>
      <c r="AS1033" s="52"/>
      <c r="AT1033" s="52"/>
      <c r="AU1033" s="52"/>
      <c r="AV1033" s="52"/>
      <c r="AW1033" s="52"/>
      <c r="AX1033" s="52"/>
      <c r="AY1033" s="52"/>
      <c r="AZ1033" s="52"/>
      <c r="BA1033" s="52"/>
      <c r="BB1033" s="52"/>
      <c r="BC1033" s="52"/>
      <c r="BD1033" s="52"/>
      <c r="BE1033" s="52"/>
      <c r="BF1033" s="52"/>
      <c r="BG1033" s="52"/>
      <c r="BH1033" s="52"/>
      <c r="BI1033" s="52"/>
      <c r="BJ1033" s="52"/>
      <c r="BK1033" s="52"/>
      <c r="BL1033" s="52"/>
      <c r="BM1033" s="52"/>
      <c r="BN1033" s="52"/>
      <c r="BO1033" s="52"/>
      <c r="BP1033" s="52"/>
      <c r="BQ1033" s="52"/>
      <c r="BR1033" s="52"/>
      <c r="BS1033" s="52"/>
      <c r="BT1033" s="52"/>
      <c r="BU1033" s="52"/>
      <c r="BV1033" s="52"/>
      <c r="BW1033" s="52"/>
      <c r="BX1033" s="52"/>
      <c r="BY1033" s="52"/>
      <c r="BZ1033" s="52"/>
      <c r="CA1033" s="52"/>
      <c r="CB1033" s="52"/>
    </row>
    <row r="1034" spans="4:80" x14ac:dyDescent="0.25">
      <c r="D1034" s="56" t="s">
        <v>528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/>
      <c r="AM1034" s="52"/>
      <c r="AN1034" s="52"/>
      <c r="AO1034" s="52"/>
      <c r="AP1034" s="52"/>
      <c r="AQ1034" s="52"/>
      <c r="AR1034" s="52"/>
      <c r="AS1034" s="52"/>
      <c r="AT1034" s="52"/>
      <c r="AU1034" s="52"/>
      <c r="AV1034" s="52"/>
      <c r="AW1034" s="52"/>
      <c r="AX1034" s="52"/>
      <c r="AY1034" s="52"/>
      <c r="AZ1034" s="52"/>
      <c r="BA1034" s="52"/>
      <c r="BB1034" s="52"/>
      <c r="BC1034" s="52"/>
      <c r="BD1034" s="52"/>
      <c r="BE1034" s="52"/>
      <c r="BF1034" s="52"/>
      <c r="BG1034" s="52"/>
      <c r="BH1034" s="52"/>
      <c r="BI1034" s="52"/>
      <c r="BJ1034" s="52"/>
      <c r="BK1034" s="52"/>
      <c r="BL1034" s="52"/>
      <c r="BM1034" s="52"/>
      <c r="BN1034" s="52"/>
      <c r="BO1034" s="52"/>
      <c r="BP1034" s="52"/>
      <c r="BQ1034" s="52"/>
      <c r="BR1034" s="52"/>
      <c r="BS1034" s="52"/>
      <c r="BT1034" s="52"/>
      <c r="BU1034" s="52"/>
      <c r="BV1034" s="52"/>
      <c r="BW1034" s="52"/>
      <c r="BX1034" s="52"/>
      <c r="BY1034" s="52"/>
      <c r="BZ1034" s="52"/>
      <c r="CA1034" s="52"/>
      <c r="CB1034" s="52"/>
    </row>
    <row r="1035" spans="4:80" x14ac:dyDescent="0.25">
      <c r="D1035" s="56" t="s">
        <v>259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52"/>
      <c r="AT1035" s="52"/>
      <c r="AU1035" s="52"/>
      <c r="AV1035" s="52"/>
      <c r="AW1035" s="52"/>
      <c r="AX1035" s="52"/>
      <c r="AY1035" s="52"/>
      <c r="AZ1035" s="52"/>
      <c r="BA1035" s="52"/>
      <c r="BB1035" s="52"/>
      <c r="BC1035" s="52"/>
      <c r="BD1035" s="52"/>
      <c r="BE1035" s="52"/>
      <c r="BF1035" s="52"/>
      <c r="BG1035" s="52"/>
      <c r="BH1035" s="52"/>
      <c r="BI1035" s="52"/>
      <c r="BJ1035" s="52"/>
      <c r="BK1035" s="52"/>
      <c r="BL1035" s="52"/>
      <c r="BM1035" s="52"/>
      <c r="BN1035" s="52"/>
      <c r="BO1035" s="52"/>
      <c r="BP1035" s="52"/>
      <c r="BQ1035" s="52"/>
      <c r="BR1035" s="52"/>
      <c r="BS1035" s="52"/>
      <c r="BT1035" s="52"/>
      <c r="BU1035" s="52"/>
      <c r="BV1035" s="52"/>
      <c r="BW1035" s="52"/>
      <c r="BX1035" s="52"/>
      <c r="BY1035" s="52"/>
      <c r="BZ1035" s="52"/>
      <c r="CA1035" s="52"/>
      <c r="CB1035" s="52"/>
    </row>
    <row r="1037" spans="4:80" x14ac:dyDescent="0.25">
      <c r="D1037" s="285" t="s">
        <v>4552</v>
      </c>
    </row>
    <row r="1052" spans="4:4" x14ac:dyDescent="0.25">
      <c r="D1052" s="51" t="s">
        <v>4511</v>
      </c>
    </row>
    <row r="1054" spans="4:4" x14ac:dyDescent="0.25">
      <c r="D1054" s="285" t="s">
        <v>4552</v>
      </c>
    </row>
    <row r="1091" spans="2:4" x14ac:dyDescent="0.25">
      <c r="B1091" s="50">
        <v>0</v>
      </c>
      <c r="D1091" s="51" t="s">
        <v>4541</v>
      </c>
    </row>
    <row r="1092" spans="2:4" x14ac:dyDescent="0.25">
      <c r="D1092" s="59" t="s">
        <v>303</v>
      </c>
    </row>
    <row r="1094" spans="2:4" x14ac:dyDescent="0.25">
      <c r="D1094" s="285" t="s">
        <v>36</v>
      </c>
    </row>
    <row r="1095" spans="2:4" x14ac:dyDescent="0.25">
      <c r="D1095" s="54" t="s">
        <v>4542</v>
      </c>
    </row>
    <row r="1097" spans="2:4" x14ac:dyDescent="0.25">
      <c r="D1097" s="285" t="s">
        <v>4538</v>
      </c>
    </row>
    <row r="1115" spans="4:23" x14ac:dyDescent="0.25">
      <c r="D1115" s="285" t="s">
        <v>309</v>
      </c>
    </row>
    <row r="1116" spans="4:23" x14ac:dyDescent="0.25">
      <c r="D1116" s="51" t="s">
        <v>4543</v>
      </c>
      <c r="L1116" s="46" t="s">
        <v>475</v>
      </c>
      <c r="N1116" s="51" t="s">
        <v>4544</v>
      </c>
    </row>
    <row r="1118" spans="4:23" x14ac:dyDescent="0.25">
      <c r="D1118" s="56" t="s">
        <v>342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</row>
    <row r="1119" spans="4:23" x14ac:dyDescent="0.25">
      <c r="D1119" s="56" t="s">
        <v>505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</row>
    <row r="1120" spans="4:23" x14ac:dyDescent="0.25">
      <c r="D1120" s="56" t="s">
        <v>257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</row>
    <row r="1121" spans="4:40" x14ac:dyDescent="0.25">
      <c r="D1121" s="56" t="s">
        <v>4545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</row>
    <row r="1122" spans="4:40" x14ac:dyDescent="0.25">
      <c r="D1122" s="56" t="s">
        <v>4546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</row>
    <row r="1124" spans="4:40" x14ac:dyDescent="0.25">
      <c r="D1124" s="57" t="s">
        <v>357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  <c r="Z1124" s="53"/>
      <c r="AA1124" s="53"/>
      <c r="AB1124" s="53"/>
      <c r="AC1124" s="53"/>
      <c r="AD1124" s="53"/>
      <c r="AE1124" s="53"/>
      <c r="AF1124" s="53"/>
      <c r="AG1124" s="53"/>
      <c r="AH1124" s="53"/>
      <c r="AI1124" s="53"/>
      <c r="AJ1124" s="53"/>
      <c r="AK1124" s="53"/>
      <c r="AL1124" s="53"/>
      <c r="AM1124" s="53"/>
      <c r="AN1124" s="53"/>
    </row>
    <row r="1125" spans="4:40" x14ac:dyDescent="0.25">
      <c r="D1125" s="57" t="s">
        <v>322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  <c r="Z1125" s="53"/>
      <c r="AA1125" s="53"/>
      <c r="AB1125" s="53"/>
      <c r="AC1125" s="53"/>
      <c r="AD1125" s="53"/>
      <c r="AE1125" s="53"/>
      <c r="AF1125" s="53"/>
      <c r="AG1125" s="53"/>
      <c r="AH1125" s="53"/>
      <c r="AI1125" s="53"/>
      <c r="AJ1125" s="53"/>
      <c r="AK1125" s="53"/>
      <c r="AL1125" s="53"/>
      <c r="AM1125" s="53"/>
      <c r="AN1125" s="53"/>
    </row>
    <row r="1126" spans="4:40" x14ac:dyDescent="0.25">
      <c r="D1126" s="57"/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  <c r="Z1126" s="53"/>
      <c r="AA1126" s="53"/>
      <c r="AB1126" s="53"/>
      <c r="AC1126" s="53"/>
      <c r="AD1126" s="53"/>
      <c r="AE1126" s="53"/>
      <c r="AF1126" s="53"/>
      <c r="AG1126" s="53"/>
      <c r="AH1126" s="53"/>
      <c r="AI1126" s="53"/>
      <c r="AJ1126" s="53"/>
      <c r="AK1126" s="53"/>
      <c r="AL1126" s="53"/>
      <c r="AM1126" s="53"/>
      <c r="AN1126" s="53"/>
    </row>
    <row r="1127" spans="4:40" x14ac:dyDescent="0.25">
      <c r="D1127" s="57" t="s">
        <v>280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  <c r="Z1127" s="53"/>
      <c r="AA1127" s="53"/>
      <c r="AB1127" s="53"/>
      <c r="AC1127" s="53"/>
      <c r="AD1127" s="53"/>
      <c r="AE1127" s="53"/>
      <c r="AF1127" s="53"/>
      <c r="AG1127" s="53"/>
      <c r="AH1127" s="53"/>
      <c r="AI1127" s="53"/>
      <c r="AJ1127" s="53"/>
      <c r="AK1127" s="53"/>
      <c r="AL1127" s="53"/>
      <c r="AM1127" s="53"/>
      <c r="AN1127" s="53"/>
    </row>
    <row r="1128" spans="4:40" x14ac:dyDescent="0.25">
      <c r="D1128" s="57" t="s">
        <v>282</v>
      </c>
      <c r="E1128" s="53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  <c r="Z1128" s="53"/>
      <c r="AA1128" s="53"/>
      <c r="AB1128" s="53"/>
      <c r="AC1128" s="53"/>
      <c r="AD1128" s="53"/>
      <c r="AE1128" s="53"/>
      <c r="AF1128" s="53"/>
      <c r="AG1128" s="53"/>
      <c r="AH1128" s="53"/>
      <c r="AI1128" s="53"/>
      <c r="AJ1128" s="53"/>
      <c r="AK1128" s="53"/>
      <c r="AL1128" s="53"/>
      <c r="AM1128" s="53"/>
      <c r="AN1128" s="53"/>
    </row>
    <row r="1129" spans="4:40" x14ac:dyDescent="0.25">
      <c r="D1129" s="57" t="s">
        <v>4547</v>
      </c>
      <c r="E1129" s="53"/>
      <c r="F1129" s="53"/>
      <c r="G1129" s="5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  <c r="Z1129" s="53"/>
      <c r="AA1129" s="53"/>
      <c r="AB1129" s="53"/>
      <c r="AC1129" s="53"/>
      <c r="AD1129" s="53"/>
      <c r="AE1129" s="53"/>
      <c r="AF1129" s="53"/>
      <c r="AG1129" s="53"/>
      <c r="AH1129" s="53"/>
      <c r="AI1129" s="53"/>
      <c r="AJ1129" s="53"/>
      <c r="AK1129" s="53"/>
      <c r="AL1129" s="53"/>
      <c r="AM1129" s="53"/>
      <c r="AN1129" s="53"/>
    </row>
    <row r="1130" spans="4:40" x14ac:dyDescent="0.25">
      <c r="D1130" s="57" t="s">
        <v>4548</v>
      </c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  <c r="Z1130" s="53"/>
      <c r="AA1130" s="53"/>
      <c r="AB1130" s="53"/>
      <c r="AC1130" s="53"/>
      <c r="AD1130" s="53"/>
      <c r="AE1130" s="53"/>
      <c r="AF1130" s="53"/>
      <c r="AG1130" s="53"/>
      <c r="AH1130" s="53"/>
      <c r="AI1130" s="53"/>
      <c r="AJ1130" s="53"/>
      <c r="AK1130" s="53"/>
      <c r="AL1130" s="53"/>
      <c r="AM1130" s="53"/>
      <c r="AN1130" s="53"/>
    </row>
    <row r="1131" spans="4:40" x14ac:dyDescent="0.25">
      <c r="D1131" s="57" t="s">
        <v>4549</v>
      </c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  <c r="Z1131" s="53"/>
      <c r="AA1131" s="53"/>
      <c r="AB1131" s="53"/>
      <c r="AC1131" s="53"/>
      <c r="AD1131" s="53"/>
      <c r="AE1131" s="53"/>
      <c r="AF1131" s="53"/>
      <c r="AG1131" s="53"/>
      <c r="AH1131" s="53"/>
      <c r="AI1131" s="53"/>
      <c r="AJ1131" s="53"/>
      <c r="AK1131" s="53"/>
      <c r="AL1131" s="53"/>
      <c r="AM1131" s="53"/>
      <c r="AN1131" s="53"/>
    </row>
    <row r="1132" spans="4:40" x14ac:dyDescent="0.25">
      <c r="D1132" s="57"/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  <c r="Z1132" s="53"/>
      <c r="AA1132" s="53"/>
      <c r="AB1132" s="53"/>
      <c r="AC1132" s="53"/>
      <c r="AD1132" s="53"/>
      <c r="AE1132" s="53"/>
      <c r="AF1132" s="53"/>
      <c r="AG1132" s="53"/>
      <c r="AH1132" s="53"/>
      <c r="AI1132" s="53"/>
      <c r="AJ1132" s="53"/>
      <c r="AK1132" s="53"/>
      <c r="AL1132" s="53"/>
      <c r="AM1132" s="53"/>
      <c r="AN1132" s="53"/>
    </row>
    <row r="1133" spans="4:40" x14ac:dyDescent="0.25">
      <c r="D1133" s="57" t="s">
        <v>263</v>
      </c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  <c r="Z1133" s="53"/>
      <c r="AA1133" s="53"/>
      <c r="AB1133" s="53"/>
      <c r="AC1133" s="53"/>
      <c r="AD1133" s="53"/>
      <c r="AE1133" s="53"/>
      <c r="AF1133" s="53"/>
      <c r="AG1133" s="53"/>
      <c r="AH1133" s="53"/>
      <c r="AI1133" s="53"/>
      <c r="AJ1133" s="53"/>
      <c r="AK1133" s="53"/>
      <c r="AL1133" s="53"/>
      <c r="AM1133" s="53"/>
      <c r="AN1133" s="53"/>
    </row>
    <row r="1134" spans="4:40" x14ac:dyDescent="0.25">
      <c r="D1134" s="57" t="s">
        <v>264</v>
      </c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  <c r="Z1134" s="53"/>
      <c r="AA1134" s="53"/>
      <c r="AB1134" s="53"/>
      <c r="AC1134" s="53"/>
      <c r="AD1134" s="53"/>
      <c r="AE1134" s="53"/>
      <c r="AF1134" s="53"/>
      <c r="AG1134" s="53"/>
      <c r="AH1134" s="53"/>
      <c r="AI1134" s="53"/>
      <c r="AJ1134" s="53"/>
      <c r="AK1134" s="53"/>
      <c r="AL1134" s="53"/>
      <c r="AM1134" s="53"/>
      <c r="AN1134" s="53"/>
    </row>
    <row r="1135" spans="4:40" x14ac:dyDescent="0.25">
      <c r="D1135" s="57" t="s">
        <v>358</v>
      </c>
      <c r="E1135" s="53"/>
      <c r="F1135" s="53"/>
      <c r="G1135" s="5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  <c r="X1135" s="53"/>
      <c r="Y1135" s="53"/>
      <c r="Z1135" s="53"/>
      <c r="AA1135" s="53"/>
      <c r="AB1135" s="53"/>
      <c r="AC1135" s="53"/>
      <c r="AD1135" s="53"/>
      <c r="AE1135" s="53"/>
      <c r="AF1135" s="53"/>
      <c r="AG1135" s="53"/>
      <c r="AH1135" s="53"/>
      <c r="AI1135" s="53"/>
      <c r="AJ1135" s="53"/>
      <c r="AK1135" s="53"/>
      <c r="AL1135" s="53"/>
      <c r="AM1135" s="53"/>
      <c r="AN1135" s="53"/>
    </row>
    <row r="1137" spans="3:3" x14ac:dyDescent="0.25">
      <c r="C1137" s="285" t="s">
        <v>4550</v>
      </c>
    </row>
    <row r="1181" spans="2:4" x14ac:dyDescent="0.25">
      <c r="B1181" s="50">
        <v>0</v>
      </c>
      <c r="D1181" s="51" t="s">
        <v>4556</v>
      </c>
    </row>
    <row r="1182" spans="2:4" x14ac:dyDescent="0.25">
      <c r="D1182" s="59" t="s">
        <v>304</v>
      </c>
    </row>
    <row r="1184" spans="2:4" x14ac:dyDescent="0.25">
      <c r="D1184" s="285" t="s">
        <v>36</v>
      </c>
    </row>
    <row r="1185" spans="4:4" x14ac:dyDescent="0.25">
      <c r="D1185" s="54" t="s">
        <v>4563</v>
      </c>
    </row>
    <row r="1187" spans="4:4" x14ac:dyDescent="0.25">
      <c r="D1187" s="285" t="s">
        <v>4551</v>
      </c>
    </row>
    <row r="1212" spans="4:23" x14ac:dyDescent="0.25">
      <c r="D1212" s="285" t="s">
        <v>309</v>
      </c>
    </row>
    <row r="1213" spans="4:23" x14ac:dyDescent="0.25">
      <c r="D1213" s="51" t="s">
        <v>4553</v>
      </c>
      <c r="M1213" s="58" t="s">
        <v>4558</v>
      </c>
      <c r="T1213" s="28" t="s">
        <v>4559</v>
      </c>
    </row>
    <row r="1215" spans="4:23" x14ac:dyDescent="0.25">
      <c r="D1215" s="56" t="s">
        <v>33</v>
      </c>
      <c r="E1215" s="52"/>
      <c r="F1215" s="52"/>
      <c r="G1215" s="52"/>
      <c r="H1215" s="52"/>
      <c r="I1215" s="52"/>
      <c r="J1215" s="52"/>
      <c r="K1215" s="52"/>
      <c r="L1215" s="52"/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</row>
    <row r="1216" spans="4:23" x14ac:dyDescent="0.25">
      <c r="D1216" s="56" t="s">
        <v>382</v>
      </c>
      <c r="E1216" s="52"/>
      <c r="F1216" s="52"/>
      <c r="G1216" s="52"/>
      <c r="H1216" s="52"/>
      <c r="I1216" s="52"/>
      <c r="J1216" s="52"/>
      <c r="K1216" s="52"/>
      <c r="L1216" s="52"/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</row>
    <row r="1217" spans="4:40" x14ac:dyDescent="0.25">
      <c r="D1217" s="56" t="s">
        <v>838</v>
      </c>
      <c r="E1217" s="52"/>
      <c r="F1217" s="52"/>
      <c r="G1217" s="52"/>
      <c r="H1217" s="52"/>
      <c r="I1217" s="52"/>
      <c r="J1217" s="52"/>
      <c r="K1217" s="52"/>
      <c r="L1217" s="52"/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</row>
    <row r="1218" spans="4:40" x14ac:dyDescent="0.25">
      <c r="D1218" s="56" t="s">
        <v>3720</v>
      </c>
      <c r="E1218" s="52"/>
      <c r="F1218" s="52"/>
      <c r="G1218" s="52"/>
      <c r="H1218" s="52"/>
      <c r="I1218" s="52"/>
      <c r="J1218" s="52"/>
      <c r="K1218" s="52"/>
      <c r="L1218" s="52"/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</row>
    <row r="1219" spans="4:40" x14ac:dyDescent="0.25">
      <c r="D1219" s="56" t="s">
        <v>3870</v>
      </c>
      <c r="E1219" s="52"/>
      <c r="F1219" s="52"/>
      <c r="G1219" s="52"/>
      <c r="H1219" s="52"/>
      <c r="I1219" s="52"/>
      <c r="J1219" s="52"/>
      <c r="K1219" s="52"/>
      <c r="L1219" s="52"/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</row>
    <row r="1220" spans="4:40" x14ac:dyDescent="0.25">
      <c r="D1220" s="56" t="s">
        <v>3871</v>
      </c>
      <c r="E1220" s="52"/>
      <c r="F1220" s="52"/>
      <c r="G1220" s="52"/>
      <c r="H1220" s="52"/>
      <c r="I1220" s="52"/>
      <c r="J1220" s="52"/>
      <c r="K1220" s="52"/>
      <c r="L1220" s="52"/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</row>
    <row r="1221" spans="4:40" x14ac:dyDescent="0.25">
      <c r="D1221" s="56" t="s">
        <v>3872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</row>
    <row r="1222" spans="4:40" x14ac:dyDescent="0.25">
      <c r="D1222" s="56" t="s">
        <v>3873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</row>
    <row r="1223" spans="4:40" x14ac:dyDescent="0.25">
      <c r="D1223" s="56" t="s">
        <v>524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</row>
    <row r="1224" spans="4:40" x14ac:dyDescent="0.25">
      <c r="D1224" s="56" t="s">
        <v>257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</row>
    <row r="1225" spans="4:40" x14ac:dyDescent="0.25">
      <c r="D1225" s="56" t="s">
        <v>789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</row>
    <row r="1226" spans="4:40" x14ac:dyDescent="0.25">
      <c r="D1226" s="56" t="s">
        <v>279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</row>
    <row r="1227" spans="4:40" x14ac:dyDescent="0.25">
      <c r="D1227" s="56" t="s">
        <v>4554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</row>
    <row r="1229" spans="4:40" x14ac:dyDescent="0.25">
      <c r="D1229" s="57" t="s">
        <v>357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  <c r="AC1229" s="53"/>
      <c r="AD1229" s="53"/>
      <c r="AE1229" s="53"/>
      <c r="AF1229" s="53"/>
      <c r="AG1229" s="53"/>
      <c r="AH1229" s="53"/>
      <c r="AI1229" s="53"/>
      <c r="AJ1229" s="53"/>
      <c r="AK1229" s="53"/>
      <c r="AL1229" s="53"/>
      <c r="AM1229" s="53"/>
      <c r="AN1229" s="53"/>
    </row>
    <row r="1230" spans="4:40" x14ac:dyDescent="0.25">
      <c r="D1230" s="57" t="s">
        <v>322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  <c r="AC1230" s="53"/>
      <c r="AD1230" s="53"/>
      <c r="AE1230" s="53"/>
      <c r="AF1230" s="53"/>
      <c r="AG1230" s="53"/>
      <c r="AH1230" s="53"/>
      <c r="AI1230" s="53"/>
      <c r="AJ1230" s="53"/>
      <c r="AK1230" s="53"/>
      <c r="AL1230" s="53"/>
      <c r="AM1230" s="53"/>
      <c r="AN1230" s="53"/>
    </row>
    <row r="1231" spans="4:40" x14ac:dyDescent="0.25">
      <c r="D1231" s="57"/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  <c r="AC1231" s="53"/>
      <c r="AD1231" s="53"/>
      <c r="AE1231" s="53"/>
      <c r="AF1231" s="53"/>
      <c r="AG1231" s="53"/>
      <c r="AH1231" s="53"/>
      <c r="AI1231" s="53"/>
      <c r="AJ1231" s="53"/>
      <c r="AK1231" s="53"/>
      <c r="AL1231" s="53"/>
      <c r="AM1231" s="53"/>
      <c r="AN1231" s="53"/>
    </row>
    <row r="1232" spans="4:40" x14ac:dyDescent="0.25">
      <c r="D1232" s="57" t="s">
        <v>280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  <c r="Z1232" s="53"/>
      <c r="AA1232" s="53"/>
      <c r="AB1232" s="53"/>
      <c r="AC1232" s="53"/>
      <c r="AD1232" s="53"/>
      <c r="AE1232" s="53"/>
      <c r="AF1232" s="53"/>
      <c r="AG1232" s="53"/>
      <c r="AH1232" s="53"/>
      <c r="AI1232" s="53"/>
      <c r="AJ1232" s="53"/>
      <c r="AK1232" s="53"/>
      <c r="AL1232" s="53"/>
      <c r="AM1232" s="53"/>
      <c r="AN1232" s="53"/>
    </row>
    <row r="1233" spans="4:40" x14ac:dyDescent="0.25">
      <c r="D1233" s="57" t="s">
        <v>282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  <c r="AB1233" s="53"/>
      <c r="AC1233" s="53"/>
      <c r="AD1233" s="53"/>
      <c r="AE1233" s="53"/>
      <c r="AF1233" s="53"/>
      <c r="AG1233" s="53"/>
      <c r="AH1233" s="53"/>
      <c r="AI1233" s="53"/>
      <c r="AJ1233" s="53"/>
      <c r="AK1233" s="53"/>
      <c r="AL1233" s="53"/>
      <c r="AM1233" s="53"/>
      <c r="AN1233" s="53"/>
    </row>
    <row r="1234" spans="4:40" x14ac:dyDescent="0.25">
      <c r="D1234" s="57" t="s">
        <v>4561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  <c r="AB1234" s="53"/>
      <c r="AC1234" s="53"/>
      <c r="AD1234" s="53"/>
      <c r="AE1234" s="53"/>
      <c r="AF1234" s="53"/>
      <c r="AG1234" s="53"/>
      <c r="AH1234" s="53"/>
      <c r="AI1234" s="53"/>
      <c r="AJ1234" s="53"/>
      <c r="AK1234" s="53"/>
      <c r="AL1234" s="53"/>
      <c r="AM1234" s="53"/>
      <c r="AN1234" s="53"/>
    </row>
    <row r="1235" spans="4:40" x14ac:dyDescent="0.25">
      <c r="D1235" s="57" t="s">
        <v>4560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  <c r="AB1235" s="53"/>
      <c r="AC1235" s="53"/>
      <c r="AD1235" s="53"/>
      <c r="AE1235" s="53"/>
      <c r="AF1235" s="53"/>
      <c r="AG1235" s="53"/>
      <c r="AH1235" s="53"/>
      <c r="AI1235" s="53"/>
      <c r="AJ1235" s="53"/>
      <c r="AK1235" s="53"/>
      <c r="AL1235" s="53"/>
      <c r="AM1235" s="53"/>
      <c r="AN1235" s="53"/>
    </row>
    <row r="1236" spans="4:40" x14ac:dyDescent="0.25">
      <c r="D1236" s="57" t="s">
        <v>4564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  <c r="AB1236" s="53"/>
      <c r="AC1236" s="53"/>
      <c r="AD1236" s="53"/>
      <c r="AE1236" s="53"/>
      <c r="AF1236" s="53"/>
      <c r="AG1236" s="53"/>
      <c r="AH1236" s="53"/>
      <c r="AI1236" s="53"/>
      <c r="AJ1236" s="53"/>
      <c r="AK1236" s="53"/>
      <c r="AL1236" s="53"/>
      <c r="AM1236" s="53"/>
      <c r="AN1236" s="53"/>
    </row>
    <row r="1237" spans="4:40" x14ac:dyDescent="0.25">
      <c r="D1237" s="57"/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  <c r="AB1237" s="53"/>
      <c r="AC1237" s="53"/>
      <c r="AD1237" s="53"/>
      <c r="AE1237" s="53"/>
      <c r="AF1237" s="53"/>
      <c r="AG1237" s="53"/>
      <c r="AH1237" s="53"/>
      <c r="AI1237" s="53"/>
      <c r="AJ1237" s="53"/>
      <c r="AK1237" s="53"/>
      <c r="AL1237" s="53"/>
      <c r="AM1237" s="53"/>
      <c r="AN1237" s="53"/>
    </row>
    <row r="1238" spans="4:40" x14ac:dyDescent="0.25">
      <c r="D1238" s="57" t="s">
        <v>507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  <c r="AB1238" s="53"/>
      <c r="AC1238" s="53"/>
      <c r="AD1238" s="53"/>
      <c r="AE1238" s="53"/>
      <c r="AF1238" s="53"/>
      <c r="AG1238" s="53"/>
      <c r="AH1238" s="53"/>
      <c r="AI1238" s="53"/>
      <c r="AJ1238" s="53"/>
      <c r="AK1238" s="53"/>
      <c r="AL1238" s="53"/>
      <c r="AM1238" s="53"/>
      <c r="AN1238" s="53"/>
    </row>
    <row r="1239" spans="4:40" x14ac:dyDescent="0.25">
      <c r="D1239" s="57" t="s">
        <v>282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  <c r="AB1239" s="53"/>
      <c r="AC1239" s="53"/>
      <c r="AD1239" s="53"/>
      <c r="AE1239" s="53"/>
      <c r="AF1239" s="53"/>
      <c r="AG1239" s="53"/>
      <c r="AH1239" s="53"/>
      <c r="AI1239" s="53"/>
      <c r="AJ1239" s="53"/>
      <c r="AK1239" s="53"/>
      <c r="AL1239" s="53"/>
      <c r="AM1239" s="53"/>
      <c r="AN1239" s="53"/>
    </row>
    <row r="1240" spans="4:40" x14ac:dyDescent="0.25">
      <c r="D1240" s="57" t="s">
        <v>4562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  <c r="Z1240" s="53"/>
      <c r="AA1240" s="53"/>
      <c r="AB1240" s="53"/>
      <c r="AC1240" s="53"/>
      <c r="AD1240" s="53"/>
      <c r="AE1240" s="53"/>
      <c r="AF1240" s="53"/>
      <c r="AG1240" s="53"/>
      <c r="AH1240" s="53"/>
      <c r="AI1240" s="53"/>
      <c r="AJ1240" s="53"/>
      <c r="AK1240" s="53"/>
      <c r="AL1240" s="53"/>
      <c r="AM1240" s="53"/>
      <c r="AN1240" s="53"/>
    </row>
    <row r="1241" spans="4:40" x14ac:dyDescent="0.25">
      <c r="D1241" s="57" t="s">
        <v>4560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  <c r="AA1241" s="53"/>
      <c r="AB1241" s="53"/>
      <c r="AC1241" s="53"/>
      <c r="AD1241" s="53"/>
      <c r="AE1241" s="53"/>
      <c r="AF1241" s="53"/>
      <c r="AG1241" s="53"/>
      <c r="AH1241" s="53"/>
      <c r="AI1241" s="53"/>
      <c r="AJ1241" s="53"/>
      <c r="AK1241" s="53"/>
      <c r="AL1241" s="53"/>
      <c r="AM1241" s="53"/>
      <c r="AN1241" s="53"/>
    </row>
    <row r="1242" spans="4:40" x14ac:dyDescent="0.25">
      <c r="D1242" s="57" t="s">
        <v>4565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  <c r="AA1242" s="53"/>
      <c r="AB1242" s="53"/>
      <c r="AC1242" s="53"/>
      <c r="AD1242" s="53"/>
      <c r="AE1242" s="53"/>
      <c r="AF1242" s="53"/>
      <c r="AG1242" s="53"/>
      <c r="AH1242" s="53"/>
      <c r="AI1242" s="53"/>
      <c r="AJ1242" s="53"/>
      <c r="AK1242" s="53"/>
      <c r="AL1242" s="53"/>
      <c r="AM1242" s="53"/>
      <c r="AN1242" s="53"/>
    </row>
    <row r="1243" spans="4:40" x14ac:dyDescent="0.25">
      <c r="D1243" s="57"/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3"/>
      <c r="AM1243" s="53"/>
      <c r="AN1243" s="53"/>
    </row>
    <row r="1244" spans="4:40" x14ac:dyDescent="0.25">
      <c r="D1244" s="57" t="s">
        <v>263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  <c r="AB1244" s="53"/>
      <c r="AC1244" s="53"/>
      <c r="AD1244" s="53"/>
      <c r="AE1244" s="53"/>
      <c r="AF1244" s="53"/>
      <c r="AG1244" s="53"/>
      <c r="AH1244" s="53"/>
      <c r="AI1244" s="53"/>
      <c r="AJ1244" s="53"/>
      <c r="AK1244" s="53"/>
      <c r="AL1244" s="53"/>
      <c r="AM1244" s="53"/>
      <c r="AN1244" s="53"/>
    </row>
    <row r="1245" spans="4:40" x14ac:dyDescent="0.25">
      <c r="D1245" s="57" t="s">
        <v>264</v>
      </c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  <c r="AA1245" s="53"/>
      <c r="AB1245" s="53"/>
      <c r="AC1245" s="53"/>
      <c r="AD1245" s="53"/>
      <c r="AE1245" s="53"/>
      <c r="AF1245" s="53"/>
      <c r="AG1245" s="53"/>
      <c r="AH1245" s="53"/>
      <c r="AI1245" s="53"/>
      <c r="AJ1245" s="53"/>
      <c r="AK1245" s="53"/>
      <c r="AL1245" s="53"/>
      <c r="AM1245" s="53"/>
      <c r="AN1245" s="53"/>
    </row>
    <row r="1246" spans="4:40" x14ac:dyDescent="0.25">
      <c r="D1246" s="57" t="s">
        <v>358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  <c r="AA1246" s="53"/>
      <c r="AB1246" s="53"/>
      <c r="AC1246" s="53"/>
      <c r="AD1246" s="53"/>
      <c r="AE1246" s="53"/>
      <c r="AF1246" s="53"/>
      <c r="AG1246" s="53"/>
      <c r="AH1246" s="53"/>
      <c r="AI1246" s="53"/>
      <c r="AJ1246" s="53"/>
      <c r="AK1246" s="53"/>
      <c r="AL1246" s="53"/>
      <c r="AM1246" s="53"/>
      <c r="AN1246" s="53"/>
    </row>
    <row r="1248" spans="4:40" x14ac:dyDescent="0.25">
      <c r="D1248" s="285" t="s">
        <v>4566</v>
      </c>
    </row>
    <row r="1295" spans="4:21" x14ac:dyDescent="0.25">
      <c r="D1295" s="57" t="s">
        <v>357</v>
      </c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53"/>
    </row>
    <row r="1296" spans="4:21" x14ac:dyDescent="0.25">
      <c r="D1296" s="57" t="s">
        <v>322</v>
      </c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53"/>
    </row>
    <row r="1297" spans="4:21" x14ac:dyDescent="0.25">
      <c r="D1297" s="57"/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</row>
    <row r="1298" spans="4:21" x14ac:dyDescent="0.25">
      <c r="D1298" s="57" t="s">
        <v>280</v>
      </c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</row>
    <row r="1299" spans="4:21" x14ac:dyDescent="0.25">
      <c r="D1299" s="57" t="s">
        <v>282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</row>
    <row r="1300" spans="4:21" x14ac:dyDescent="0.25">
      <c r="D1300" s="57" t="s">
        <v>4579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</row>
    <row r="1301" spans="4:21" x14ac:dyDescent="0.25">
      <c r="D1301" s="57" t="s">
        <v>4580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</row>
    <row r="1302" spans="4:21" x14ac:dyDescent="0.25">
      <c r="D1302" s="57"/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</row>
    <row r="1303" spans="4:21" x14ac:dyDescent="0.25">
      <c r="D1303" s="57" t="s">
        <v>263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</row>
    <row r="1304" spans="4:21" x14ac:dyDescent="0.25">
      <c r="D1304" s="57" t="s">
        <v>264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</row>
    <row r="1305" spans="4:21" x14ac:dyDescent="0.25">
      <c r="D1305" s="57" t="s">
        <v>358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</row>
    <row r="1307" spans="4:21" x14ac:dyDescent="0.25">
      <c r="D1307" s="285" t="s">
        <v>4566</v>
      </c>
    </row>
    <row r="1323" spans="4:4" x14ac:dyDescent="0.25">
      <c r="D1323" s="51" t="s">
        <v>4885</v>
      </c>
    </row>
    <row r="1325" spans="4:4" x14ac:dyDescent="0.25">
      <c r="D1325" s="285" t="s">
        <v>4566</v>
      </c>
    </row>
    <row r="1355" spans="2:4" x14ac:dyDescent="0.25">
      <c r="B1355" s="35">
        <v>0</v>
      </c>
      <c r="D1355" s="51" t="s">
        <v>4573</v>
      </c>
    </row>
    <row r="1356" spans="2:4" x14ac:dyDescent="0.25">
      <c r="D1356" s="59" t="s">
        <v>305</v>
      </c>
    </row>
    <row r="1357" spans="2:4" x14ac:dyDescent="0.25">
      <c r="D1357" s="68" t="s">
        <v>4587</v>
      </c>
    </row>
    <row r="1359" spans="2:4" x14ac:dyDescent="0.25">
      <c r="D1359" s="285" t="s">
        <v>4567</v>
      </c>
    </row>
    <row r="1416" spans="5:21" x14ac:dyDescent="0.25">
      <c r="E1416" s="285" t="s">
        <v>4581</v>
      </c>
      <c r="N1416" s="285" t="s">
        <v>4582</v>
      </c>
      <c r="U1416" s="51" t="s">
        <v>4583</v>
      </c>
    </row>
    <row r="1439" spans="2:4" x14ac:dyDescent="0.25">
      <c r="B1439" s="50">
        <v>0</v>
      </c>
      <c r="D1439" s="51" t="s">
        <v>4575</v>
      </c>
    </row>
    <row r="1440" spans="2:4" x14ac:dyDescent="0.25">
      <c r="D1440" s="59" t="s">
        <v>303</v>
      </c>
    </row>
    <row r="1442" spans="4:4" x14ac:dyDescent="0.25">
      <c r="D1442" s="285" t="s">
        <v>36</v>
      </c>
    </row>
    <row r="1443" spans="4:4" x14ac:dyDescent="0.25">
      <c r="D1443" s="54" t="s">
        <v>4586</v>
      </c>
    </row>
    <row r="1445" spans="4:4" x14ac:dyDescent="0.25">
      <c r="D1445" s="285" t="s">
        <v>4569</v>
      </c>
    </row>
    <row r="1498" spans="4:58" x14ac:dyDescent="0.25">
      <c r="D1498" s="285" t="s">
        <v>269</v>
      </c>
      <c r="M1498" s="285" t="s">
        <v>2381</v>
      </c>
      <c r="T1498" s="285" t="s">
        <v>635</v>
      </c>
    </row>
    <row r="1499" spans="4:58" x14ac:dyDescent="0.25">
      <c r="D1499" s="51" t="s">
        <v>4584</v>
      </c>
      <c r="M1499" s="51" t="s">
        <v>4585</v>
      </c>
      <c r="T1499" s="28" t="s">
        <v>4592</v>
      </c>
    </row>
    <row r="1501" spans="4:58" x14ac:dyDescent="0.25">
      <c r="D1501" s="56" t="s">
        <v>4588</v>
      </c>
      <c r="E1501" s="52"/>
      <c r="F1501" s="52"/>
      <c r="G1501" s="52"/>
      <c r="H1501" s="52"/>
      <c r="I1501" s="52"/>
      <c r="J1501" s="52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V1501" s="57" t="s">
        <v>357</v>
      </c>
      <c r="W1501" s="53"/>
      <c r="X1501" s="53"/>
      <c r="Y1501" s="53"/>
      <c r="Z1501" s="53"/>
      <c r="AA1501" s="53"/>
      <c r="AB1501" s="53"/>
      <c r="AC1501" s="53"/>
      <c r="AD1501" s="53"/>
      <c r="AE1501" s="53"/>
      <c r="AF1501" s="53"/>
      <c r="AG1501" s="53"/>
      <c r="AH1501" s="53"/>
      <c r="AI1501" s="53"/>
      <c r="AJ1501" s="53"/>
      <c r="AK1501" s="53"/>
      <c r="AL1501" s="53"/>
      <c r="AM1501" s="53"/>
      <c r="AN1501" s="53"/>
      <c r="AO1501" s="53"/>
      <c r="AP1501" s="53"/>
      <c r="AQ1501" s="53"/>
      <c r="AR1501" s="53"/>
      <c r="AS1501" s="53"/>
      <c r="AT1501" s="53"/>
      <c r="AU1501" s="53"/>
      <c r="AV1501" s="53"/>
      <c r="AW1501" s="53"/>
      <c r="AX1501" s="53"/>
      <c r="AY1501" s="53"/>
      <c r="AZ1501" s="53"/>
      <c r="BA1501" s="53"/>
      <c r="BB1501" s="53"/>
      <c r="BC1501" s="53"/>
      <c r="BD1501" s="53"/>
      <c r="BE1501" s="53"/>
      <c r="BF1501" s="53"/>
    </row>
    <row r="1502" spans="4:58" x14ac:dyDescent="0.25">
      <c r="D1502" s="56" t="s">
        <v>4589</v>
      </c>
      <c r="E1502" s="52"/>
      <c r="F1502" s="52"/>
      <c r="G1502" s="52"/>
      <c r="H1502" s="52"/>
      <c r="I1502" s="52"/>
      <c r="J1502" s="52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V1502" s="57" t="s">
        <v>322</v>
      </c>
      <c r="W1502" s="53"/>
      <c r="X1502" s="53"/>
      <c r="Y1502" s="53"/>
      <c r="Z1502" s="53"/>
      <c r="AA1502" s="53"/>
      <c r="AB1502" s="53"/>
      <c r="AC1502" s="53"/>
      <c r="AD1502" s="53"/>
      <c r="AE1502" s="53"/>
      <c r="AF1502" s="53"/>
      <c r="AG1502" s="53"/>
      <c r="AH1502" s="53"/>
      <c r="AI1502" s="53"/>
      <c r="AJ1502" s="53"/>
      <c r="AK1502" s="53"/>
      <c r="AL1502" s="53"/>
      <c r="AM1502" s="53"/>
      <c r="AN1502" s="53"/>
      <c r="AO1502" s="53"/>
      <c r="AP1502" s="53"/>
      <c r="AQ1502" s="53"/>
      <c r="AR1502" s="53"/>
      <c r="AS1502" s="53"/>
      <c r="AT1502" s="53"/>
      <c r="AU1502" s="53"/>
      <c r="AV1502" s="53"/>
      <c r="AW1502" s="53"/>
      <c r="AX1502" s="53"/>
      <c r="AY1502" s="53"/>
      <c r="AZ1502" s="53"/>
      <c r="BA1502" s="53"/>
      <c r="BB1502" s="53"/>
      <c r="BC1502" s="53"/>
      <c r="BD1502" s="53"/>
      <c r="BE1502" s="53"/>
      <c r="BF1502" s="53"/>
    </row>
    <row r="1503" spans="4:58" x14ac:dyDescent="0.25">
      <c r="D1503" s="56" t="s">
        <v>4590</v>
      </c>
      <c r="E1503" s="52"/>
      <c r="F1503" s="52"/>
      <c r="G1503" s="52"/>
      <c r="H1503" s="52"/>
      <c r="I1503" s="52"/>
      <c r="J1503" s="52"/>
      <c r="K1503" s="52"/>
      <c r="L1503" s="52"/>
      <c r="M1503" s="52"/>
      <c r="N1503" s="52"/>
      <c r="O1503" s="52"/>
      <c r="P1503" s="52"/>
      <c r="Q1503" s="52"/>
      <c r="R1503" s="52"/>
      <c r="S1503" s="52"/>
      <c r="T1503" s="52"/>
      <c r="V1503" s="57"/>
      <c r="W1503" s="53"/>
      <c r="X1503" s="53"/>
      <c r="Y1503" s="53"/>
      <c r="Z1503" s="53"/>
      <c r="AA1503" s="53"/>
      <c r="AB1503" s="53"/>
      <c r="AC1503" s="53"/>
      <c r="AD1503" s="53"/>
      <c r="AE1503" s="53"/>
      <c r="AF1503" s="53"/>
      <c r="AG1503" s="53"/>
      <c r="AH1503" s="53"/>
      <c r="AI1503" s="53"/>
      <c r="AJ1503" s="53"/>
      <c r="AK1503" s="53"/>
      <c r="AL1503" s="53"/>
      <c r="AM1503" s="53"/>
      <c r="AN1503" s="53"/>
      <c r="AO1503" s="53"/>
      <c r="AP1503" s="53"/>
      <c r="AQ1503" s="53"/>
      <c r="AR1503" s="53"/>
      <c r="AS1503" s="53"/>
      <c r="AT1503" s="53"/>
      <c r="AU1503" s="53"/>
      <c r="AV1503" s="53"/>
      <c r="AW1503" s="53"/>
      <c r="AX1503" s="53"/>
      <c r="AY1503" s="53"/>
      <c r="AZ1503" s="53"/>
      <c r="BA1503" s="53"/>
      <c r="BB1503" s="53"/>
      <c r="BC1503" s="53"/>
      <c r="BD1503" s="53"/>
      <c r="BE1503" s="53"/>
      <c r="BF1503" s="53"/>
    </row>
    <row r="1504" spans="4:58" x14ac:dyDescent="0.25">
      <c r="D1504" s="56" t="s">
        <v>3196</v>
      </c>
      <c r="E1504" s="52"/>
      <c r="F1504" s="52"/>
      <c r="G1504" s="52"/>
      <c r="H1504" s="52"/>
      <c r="I1504" s="52"/>
      <c r="J1504" s="52"/>
      <c r="K1504" s="52"/>
      <c r="L1504" s="52"/>
      <c r="M1504" s="52"/>
      <c r="N1504" s="52"/>
      <c r="O1504" s="52"/>
      <c r="P1504" s="52"/>
      <c r="Q1504" s="52"/>
      <c r="R1504" s="52"/>
      <c r="S1504" s="52"/>
      <c r="T1504" s="52"/>
      <c r="V1504" s="57" t="s">
        <v>267</v>
      </c>
      <c r="W1504" s="53"/>
      <c r="X1504" s="53"/>
      <c r="Y1504" s="53"/>
      <c r="Z1504" s="53"/>
      <c r="AA1504" s="53"/>
      <c r="AB1504" s="53"/>
      <c r="AC1504" s="53"/>
      <c r="AD1504" s="53"/>
      <c r="AE1504" s="53"/>
      <c r="AF1504" s="53"/>
      <c r="AG1504" s="53"/>
      <c r="AH1504" s="53"/>
      <c r="AI1504" s="53"/>
      <c r="AJ1504" s="53"/>
      <c r="AK1504" s="53"/>
      <c r="AL1504" s="53"/>
      <c r="AM1504" s="53"/>
      <c r="AN1504" s="53"/>
      <c r="AO1504" s="53"/>
      <c r="AP1504" s="53"/>
      <c r="AQ1504" s="53"/>
      <c r="AR1504" s="53"/>
      <c r="AS1504" s="53"/>
      <c r="AT1504" s="53"/>
      <c r="AU1504" s="53"/>
      <c r="AV1504" s="53"/>
      <c r="AW1504" s="53"/>
      <c r="AX1504" s="53"/>
      <c r="AY1504" s="53"/>
      <c r="AZ1504" s="53"/>
      <c r="BA1504" s="53"/>
      <c r="BB1504" s="53"/>
      <c r="BC1504" s="53"/>
      <c r="BD1504" s="53"/>
      <c r="BE1504" s="53"/>
      <c r="BF1504" s="53"/>
    </row>
    <row r="1505" spans="4:58" x14ac:dyDescent="0.25">
      <c r="D1505" s="56" t="s">
        <v>524</v>
      </c>
      <c r="E1505" s="52"/>
      <c r="F1505" s="52"/>
      <c r="G1505" s="52"/>
      <c r="H1505" s="52"/>
      <c r="I1505" s="52"/>
      <c r="J1505" s="52"/>
      <c r="K1505" s="52"/>
      <c r="L1505" s="52"/>
      <c r="M1505" s="52"/>
      <c r="N1505" s="52"/>
      <c r="O1505" s="52"/>
      <c r="P1505" s="52"/>
      <c r="Q1505" s="52"/>
      <c r="R1505" s="52"/>
      <c r="S1505" s="52"/>
      <c r="T1505" s="52"/>
      <c r="V1505" s="57" t="s">
        <v>282</v>
      </c>
      <c r="W1505" s="53"/>
      <c r="X1505" s="53"/>
      <c r="Y1505" s="53"/>
      <c r="Z1505" s="53"/>
      <c r="AA1505" s="53"/>
      <c r="AB1505" s="53"/>
      <c r="AC1505" s="53"/>
      <c r="AD1505" s="53"/>
      <c r="AE1505" s="53"/>
      <c r="AF1505" s="53"/>
      <c r="AG1505" s="53"/>
      <c r="AH1505" s="53"/>
      <c r="AI1505" s="53"/>
      <c r="AJ1505" s="53"/>
      <c r="AK1505" s="53"/>
      <c r="AL1505" s="53"/>
      <c r="AM1505" s="53"/>
      <c r="AN1505" s="53"/>
      <c r="AO1505" s="53"/>
      <c r="AP1505" s="53"/>
      <c r="AQ1505" s="53"/>
      <c r="AR1505" s="53"/>
      <c r="AS1505" s="53"/>
      <c r="AT1505" s="53"/>
      <c r="AU1505" s="53"/>
      <c r="AV1505" s="53"/>
      <c r="AW1505" s="53"/>
      <c r="AX1505" s="53"/>
      <c r="AY1505" s="53"/>
      <c r="AZ1505" s="53"/>
      <c r="BA1505" s="53"/>
      <c r="BB1505" s="53"/>
      <c r="BC1505" s="53"/>
      <c r="BD1505" s="53"/>
      <c r="BE1505" s="53"/>
      <c r="BF1505" s="53"/>
    </row>
    <row r="1506" spans="4:58" x14ac:dyDescent="0.25">
      <c r="D1506" s="56" t="s">
        <v>266</v>
      </c>
      <c r="E1506" s="52"/>
      <c r="F1506" s="52"/>
      <c r="G1506" s="52"/>
      <c r="H1506" s="52"/>
      <c r="I1506" s="52"/>
      <c r="J1506" s="52"/>
      <c r="K1506" s="52"/>
      <c r="L1506" s="52"/>
      <c r="M1506" s="52"/>
      <c r="N1506" s="52"/>
      <c r="O1506" s="52"/>
      <c r="P1506" s="52"/>
      <c r="Q1506" s="52"/>
      <c r="R1506" s="52"/>
      <c r="S1506" s="52"/>
      <c r="T1506" s="52"/>
      <c r="V1506" s="57" t="s">
        <v>4593</v>
      </c>
      <c r="W1506" s="53"/>
      <c r="X1506" s="53"/>
      <c r="Y1506" s="53"/>
      <c r="Z1506" s="53"/>
      <c r="AA1506" s="53"/>
      <c r="AB1506" s="53"/>
      <c r="AC1506" s="53"/>
      <c r="AD1506" s="53"/>
      <c r="AE1506" s="53"/>
      <c r="AF1506" s="53"/>
      <c r="AG1506" s="53"/>
      <c r="AH1506" s="53"/>
      <c r="AI1506" s="53"/>
      <c r="AJ1506" s="53"/>
      <c r="AK1506" s="53"/>
      <c r="AL1506" s="53"/>
      <c r="AM1506" s="53"/>
      <c r="AN1506" s="53"/>
      <c r="AO1506" s="53"/>
      <c r="AP1506" s="53"/>
      <c r="AQ1506" s="53"/>
      <c r="AR1506" s="53"/>
      <c r="AS1506" s="53"/>
      <c r="AT1506" s="53"/>
      <c r="AU1506" s="53"/>
      <c r="AV1506" s="53"/>
      <c r="AW1506" s="53"/>
      <c r="AX1506" s="53"/>
      <c r="AY1506" s="53"/>
      <c r="AZ1506" s="53"/>
      <c r="BA1506" s="53"/>
      <c r="BB1506" s="53"/>
      <c r="BC1506" s="53"/>
      <c r="BD1506" s="53"/>
      <c r="BE1506" s="53"/>
      <c r="BF1506" s="53"/>
    </row>
    <row r="1507" spans="4:58" x14ac:dyDescent="0.25">
      <c r="D1507" s="56" t="s">
        <v>277</v>
      </c>
      <c r="E1507" s="52"/>
      <c r="F1507" s="52"/>
      <c r="G1507" s="52"/>
      <c r="H1507" s="52"/>
      <c r="I1507" s="52"/>
      <c r="J1507" s="52"/>
      <c r="K1507" s="52"/>
      <c r="L1507" s="52"/>
      <c r="M1507" s="52"/>
      <c r="N1507" s="52"/>
      <c r="O1507" s="52"/>
      <c r="P1507" s="52"/>
      <c r="Q1507" s="52"/>
      <c r="R1507" s="52"/>
      <c r="S1507" s="52"/>
      <c r="T1507" s="52"/>
      <c r="V1507" s="57" t="s">
        <v>4594</v>
      </c>
      <c r="W1507" s="53"/>
      <c r="X1507" s="53"/>
      <c r="Y1507" s="53"/>
      <c r="Z1507" s="53"/>
      <c r="AA1507" s="53"/>
      <c r="AB1507" s="53"/>
      <c r="AC1507" s="53"/>
      <c r="AD1507" s="53"/>
      <c r="AE1507" s="53"/>
      <c r="AF1507" s="53"/>
      <c r="AG1507" s="53"/>
      <c r="AH1507" s="53"/>
      <c r="AI1507" s="53"/>
      <c r="AJ1507" s="53"/>
      <c r="AK1507" s="53"/>
      <c r="AL1507" s="53"/>
      <c r="AM1507" s="53"/>
      <c r="AN1507" s="53"/>
      <c r="AO1507" s="53"/>
      <c r="AP1507" s="53"/>
      <c r="AQ1507" s="53"/>
      <c r="AR1507" s="53"/>
      <c r="AS1507" s="53"/>
      <c r="AT1507" s="53"/>
      <c r="AU1507" s="53"/>
      <c r="AV1507" s="53"/>
      <c r="AW1507" s="53"/>
      <c r="AX1507" s="53"/>
      <c r="AY1507" s="53"/>
      <c r="AZ1507" s="53"/>
      <c r="BA1507" s="53"/>
      <c r="BB1507" s="53"/>
      <c r="BC1507" s="53"/>
      <c r="BD1507" s="53"/>
      <c r="BE1507" s="53"/>
      <c r="BF1507" s="53"/>
    </row>
    <row r="1508" spans="4:58" x14ac:dyDescent="0.25">
      <c r="D1508" s="56" t="s">
        <v>273</v>
      </c>
      <c r="E1508" s="52"/>
      <c r="F1508" s="52"/>
      <c r="G1508" s="52"/>
      <c r="H1508" s="52"/>
      <c r="I1508" s="52"/>
      <c r="J1508" s="52"/>
      <c r="K1508" s="52"/>
      <c r="L1508" s="52"/>
      <c r="M1508" s="52"/>
      <c r="N1508" s="52"/>
      <c r="O1508" s="52"/>
      <c r="P1508" s="52"/>
      <c r="Q1508" s="52"/>
      <c r="R1508" s="52"/>
      <c r="S1508" s="52"/>
      <c r="T1508" s="52"/>
      <c r="V1508" s="57" t="s">
        <v>4595</v>
      </c>
      <c r="W1508" s="53"/>
      <c r="X1508" s="53"/>
      <c r="Y1508" s="53"/>
      <c r="Z1508" s="53"/>
      <c r="AA1508" s="53"/>
      <c r="AB1508" s="53"/>
      <c r="AC1508" s="53"/>
      <c r="AD1508" s="53"/>
      <c r="AE1508" s="53"/>
      <c r="AF1508" s="53"/>
      <c r="AG1508" s="53"/>
      <c r="AH1508" s="53"/>
      <c r="AI1508" s="53"/>
      <c r="AJ1508" s="53"/>
      <c r="AK1508" s="53"/>
      <c r="AL1508" s="53"/>
      <c r="AM1508" s="53"/>
      <c r="AN1508" s="53"/>
      <c r="AO1508" s="53"/>
      <c r="AP1508" s="53"/>
      <c r="AQ1508" s="53"/>
      <c r="AR1508" s="53"/>
      <c r="AS1508" s="53"/>
      <c r="AT1508" s="53"/>
      <c r="AU1508" s="53"/>
      <c r="AV1508" s="53"/>
      <c r="AW1508" s="53"/>
      <c r="AX1508" s="53"/>
      <c r="AY1508" s="53"/>
      <c r="AZ1508" s="53"/>
      <c r="BA1508" s="53"/>
      <c r="BB1508" s="53"/>
      <c r="BC1508" s="53"/>
      <c r="BD1508" s="53"/>
      <c r="BE1508" s="53"/>
      <c r="BF1508" s="53"/>
    </row>
    <row r="1509" spans="4:58" x14ac:dyDescent="0.25">
      <c r="D1509" s="56" t="s">
        <v>327</v>
      </c>
      <c r="E1509" s="52"/>
      <c r="F1509" s="52"/>
      <c r="G1509" s="52"/>
      <c r="H1509" s="52"/>
      <c r="I1509" s="52"/>
      <c r="J1509" s="52"/>
      <c r="K1509" s="52"/>
      <c r="L1509" s="52"/>
      <c r="M1509" s="52"/>
      <c r="N1509" s="52"/>
      <c r="O1509" s="52"/>
      <c r="P1509" s="52"/>
      <c r="Q1509" s="52"/>
      <c r="R1509" s="52"/>
      <c r="S1509" s="52"/>
      <c r="T1509" s="52"/>
      <c r="V1509" s="57"/>
      <c r="W1509" s="53"/>
      <c r="X1509" s="53"/>
      <c r="Y1509" s="53"/>
      <c r="Z1509" s="53"/>
      <c r="AA1509" s="53"/>
      <c r="AB1509" s="53"/>
      <c r="AC1509" s="53"/>
      <c r="AD1509" s="53"/>
      <c r="AE1509" s="53"/>
      <c r="AF1509" s="53"/>
      <c r="AG1509" s="53"/>
      <c r="AH1509" s="53"/>
      <c r="AI1509" s="53"/>
      <c r="AJ1509" s="53"/>
      <c r="AK1509" s="53"/>
      <c r="AL1509" s="53"/>
      <c r="AM1509" s="53"/>
      <c r="AN1509" s="53"/>
      <c r="AO1509" s="53"/>
      <c r="AP1509" s="53"/>
      <c r="AQ1509" s="53"/>
      <c r="AR1509" s="53"/>
      <c r="AS1509" s="53"/>
      <c r="AT1509" s="53"/>
      <c r="AU1509" s="53"/>
      <c r="AV1509" s="53"/>
      <c r="AW1509" s="53"/>
      <c r="AX1509" s="53"/>
      <c r="AY1509" s="53"/>
      <c r="AZ1509" s="53"/>
      <c r="BA1509" s="53"/>
      <c r="BB1509" s="53"/>
      <c r="BC1509" s="53"/>
      <c r="BD1509" s="53"/>
      <c r="BE1509" s="53"/>
      <c r="BF1509" s="53"/>
    </row>
    <row r="1510" spans="4:58" x14ac:dyDescent="0.25">
      <c r="D1510" s="56" t="s">
        <v>328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V1510" s="57" t="s">
        <v>263</v>
      </c>
      <c r="W1510" s="53"/>
      <c r="X1510" s="53"/>
      <c r="Y1510" s="53"/>
      <c r="Z1510" s="53"/>
      <c r="AA1510" s="53"/>
      <c r="AB1510" s="53"/>
      <c r="AC1510" s="53"/>
      <c r="AD1510" s="53"/>
      <c r="AE1510" s="53"/>
      <c r="AF1510" s="53"/>
      <c r="AG1510" s="53"/>
      <c r="AH1510" s="53"/>
      <c r="AI1510" s="53"/>
      <c r="AJ1510" s="53"/>
      <c r="AK1510" s="53"/>
      <c r="AL1510" s="53"/>
      <c r="AM1510" s="53"/>
      <c r="AN1510" s="53"/>
      <c r="AO1510" s="53"/>
      <c r="AP1510" s="53"/>
      <c r="AQ1510" s="53"/>
      <c r="AR1510" s="53"/>
      <c r="AS1510" s="53"/>
      <c r="AT1510" s="53"/>
      <c r="AU1510" s="53"/>
      <c r="AV1510" s="53"/>
      <c r="AW1510" s="53"/>
      <c r="AX1510" s="53"/>
      <c r="AY1510" s="53"/>
      <c r="AZ1510" s="53"/>
      <c r="BA1510" s="53"/>
      <c r="BB1510" s="53"/>
      <c r="BC1510" s="53"/>
      <c r="BD1510" s="53"/>
      <c r="BE1510" s="53"/>
      <c r="BF1510" s="53"/>
    </row>
    <row r="1511" spans="4:58" x14ac:dyDescent="0.25">
      <c r="D1511" s="56" t="s">
        <v>4591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V1511" s="57" t="s">
        <v>264</v>
      </c>
      <c r="W1511" s="53"/>
      <c r="X1511" s="53"/>
      <c r="Y1511" s="53"/>
      <c r="Z1511" s="53"/>
      <c r="AA1511" s="53"/>
      <c r="AB1511" s="53"/>
      <c r="AC1511" s="53"/>
      <c r="AD1511" s="53"/>
      <c r="AE1511" s="53"/>
      <c r="AF1511" s="53"/>
      <c r="AG1511" s="53"/>
      <c r="AH1511" s="53"/>
      <c r="AI1511" s="53"/>
      <c r="AJ1511" s="53"/>
      <c r="AK1511" s="53"/>
      <c r="AL1511" s="53"/>
      <c r="AM1511" s="53"/>
      <c r="AN1511" s="53"/>
      <c r="AO1511" s="53"/>
      <c r="AP1511" s="53"/>
      <c r="AQ1511" s="53"/>
      <c r="AR1511" s="53"/>
      <c r="AS1511" s="53"/>
      <c r="AT1511" s="53"/>
      <c r="AU1511" s="53"/>
      <c r="AV1511" s="53"/>
      <c r="AW1511" s="53"/>
      <c r="AX1511" s="53"/>
      <c r="AY1511" s="53"/>
      <c r="AZ1511" s="53"/>
      <c r="BA1511" s="53"/>
      <c r="BB1511" s="53"/>
      <c r="BC1511" s="53"/>
      <c r="BD1511" s="53"/>
      <c r="BE1511" s="53"/>
      <c r="BF1511" s="53"/>
    </row>
    <row r="1512" spans="4:58" x14ac:dyDescent="0.25">
      <c r="V1512" s="57" t="s">
        <v>358</v>
      </c>
      <c r="W1512" s="53"/>
      <c r="X1512" s="53"/>
      <c r="Y1512" s="53"/>
      <c r="Z1512" s="53"/>
      <c r="AA1512" s="53"/>
      <c r="AB1512" s="53"/>
      <c r="AC1512" s="53"/>
      <c r="AD1512" s="53"/>
      <c r="AE1512" s="53"/>
      <c r="AF1512" s="53"/>
      <c r="AG1512" s="53"/>
      <c r="AH1512" s="53"/>
      <c r="AI1512" s="53"/>
      <c r="AJ1512" s="53"/>
      <c r="AK1512" s="53"/>
      <c r="AL1512" s="53"/>
      <c r="AM1512" s="53"/>
      <c r="AN1512" s="53"/>
      <c r="AO1512" s="53"/>
      <c r="AP1512" s="53"/>
      <c r="AQ1512" s="53"/>
      <c r="AR1512" s="53"/>
      <c r="AS1512" s="53"/>
      <c r="AT1512" s="53"/>
      <c r="AU1512" s="53"/>
      <c r="AV1512" s="53"/>
      <c r="AW1512" s="53"/>
      <c r="AX1512" s="53"/>
      <c r="AY1512" s="53"/>
      <c r="AZ1512" s="53"/>
      <c r="BA1512" s="53"/>
      <c r="BB1512" s="53"/>
      <c r="BC1512" s="53"/>
      <c r="BD1512" s="53"/>
      <c r="BE1512" s="53"/>
      <c r="BF1512" s="53"/>
    </row>
    <row r="1514" spans="4:58" x14ac:dyDescent="0.25">
      <c r="D1514" s="285" t="s">
        <v>4596</v>
      </c>
    </row>
    <row r="1529" spans="4:4" x14ac:dyDescent="0.25">
      <c r="D1529" s="51" t="s">
        <v>4797</v>
      </c>
    </row>
    <row r="1531" spans="4:4" x14ac:dyDescent="0.25">
      <c r="D1531" s="285" t="s">
        <v>4596</v>
      </c>
    </row>
    <row r="1560" spans="2:4" x14ac:dyDescent="0.25">
      <c r="B1560" s="35">
        <v>0</v>
      </c>
      <c r="D1560" s="51" t="s">
        <v>4577</v>
      </c>
    </row>
    <row r="1561" spans="2:4" x14ac:dyDescent="0.25">
      <c r="D1561" s="59" t="s">
        <v>305</v>
      </c>
    </row>
    <row r="1562" spans="2:4" x14ac:dyDescent="0.25">
      <c r="D1562" s="68" t="s">
        <v>4587</v>
      </c>
    </row>
    <row r="1564" spans="2:4" x14ac:dyDescent="0.25">
      <c r="D1564" s="285" t="s">
        <v>4571</v>
      </c>
    </row>
    <row r="1644" spans="2:4" x14ac:dyDescent="0.25">
      <c r="B1644" s="50">
        <v>0</v>
      </c>
      <c r="D1644" s="51" t="s">
        <v>474</v>
      </c>
    </row>
    <row r="1645" spans="2:4" x14ac:dyDescent="0.25">
      <c r="D1645" s="59" t="s">
        <v>304</v>
      </c>
    </row>
    <row r="1646" spans="2:4" x14ac:dyDescent="0.25">
      <c r="D1646" s="55" t="s">
        <v>4597</v>
      </c>
    </row>
    <row r="1648" spans="2:4" x14ac:dyDescent="0.25">
      <c r="D1648" s="285" t="s">
        <v>4597</v>
      </c>
    </row>
    <row r="1696" spans="4:4" x14ac:dyDescent="0.25">
      <c r="D1696" s="285" t="s">
        <v>309</v>
      </c>
    </row>
    <row r="1697" spans="4:26" x14ac:dyDescent="0.25">
      <c r="D1697" s="51" t="s">
        <v>4598</v>
      </c>
      <c r="M1697" s="285" t="s">
        <v>4610</v>
      </c>
      <c r="Z1697" s="285" t="str">
        <f t="shared" ref="Z1697:Z1710" si="0">"'" &amp; D1697 &amp; "',"</f>
        <v>'0000853/4/08/11/2022',</v>
      </c>
    </row>
    <row r="1698" spans="4:26" x14ac:dyDescent="0.25">
      <c r="D1698" s="51" t="s">
        <v>2912</v>
      </c>
      <c r="M1698" s="285" t="s">
        <v>4610</v>
      </c>
      <c r="Z1698" s="285" t="str">
        <f t="shared" si="0"/>
        <v>'0000907/4/08/12/2022',</v>
      </c>
    </row>
    <row r="1699" spans="4:26" x14ac:dyDescent="0.25">
      <c r="D1699" s="51" t="s">
        <v>4599</v>
      </c>
      <c r="M1699" s="285" t="s">
        <v>4610</v>
      </c>
      <c r="Z1699" s="285" t="str">
        <f t="shared" si="0"/>
        <v>'0000835/4/08/11/2022',</v>
      </c>
    </row>
    <row r="1700" spans="4:26" x14ac:dyDescent="0.25">
      <c r="D1700" s="51" t="s">
        <v>4600</v>
      </c>
      <c r="M1700" s="285" t="s">
        <v>4610</v>
      </c>
      <c r="Z1700" s="285" t="str">
        <f t="shared" si="0"/>
        <v>'0000837/4/08/11/2022',</v>
      </c>
    </row>
    <row r="1701" spans="4:26" x14ac:dyDescent="0.25">
      <c r="D1701" s="51" t="s">
        <v>4601</v>
      </c>
      <c r="M1701" s="285" t="s">
        <v>4610</v>
      </c>
      <c r="Z1701" s="285" t="str">
        <f t="shared" si="0"/>
        <v>'0000842/4/08/11/2022',</v>
      </c>
    </row>
    <row r="1702" spans="4:26" x14ac:dyDescent="0.25">
      <c r="D1702" s="51" t="s">
        <v>4602</v>
      </c>
      <c r="M1702" s="285" t="s">
        <v>4610</v>
      </c>
      <c r="Z1702" s="285" t="str">
        <f t="shared" si="0"/>
        <v>'0000839/4/08/11/2022',</v>
      </c>
    </row>
    <row r="1703" spans="4:26" x14ac:dyDescent="0.25">
      <c r="D1703" s="51" t="s">
        <v>4603</v>
      </c>
      <c r="M1703" s="285" t="s">
        <v>4610</v>
      </c>
      <c r="Z1703" s="285" t="str">
        <f t="shared" si="0"/>
        <v>'0000843/4/08/11/2022',</v>
      </c>
    </row>
    <row r="1704" spans="4:26" x14ac:dyDescent="0.25">
      <c r="D1704" s="51" t="s">
        <v>4604</v>
      </c>
      <c r="M1704" s="285" t="s">
        <v>4610</v>
      </c>
      <c r="Z1704" s="285" t="str">
        <f t="shared" si="0"/>
        <v>'0000836/4/08/11/2022',</v>
      </c>
    </row>
    <row r="1705" spans="4:26" x14ac:dyDescent="0.25">
      <c r="D1705" s="51" t="s">
        <v>4605</v>
      </c>
      <c r="M1705" s="285" t="s">
        <v>4610</v>
      </c>
      <c r="Z1705" s="285" t="str">
        <f t="shared" si="0"/>
        <v>'0000917/4/08/01/2023',</v>
      </c>
    </row>
    <row r="1706" spans="4:26" x14ac:dyDescent="0.25">
      <c r="D1706" s="51" t="s">
        <v>4606</v>
      </c>
      <c r="M1706" s="285" t="s">
        <v>4610</v>
      </c>
      <c r="Z1706" s="285" t="str">
        <f t="shared" si="0"/>
        <v>'0000919/4/08/01/2023',</v>
      </c>
    </row>
    <row r="1707" spans="4:26" x14ac:dyDescent="0.25">
      <c r="D1707" s="51" t="s">
        <v>4607</v>
      </c>
      <c r="M1707" s="285" t="s">
        <v>4610</v>
      </c>
      <c r="Z1707" s="285" t="str">
        <f t="shared" si="0"/>
        <v>'0000869/4/08/12/2022',</v>
      </c>
    </row>
    <row r="1708" spans="4:26" x14ac:dyDescent="0.25">
      <c r="D1708" s="51" t="s">
        <v>4608</v>
      </c>
      <c r="M1708" s="285" t="s">
        <v>4610</v>
      </c>
      <c r="Z1708" s="285" t="str">
        <f t="shared" si="0"/>
        <v>'0000868/4/08/12/2022',</v>
      </c>
    </row>
    <row r="1709" spans="4:26" x14ac:dyDescent="0.25">
      <c r="D1709" s="51" t="s">
        <v>3757</v>
      </c>
      <c r="M1709" s="285" t="s">
        <v>4610</v>
      </c>
      <c r="Z1709" s="285" t="str">
        <f t="shared" si="0"/>
        <v>'0000905/4/08/12/2022',</v>
      </c>
    </row>
    <row r="1710" spans="4:26" x14ac:dyDescent="0.25">
      <c r="D1710" s="51" t="s">
        <v>4609</v>
      </c>
      <c r="M1710" s="285" t="s">
        <v>4610</v>
      </c>
      <c r="Z1710" s="285" t="str">
        <f t="shared" si="0"/>
        <v>'0000906/4/08/12/2022',</v>
      </c>
    </row>
    <row r="1712" spans="4:26" x14ac:dyDescent="0.25">
      <c r="D1712" s="51" t="s">
        <v>4618</v>
      </c>
      <c r="Z1712" s="285" t="str">
        <f>"'" &amp; D1712 &amp; "',"</f>
        <v>'0000840/4/08/11/2022',</v>
      </c>
    </row>
    <row r="1713" spans="4:26" x14ac:dyDescent="0.25">
      <c r="D1713" s="51" t="s">
        <v>4619</v>
      </c>
      <c r="Z1713" s="285" t="str">
        <f>"'" &amp; D1713 &amp; "',"</f>
        <v>'0000867/4/08/12/2022',</v>
      </c>
    </row>
    <row r="1714" spans="4:26" x14ac:dyDescent="0.25">
      <c r="D1714" s="51" t="s">
        <v>4620</v>
      </c>
      <c r="Z1714" s="285" t="str">
        <f>"'" &amp; D1714 &amp; "',"</f>
        <v>'0000904/4/08/12/2022',</v>
      </c>
    </row>
    <row r="1716" spans="4:26" x14ac:dyDescent="0.25">
      <c r="D1716" s="285" t="s">
        <v>4611</v>
      </c>
    </row>
    <row r="1802" spans="4:4" x14ac:dyDescent="0.25">
      <c r="D1802" s="285" t="s">
        <v>4611</v>
      </c>
    </row>
    <row r="1858" spans="4:4" x14ac:dyDescent="0.25">
      <c r="D1858" s="51" t="s">
        <v>4511</v>
      </c>
    </row>
    <row r="1860" spans="4:4" x14ac:dyDescent="0.25">
      <c r="D1860" s="285" t="s">
        <v>4611</v>
      </c>
    </row>
    <row r="1905" spans="2:4" x14ac:dyDescent="0.25">
      <c r="B1905" s="48">
        <v>0</v>
      </c>
      <c r="D1905" s="51" t="s">
        <v>4612</v>
      </c>
    </row>
    <row r="1906" spans="2:4" x14ac:dyDescent="0.25">
      <c r="D1906" s="59" t="s">
        <v>305</v>
      </c>
    </row>
    <row r="1918" spans="2:4" x14ac:dyDescent="0.25">
      <c r="D1918" s="285" t="s">
        <v>269</v>
      </c>
    </row>
    <row r="1919" spans="2:4" x14ac:dyDescent="0.25">
      <c r="D1919" s="51" t="s">
        <v>4617</v>
      </c>
    </row>
    <row r="1921" spans="4:29" x14ac:dyDescent="0.25">
      <c r="D1921" s="56" t="s">
        <v>4613</v>
      </c>
      <c r="E1921" s="52"/>
      <c r="F1921" s="52"/>
      <c r="G1921" s="52"/>
      <c r="H1921" s="52"/>
      <c r="I1921" s="52"/>
      <c r="J1921" s="52"/>
      <c r="K1921" s="52"/>
      <c r="L1921" s="52"/>
      <c r="M1921" s="52"/>
      <c r="N1921" s="52"/>
      <c r="O1921" s="52"/>
      <c r="P1921" s="52"/>
      <c r="Q1921" s="52"/>
      <c r="R1921" s="52"/>
      <c r="S1921" s="52"/>
      <c r="T1921" s="52"/>
      <c r="U1921" s="52"/>
      <c r="V1921" s="52"/>
      <c r="W1921" s="52"/>
      <c r="X1921" s="52"/>
      <c r="Y1921" s="52"/>
      <c r="Z1921" s="52"/>
      <c r="AA1921" s="52"/>
      <c r="AB1921" s="52"/>
      <c r="AC1921" s="52"/>
    </row>
    <row r="1922" spans="4:29" x14ac:dyDescent="0.25">
      <c r="D1922" s="56" t="s">
        <v>266</v>
      </c>
      <c r="E1922" s="52"/>
      <c r="F1922" s="52"/>
      <c r="G1922" s="52"/>
      <c r="H1922" s="52"/>
      <c r="I1922" s="52"/>
      <c r="J1922" s="52"/>
      <c r="K1922" s="52"/>
      <c r="L1922" s="52"/>
      <c r="M1922" s="52"/>
      <c r="N1922" s="52"/>
      <c r="O1922" s="52"/>
      <c r="P1922" s="52"/>
      <c r="Q1922" s="52"/>
      <c r="R1922" s="52"/>
      <c r="S1922" s="52"/>
      <c r="T1922" s="52"/>
      <c r="U1922" s="52"/>
      <c r="V1922" s="52"/>
      <c r="W1922" s="52"/>
      <c r="X1922" s="52"/>
      <c r="Y1922" s="52"/>
      <c r="Z1922" s="52"/>
      <c r="AA1922" s="52"/>
      <c r="AB1922" s="52"/>
      <c r="AC1922" s="52"/>
    </row>
    <row r="1923" spans="4:29" x14ac:dyDescent="0.25">
      <c r="D1923" s="56" t="s">
        <v>4614</v>
      </c>
      <c r="E1923" s="52"/>
      <c r="F1923" s="52"/>
      <c r="G1923" s="52"/>
      <c r="H1923" s="52"/>
      <c r="I1923" s="52"/>
      <c r="J1923" s="52"/>
      <c r="K1923" s="52"/>
      <c r="L1923" s="52"/>
      <c r="M1923" s="52"/>
      <c r="N1923" s="52"/>
      <c r="O1923" s="52"/>
      <c r="P1923" s="52"/>
      <c r="Q1923" s="52"/>
      <c r="R1923" s="52"/>
      <c r="S1923" s="52"/>
      <c r="T1923" s="52"/>
      <c r="U1923" s="52"/>
      <c r="V1923" s="52"/>
      <c r="W1923" s="52"/>
      <c r="X1923" s="52"/>
      <c r="Y1923" s="52"/>
      <c r="Z1923" s="52"/>
      <c r="AA1923" s="52"/>
      <c r="AB1923" s="52"/>
      <c r="AC1923" s="52"/>
    </row>
    <row r="1924" spans="4:29" x14ac:dyDescent="0.25">
      <c r="D1924" s="56" t="s">
        <v>4615</v>
      </c>
      <c r="E1924" s="52"/>
      <c r="F1924" s="52"/>
      <c r="G1924" s="52"/>
      <c r="H1924" s="52"/>
      <c r="I1924" s="52"/>
      <c r="J1924" s="52"/>
      <c r="K1924" s="52"/>
      <c r="L1924" s="52"/>
      <c r="M1924" s="52"/>
      <c r="N1924" s="52"/>
      <c r="O1924" s="52"/>
      <c r="P1924" s="52"/>
      <c r="Q1924" s="52"/>
      <c r="R1924" s="52"/>
      <c r="S1924" s="52"/>
      <c r="T1924" s="52"/>
      <c r="U1924" s="52"/>
      <c r="V1924" s="52"/>
      <c r="W1924" s="52"/>
      <c r="X1924" s="52"/>
      <c r="Y1924" s="52"/>
      <c r="Z1924" s="52"/>
      <c r="AA1924" s="52"/>
      <c r="AB1924" s="52"/>
      <c r="AC1924" s="52"/>
    </row>
    <row r="1925" spans="4:29" x14ac:dyDescent="0.25">
      <c r="D1925" s="56" t="s">
        <v>4616</v>
      </c>
      <c r="E1925" s="52"/>
      <c r="F1925" s="52"/>
      <c r="G1925" s="52"/>
      <c r="H1925" s="52"/>
      <c r="I1925" s="52"/>
      <c r="J1925" s="52"/>
      <c r="K1925" s="52"/>
      <c r="L1925" s="52"/>
      <c r="M1925" s="52"/>
      <c r="N1925" s="52"/>
      <c r="O1925" s="52"/>
      <c r="P1925" s="52"/>
      <c r="Q1925" s="52"/>
      <c r="R1925" s="52"/>
      <c r="S1925" s="52"/>
      <c r="T1925" s="52"/>
      <c r="U1925" s="52"/>
      <c r="V1925" s="52"/>
      <c r="W1925" s="52"/>
      <c r="X1925" s="52"/>
      <c r="Y1925" s="52"/>
      <c r="Z1925" s="52"/>
      <c r="AA1925" s="52"/>
      <c r="AB1925" s="52"/>
      <c r="AC1925" s="52"/>
    </row>
    <row r="1939" spans="2:4" x14ac:dyDescent="0.25">
      <c r="B1939" s="48">
        <v>0</v>
      </c>
      <c r="D1939" s="51" t="s">
        <v>2226</v>
      </c>
    </row>
    <row r="1940" spans="2:4" x14ac:dyDescent="0.25">
      <c r="D194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589E0-5403-4C67-BD08-C7084FDB2D64}">
  <dimension ref="A2:J45"/>
  <sheetViews>
    <sheetView topLeftCell="A30" workbookViewId="0">
      <selection activeCell="A24" sqref="A24"/>
    </sheetView>
  </sheetViews>
  <sheetFormatPr defaultColWidth="2.85546875" defaultRowHeight="15" x14ac:dyDescent="0.25"/>
  <cols>
    <col min="1" max="1" width="9.140625" style="410" bestFit="1" customWidth="1"/>
    <col min="2" max="2" width="39.85546875" style="410" bestFit="1" customWidth="1"/>
    <col min="3" max="3" width="17.28515625" style="410" bestFit="1" customWidth="1"/>
    <col min="4" max="4" width="17" style="410" bestFit="1" customWidth="1"/>
    <col min="5" max="5" width="17.5703125" style="410" bestFit="1" customWidth="1"/>
    <col min="6" max="7" width="10.7109375" style="410" bestFit="1" customWidth="1"/>
    <col min="8" max="8" width="8.5703125" style="410" bestFit="1" customWidth="1"/>
    <col min="9" max="9" width="7.5703125" style="410" bestFit="1" customWidth="1"/>
    <col min="10" max="10" width="10.7109375" style="410" bestFit="1" customWidth="1"/>
    <col min="11" max="16384" width="2.85546875" style="410"/>
  </cols>
  <sheetData>
    <row r="2" spans="1:10" ht="18.75" x14ac:dyDescent="0.25">
      <c r="A2" s="447" t="s">
        <v>4515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4516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3667</v>
      </c>
      <c r="B8" s="86" t="s">
        <v>3668</v>
      </c>
      <c r="C8" s="86" t="s">
        <v>356</v>
      </c>
      <c r="D8" s="86" t="s">
        <v>330</v>
      </c>
      <c r="E8" s="86" t="s">
        <v>276</v>
      </c>
      <c r="F8" s="87">
        <v>44960.685416667002</v>
      </c>
      <c r="G8" s="87">
        <v>45399.643750000003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84" t="s">
        <v>3731</v>
      </c>
      <c r="B9" s="84" t="s">
        <v>3732</v>
      </c>
      <c r="C9" s="84" t="s">
        <v>356</v>
      </c>
      <c r="D9" s="84" t="s">
        <v>330</v>
      </c>
      <c r="E9" s="84" t="s">
        <v>276</v>
      </c>
      <c r="F9" s="85">
        <v>44963.472222222001</v>
      </c>
      <c r="G9" s="85">
        <v>45400.430555555999</v>
      </c>
      <c r="H9" s="84" t="s">
        <v>23</v>
      </c>
      <c r="I9" s="84" t="s">
        <v>18</v>
      </c>
      <c r="J9" s="84" t="s">
        <v>260</v>
      </c>
    </row>
    <row r="10" spans="1:10" ht="45" x14ac:dyDescent="0.25">
      <c r="A10" s="86" t="s">
        <v>3761</v>
      </c>
      <c r="B10" s="86" t="s">
        <v>3769</v>
      </c>
      <c r="C10" s="86" t="s">
        <v>1182</v>
      </c>
      <c r="D10" s="86" t="s">
        <v>330</v>
      </c>
      <c r="E10" s="86" t="s">
        <v>276</v>
      </c>
      <c r="F10" s="87">
        <v>44963.631944444001</v>
      </c>
      <c r="G10" s="87">
        <v>45400.590277777999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84" t="s">
        <v>3763</v>
      </c>
      <c r="B11" s="84" t="s">
        <v>3772</v>
      </c>
      <c r="C11" s="84" t="s">
        <v>1182</v>
      </c>
      <c r="D11" s="84" t="s">
        <v>330</v>
      </c>
      <c r="E11" s="84" t="s">
        <v>276</v>
      </c>
      <c r="F11" s="85">
        <v>44963.634027777996</v>
      </c>
      <c r="G11" s="85">
        <v>45400.592361110997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3845</v>
      </c>
      <c r="B12" s="86" t="s">
        <v>3846</v>
      </c>
      <c r="C12" s="86" t="s">
        <v>356</v>
      </c>
      <c r="D12" s="86" t="s">
        <v>330</v>
      </c>
      <c r="E12" s="86" t="s">
        <v>276</v>
      </c>
      <c r="F12" s="87">
        <v>44964.596527777998</v>
      </c>
      <c r="G12" s="87">
        <v>45401.554861110999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3962</v>
      </c>
      <c r="B13" s="84" t="s">
        <v>3961</v>
      </c>
      <c r="C13" s="84" t="s">
        <v>850</v>
      </c>
      <c r="D13" s="84" t="s">
        <v>330</v>
      </c>
      <c r="E13" s="84" t="s">
        <v>276</v>
      </c>
      <c r="F13" s="85">
        <v>44966.407638889003</v>
      </c>
      <c r="G13" s="85">
        <v>45405.370833333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69" t="s">
        <v>3985</v>
      </c>
      <c r="B14" s="69" t="s">
        <v>3986</v>
      </c>
      <c r="C14" s="69" t="s">
        <v>850</v>
      </c>
      <c r="D14" s="69" t="s">
        <v>330</v>
      </c>
      <c r="E14" s="69" t="s">
        <v>276</v>
      </c>
      <c r="F14" s="80">
        <v>44966.409027777998</v>
      </c>
      <c r="G14" s="80">
        <v>45405.367361110999</v>
      </c>
      <c r="H14" s="69" t="s">
        <v>23</v>
      </c>
      <c r="I14" s="69" t="s">
        <v>18</v>
      </c>
      <c r="J14" s="69" t="s">
        <v>260</v>
      </c>
    </row>
    <row r="15" spans="1:10" ht="30" x14ac:dyDescent="0.25">
      <c r="A15" s="60"/>
      <c r="B15" s="60"/>
      <c r="C15" s="69" t="s">
        <v>3962</v>
      </c>
      <c r="D15" s="69" t="s">
        <v>3961</v>
      </c>
      <c r="E15" s="60"/>
      <c r="F15" s="79"/>
      <c r="G15" s="79"/>
      <c r="H15" s="60"/>
      <c r="I15" s="60"/>
      <c r="J15" s="60"/>
    </row>
    <row r="16" spans="1:10" ht="45" x14ac:dyDescent="0.25">
      <c r="A16" s="74" t="s">
        <v>3969</v>
      </c>
      <c r="B16" s="67" t="s">
        <v>3955</v>
      </c>
      <c r="C16" s="67" t="s">
        <v>335</v>
      </c>
      <c r="D16" s="67" t="s">
        <v>330</v>
      </c>
      <c r="E16" s="67" t="s">
        <v>276</v>
      </c>
      <c r="F16" s="75">
        <v>44966.422916666997</v>
      </c>
      <c r="G16" s="75">
        <v>45405.381249999999</v>
      </c>
      <c r="H16" s="67" t="s">
        <v>23</v>
      </c>
      <c r="I16" s="67" t="s">
        <v>18</v>
      </c>
      <c r="J16" s="67" t="s">
        <v>260</v>
      </c>
    </row>
    <row r="17" spans="1:10" ht="45" x14ac:dyDescent="0.25">
      <c r="A17" s="86" t="s">
        <v>3971</v>
      </c>
      <c r="B17" s="86" t="s">
        <v>3972</v>
      </c>
      <c r="C17" s="86" t="s">
        <v>356</v>
      </c>
      <c r="D17" s="86" t="s">
        <v>330</v>
      </c>
      <c r="E17" s="86" t="s">
        <v>276</v>
      </c>
      <c r="F17" s="87">
        <v>44966.4375</v>
      </c>
      <c r="G17" s="87">
        <v>45405.395833333001</v>
      </c>
      <c r="H17" s="86" t="s">
        <v>23</v>
      </c>
      <c r="I17" s="86" t="s">
        <v>18</v>
      </c>
      <c r="J17" s="86" t="s">
        <v>260</v>
      </c>
    </row>
    <row r="18" spans="1:10" ht="45" x14ac:dyDescent="0.25">
      <c r="A18" s="84" t="s">
        <v>3996</v>
      </c>
      <c r="B18" s="84" t="s">
        <v>3998</v>
      </c>
      <c r="C18" s="84" t="s">
        <v>356</v>
      </c>
      <c r="D18" s="84" t="s">
        <v>330</v>
      </c>
      <c r="E18" s="84" t="s">
        <v>276</v>
      </c>
      <c r="F18" s="85">
        <v>44966.655555555997</v>
      </c>
      <c r="G18" s="85">
        <v>45405.613888888998</v>
      </c>
      <c r="H18" s="84" t="s">
        <v>23</v>
      </c>
      <c r="I18" s="84" t="s">
        <v>18</v>
      </c>
      <c r="J18" s="84" t="s">
        <v>260</v>
      </c>
    </row>
    <row r="19" spans="1:10" ht="45" x14ac:dyDescent="0.25">
      <c r="A19" s="63" t="s">
        <v>4020</v>
      </c>
      <c r="B19" s="63" t="s">
        <v>4019</v>
      </c>
      <c r="C19" s="63" t="s">
        <v>1669</v>
      </c>
      <c r="D19" s="63" t="s">
        <v>330</v>
      </c>
      <c r="E19" s="63" t="s">
        <v>276</v>
      </c>
      <c r="F19" s="76">
        <v>44967.365277778001</v>
      </c>
      <c r="G19" s="76">
        <v>45405.656944444003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4028</v>
      </c>
      <c r="B20" s="65" t="s">
        <v>4022</v>
      </c>
      <c r="C20" s="65" t="s">
        <v>433</v>
      </c>
      <c r="D20" s="65" t="s">
        <v>330</v>
      </c>
      <c r="E20" s="65" t="s">
        <v>276</v>
      </c>
      <c r="F20" s="77">
        <v>44967.389583333003</v>
      </c>
      <c r="G20" s="77">
        <v>45408.347916667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86" t="s">
        <v>4048</v>
      </c>
      <c r="B21" s="86" t="s">
        <v>4049</v>
      </c>
      <c r="C21" s="86" t="s">
        <v>361</v>
      </c>
      <c r="D21" s="86" t="s">
        <v>330</v>
      </c>
      <c r="E21" s="86" t="s">
        <v>276</v>
      </c>
      <c r="F21" s="87">
        <v>44967.584027778001</v>
      </c>
      <c r="G21" s="87">
        <v>45408.542361111002</v>
      </c>
      <c r="H21" s="86" t="s">
        <v>23</v>
      </c>
      <c r="I21" s="86" t="s">
        <v>18</v>
      </c>
      <c r="J21" s="86" t="s">
        <v>260</v>
      </c>
    </row>
    <row r="22" spans="1:10" ht="45" x14ac:dyDescent="0.25">
      <c r="A22" s="84" t="s">
        <v>4051</v>
      </c>
      <c r="B22" s="84" t="s">
        <v>4059</v>
      </c>
      <c r="C22" s="84" t="s">
        <v>361</v>
      </c>
      <c r="D22" s="84" t="s">
        <v>330</v>
      </c>
      <c r="E22" s="84" t="s">
        <v>276</v>
      </c>
      <c r="F22" s="85">
        <v>44967.584722222004</v>
      </c>
      <c r="G22" s="85">
        <v>45408.543055556001</v>
      </c>
      <c r="H22" s="84" t="s">
        <v>23</v>
      </c>
      <c r="I22" s="84" t="s">
        <v>18</v>
      </c>
      <c r="J22" s="84" t="s">
        <v>260</v>
      </c>
    </row>
    <row r="23" spans="1:10" ht="45" x14ac:dyDescent="0.25">
      <c r="A23" s="86" t="s">
        <v>4096</v>
      </c>
      <c r="B23" s="86" t="s">
        <v>4097</v>
      </c>
      <c r="C23" s="86" t="s">
        <v>356</v>
      </c>
      <c r="D23" s="86" t="s">
        <v>330</v>
      </c>
      <c r="E23" s="86" t="s">
        <v>276</v>
      </c>
      <c r="F23" s="87">
        <v>44970.4375</v>
      </c>
      <c r="G23" s="87">
        <v>45411.395833333001</v>
      </c>
      <c r="H23" s="86" t="s">
        <v>23</v>
      </c>
      <c r="I23" s="86" t="s">
        <v>18</v>
      </c>
      <c r="J23" s="86" t="s">
        <v>260</v>
      </c>
    </row>
    <row r="24" spans="1:10" ht="45" x14ac:dyDescent="0.25">
      <c r="A24" s="65" t="s">
        <v>4135</v>
      </c>
      <c r="B24" s="67" t="s">
        <v>4140</v>
      </c>
      <c r="C24" s="67" t="s">
        <v>356</v>
      </c>
      <c r="D24" s="67" t="s">
        <v>330</v>
      </c>
      <c r="E24" s="67" t="s">
        <v>276</v>
      </c>
      <c r="F24" s="75">
        <v>44970.604861111002</v>
      </c>
      <c r="G24" s="75">
        <v>45411.563194444003</v>
      </c>
      <c r="H24" s="67" t="s">
        <v>23</v>
      </c>
      <c r="I24" s="67" t="s">
        <v>18</v>
      </c>
      <c r="J24" s="67" t="s">
        <v>260</v>
      </c>
    </row>
    <row r="25" spans="1:10" ht="45" x14ac:dyDescent="0.25">
      <c r="A25" s="413" t="s">
        <v>4192</v>
      </c>
      <c r="B25" s="413" t="s">
        <v>4194</v>
      </c>
      <c r="C25" s="413" t="s">
        <v>4268</v>
      </c>
      <c r="D25" s="413" t="s">
        <v>330</v>
      </c>
      <c r="E25" s="413" t="s">
        <v>276</v>
      </c>
      <c r="F25" s="414">
        <v>44971.336805555999</v>
      </c>
      <c r="G25" s="414">
        <v>45411.628472222001</v>
      </c>
      <c r="H25" s="413" t="s">
        <v>23</v>
      </c>
      <c r="I25" s="413" t="s">
        <v>18</v>
      </c>
      <c r="J25" s="413" t="s">
        <v>255</v>
      </c>
    </row>
    <row r="26" spans="1:10" ht="45" x14ac:dyDescent="0.25">
      <c r="A26" s="84" t="s">
        <v>4198</v>
      </c>
      <c r="B26" s="67" t="s">
        <v>4200</v>
      </c>
      <c r="C26" s="67" t="s">
        <v>361</v>
      </c>
      <c r="D26" s="67" t="s">
        <v>330</v>
      </c>
      <c r="E26" s="67" t="s">
        <v>276</v>
      </c>
      <c r="F26" s="75">
        <v>44971.338888888997</v>
      </c>
      <c r="G26" s="75">
        <v>45411.630555556003</v>
      </c>
      <c r="H26" s="67" t="s">
        <v>23</v>
      </c>
      <c r="I26" s="67" t="s">
        <v>18</v>
      </c>
      <c r="J26" s="67" t="s">
        <v>260</v>
      </c>
    </row>
    <row r="27" spans="1:10" ht="45" x14ac:dyDescent="0.25">
      <c r="A27" s="86" t="s">
        <v>4241</v>
      </c>
      <c r="B27" s="63" t="s">
        <v>4242</v>
      </c>
      <c r="C27" s="63" t="s">
        <v>356</v>
      </c>
      <c r="D27" s="63" t="s">
        <v>330</v>
      </c>
      <c r="E27" s="63" t="s">
        <v>276</v>
      </c>
      <c r="F27" s="76">
        <v>44971.446527777996</v>
      </c>
      <c r="G27" s="76">
        <v>45412.404861110997</v>
      </c>
      <c r="H27" s="63" t="s">
        <v>23</v>
      </c>
      <c r="I27" s="63" t="s">
        <v>18</v>
      </c>
      <c r="J27" s="63" t="s">
        <v>260</v>
      </c>
    </row>
    <row r="28" spans="1:10" ht="45" x14ac:dyDescent="0.25">
      <c r="A28" s="84" t="s">
        <v>4271</v>
      </c>
      <c r="B28" s="84" t="s">
        <v>4272</v>
      </c>
      <c r="C28" s="67" t="s">
        <v>920</v>
      </c>
      <c r="D28" s="67" t="s">
        <v>330</v>
      </c>
      <c r="E28" s="67" t="s">
        <v>276</v>
      </c>
      <c r="F28" s="75">
        <v>44972.575694444</v>
      </c>
      <c r="G28" s="75">
        <v>45419.575694444</v>
      </c>
      <c r="H28" s="67" t="s">
        <v>23</v>
      </c>
      <c r="I28" s="67" t="s">
        <v>18</v>
      </c>
      <c r="J28" s="67" t="s">
        <v>260</v>
      </c>
    </row>
    <row r="29" spans="1:10" ht="45" x14ac:dyDescent="0.25">
      <c r="A29" s="63" t="s">
        <v>4309</v>
      </c>
      <c r="B29" s="63" t="s">
        <v>4310</v>
      </c>
      <c r="C29" s="63" t="s">
        <v>356</v>
      </c>
      <c r="D29" s="63" t="s">
        <v>330</v>
      </c>
      <c r="E29" s="63" t="s">
        <v>276</v>
      </c>
      <c r="F29" s="76">
        <v>44972.636111111002</v>
      </c>
      <c r="G29" s="76">
        <v>45419.594444444003</v>
      </c>
      <c r="H29" s="63" t="s">
        <v>23</v>
      </c>
      <c r="I29" s="63" t="s">
        <v>18</v>
      </c>
      <c r="J29" s="63" t="s">
        <v>260</v>
      </c>
    </row>
    <row r="30" spans="1:10" ht="45" x14ac:dyDescent="0.25">
      <c r="A30" s="67" t="s">
        <v>4336</v>
      </c>
      <c r="B30" s="67" t="s">
        <v>4338</v>
      </c>
      <c r="C30" s="67" t="s">
        <v>356</v>
      </c>
      <c r="D30" s="67" t="s">
        <v>330</v>
      </c>
      <c r="E30" s="67" t="s">
        <v>276</v>
      </c>
      <c r="F30" s="75">
        <v>44973.395833333001</v>
      </c>
      <c r="G30" s="75">
        <v>45420.354166666999</v>
      </c>
      <c r="H30" s="67" t="s">
        <v>23</v>
      </c>
      <c r="I30" s="67" t="s">
        <v>18</v>
      </c>
      <c r="J30" s="67" t="s">
        <v>260</v>
      </c>
    </row>
    <row r="31" spans="1:10" ht="45" x14ac:dyDescent="0.25">
      <c r="A31" s="63" t="s">
        <v>4388</v>
      </c>
      <c r="B31" s="63" t="s">
        <v>4390</v>
      </c>
      <c r="C31" s="63" t="s">
        <v>356</v>
      </c>
      <c r="D31" s="63" t="s">
        <v>330</v>
      </c>
      <c r="E31" s="63" t="s">
        <v>276</v>
      </c>
      <c r="F31" s="76">
        <v>44973.443055556003</v>
      </c>
      <c r="G31" s="76">
        <v>45420.401388888997</v>
      </c>
      <c r="H31" s="63" t="s">
        <v>23</v>
      </c>
      <c r="I31" s="63" t="s">
        <v>18</v>
      </c>
      <c r="J31" s="63" t="s">
        <v>260</v>
      </c>
    </row>
    <row r="32" spans="1:10" ht="45" x14ac:dyDescent="0.25">
      <c r="A32" s="67" t="s">
        <v>4391</v>
      </c>
      <c r="B32" s="67" t="s">
        <v>4393</v>
      </c>
      <c r="C32" s="67" t="s">
        <v>356</v>
      </c>
      <c r="D32" s="67" t="s">
        <v>330</v>
      </c>
      <c r="E32" s="67" t="s">
        <v>276</v>
      </c>
      <c r="F32" s="75">
        <v>44973.454861111</v>
      </c>
      <c r="G32" s="75">
        <v>45420.413194444001</v>
      </c>
      <c r="H32" s="67" t="s">
        <v>23</v>
      </c>
      <c r="I32" s="67" t="s">
        <v>18</v>
      </c>
      <c r="J32" s="67" t="s">
        <v>260</v>
      </c>
    </row>
    <row r="33" spans="1:10" ht="45" x14ac:dyDescent="0.25">
      <c r="A33" s="63" t="s">
        <v>4396</v>
      </c>
      <c r="B33" s="63" t="s">
        <v>4398</v>
      </c>
      <c r="C33" s="63" t="s">
        <v>361</v>
      </c>
      <c r="D33" s="63" t="s">
        <v>330</v>
      </c>
      <c r="E33" s="63" t="s">
        <v>276</v>
      </c>
      <c r="F33" s="76">
        <v>44973.482638889</v>
      </c>
      <c r="G33" s="76">
        <v>45420.440972222001</v>
      </c>
      <c r="H33" s="63" t="s">
        <v>23</v>
      </c>
      <c r="I33" s="63" t="s">
        <v>18</v>
      </c>
      <c r="J33" s="63" t="s">
        <v>260</v>
      </c>
    </row>
    <row r="34" spans="1:10" ht="45" x14ac:dyDescent="0.25">
      <c r="A34" s="84" t="s">
        <v>4406</v>
      </c>
      <c r="B34" s="84" t="s">
        <v>4407</v>
      </c>
      <c r="C34" s="84" t="s">
        <v>465</v>
      </c>
      <c r="D34" s="84" t="s">
        <v>330</v>
      </c>
      <c r="E34" s="84" t="s">
        <v>276</v>
      </c>
      <c r="F34" s="85">
        <v>44973.584722222004</v>
      </c>
      <c r="G34" s="85">
        <v>45421.333333333001</v>
      </c>
      <c r="H34" s="84" t="s">
        <v>23</v>
      </c>
      <c r="I34" s="84" t="s">
        <v>18</v>
      </c>
      <c r="J34" s="84" t="s">
        <v>255</v>
      </c>
    </row>
    <row r="35" spans="1:10" ht="45" x14ac:dyDescent="0.25">
      <c r="A35" s="63" t="s">
        <v>4490</v>
      </c>
      <c r="B35" s="63" t="s">
        <v>4491</v>
      </c>
      <c r="C35" s="63" t="s">
        <v>325</v>
      </c>
      <c r="D35" s="63" t="s">
        <v>330</v>
      </c>
      <c r="E35" s="63" t="s">
        <v>276</v>
      </c>
      <c r="F35" s="76">
        <v>44974.477777777996</v>
      </c>
      <c r="G35" s="76">
        <v>45421.436111110997</v>
      </c>
      <c r="H35" s="63" t="s">
        <v>23</v>
      </c>
      <c r="I35" s="63" t="s">
        <v>18</v>
      </c>
      <c r="J35" s="63" t="s">
        <v>260</v>
      </c>
    </row>
    <row r="37" spans="1:10" ht="30" x14ac:dyDescent="0.25">
      <c r="A37" s="62" t="s">
        <v>4519</v>
      </c>
      <c r="B37" s="62" t="s">
        <v>4517</v>
      </c>
      <c r="C37" s="62"/>
      <c r="D37" s="62"/>
      <c r="E37" s="62"/>
      <c r="F37" s="81"/>
      <c r="G37" s="81"/>
      <c r="H37" s="62"/>
      <c r="I37" s="62"/>
      <c r="J37" s="62" t="s">
        <v>346</v>
      </c>
    </row>
    <row r="38" spans="1:10" x14ac:dyDescent="0.25">
      <c r="A38" s="86" t="s">
        <v>4539</v>
      </c>
      <c r="B38" s="86" t="s">
        <v>4540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45" x14ac:dyDescent="0.25">
      <c r="A39" s="62" t="s">
        <v>4555</v>
      </c>
      <c r="B39" s="62" t="s">
        <v>4557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413" t="s">
        <v>4568</v>
      </c>
      <c r="B40" s="413" t="s">
        <v>4574</v>
      </c>
      <c r="C40" s="413"/>
      <c r="D40" s="413"/>
      <c r="E40" s="413"/>
      <c r="F40" s="414"/>
      <c r="G40" s="414"/>
      <c r="H40" s="413"/>
      <c r="I40" s="413"/>
      <c r="J40" s="413" t="s">
        <v>346</v>
      </c>
    </row>
    <row r="41" spans="1:10" x14ac:dyDescent="0.25">
      <c r="A41" s="62" t="s">
        <v>4570</v>
      </c>
      <c r="B41" s="62" t="s">
        <v>4576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ht="30" x14ac:dyDescent="0.25">
      <c r="A42" s="413" t="s">
        <v>4572</v>
      </c>
      <c r="B42" s="413" t="s">
        <v>4578</v>
      </c>
      <c r="C42" s="413"/>
      <c r="D42" s="413"/>
      <c r="E42" s="413"/>
      <c r="F42" s="414"/>
      <c r="G42" s="414"/>
      <c r="H42" s="413"/>
      <c r="I42" s="413"/>
      <c r="J42" s="413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  <row r="45" spans="1:10" x14ac:dyDescent="0.25">
      <c r="A45" s="60"/>
      <c r="B45" s="60"/>
      <c r="C45" s="60"/>
      <c r="D45" s="60"/>
      <c r="E45" s="60"/>
      <c r="F45" s="79"/>
      <c r="G45" s="79"/>
      <c r="H45" s="60"/>
      <c r="I45" s="60"/>
      <c r="J45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3CCE-2FAC-472A-9BD1-C369356FEF07}">
  <dimension ref="B2:CB805"/>
  <sheetViews>
    <sheetView workbookViewId="0">
      <selection activeCell="B2" sqref="B2"/>
    </sheetView>
  </sheetViews>
  <sheetFormatPr defaultColWidth="2.85546875" defaultRowHeight="15" x14ac:dyDescent="0.25"/>
  <cols>
    <col min="1" max="71" width="2.85546875" style="285"/>
    <col min="72" max="72" width="2.85546875" style="285" customWidth="1"/>
    <col min="73" max="16384" width="2.85546875" style="285"/>
  </cols>
  <sheetData>
    <row r="2" spans="2:4" x14ac:dyDescent="0.25">
      <c r="B2" s="51" t="s">
        <v>4511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4512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4513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4514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4029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5" spans="2:4" x14ac:dyDescent="0.25">
      <c r="B155" s="50">
        <v>0</v>
      </c>
      <c r="D155" s="51" t="s">
        <v>4665</v>
      </c>
    </row>
    <row r="156" spans="2:4" x14ac:dyDescent="0.25">
      <c r="D156" s="59" t="s">
        <v>304</v>
      </c>
    </row>
    <row r="158" spans="2:4" x14ac:dyDescent="0.25">
      <c r="D158" s="285" t="s">
        <v>36</v>
      </c>
    </row>
    <row r="159" spans="2:4" x14ac:dyDescent="0.25">
      <c r="D159" s="54" t="s">
        <v>4673</v>
      </c>
    </row>
    <row r="161" spans="4:4" x14ac:dyDescent="0.25">
      <c r="D161" s="285" t="s">
        <v>4645</v>
      </c>
    </row>
    <row r="209" spans="4:4" x14ac:dyDescent="0.25">
      <c r="D209" s="42" t="s">
        <v>4662</v>
      </c>
    </row>
    <row r="254" spans="4:36" x14ac:dyDescent="0.25">
      <c r="D254" s="285" t="s">
        <v>309</v>
      </c>
      <c r="M254" s="285" t="s">
        <v>495</v>
      </c>
      <c r="W254" s="285" t="s">
        <v>496</v>
      </c>
      <c r="AD254" s="285" t="s">
        <v>316</v>
      </c>
    </row>
    <row r="255" spans="4:36" x14ac:dyDescent="0.25">
      <c r="D255" s="51" t="s">
        <v>4646</v>
      </c>
      <c r="M255" s="51" t="s">
        <v>4650</v>
      </c>
      <c r="W255" s="51" t="s">
        <v>4654</v>
      </c>
      <c r="AD255" s="51" t="s">
        <v>4658</v>
      </c>
      <c r="AJ255" s="285" t="str">
        <f>"select '" &amp; TRIM(D255) &amp; "' AgreementNumber, '" &amp; TRIM(M255) &amp; "' ChassisNumber, '" &amp; TRIM(W255) &amp; "' EngineNumber, '" &amp; TRIM(SUBSTITUTE(AD255, " ", "")) &amp; "' PoliceNumber union all"</f>
        <v>select '0001235/4/01/12/2022' AgreementNumber, 'MMBGUKR10KH021336' ChassisNumber, '4N15UGB1982' EngineNumber, 'B1071PJS' PoliceNumber union all</v>
      </c>
    </row>
    <row r="256" spans="4:36" x14ac:dyDescent="0.25">
      <c r="D256" s="51" t="s">
        <v>4647</v>
      </c>
      <c r="M256" s="51" t="s">
        <v>4651</v>
      </c>
      <c r="W256" s="51" t="s">
        <v>4655</v>
      </c>
      <c r="AD256" s="51" t="s">
        <v>4659</v>
      </c>
      <c r="AJ256" s="285" t="str">
        <f>"select '" &amp; TRIM(D256) &amp; "' AgreementNumber, '" &amp; TRIM(M256) &amp; "' ChassisNumber, '" &amp; TRIM(W256) &amp; "' EngineNumber, '" &amp; TRIM(SUBSTITUTE(AD256, " ", "")) &amp; "' PoliceNumber union all"</f>
        <v>select '0001058/4/01/06/2022' AgreementNumber, 'MRHCV1650LP910533' ChassisNumber, 'L15BG2101504' EngineNumber, 'B1404NZR' PoliceNumber union all</v>
      </c>
    </row>
    <row r="257" spans="4:80" x14ac:dyDescent="0.25">
      <c r="D257" s="51" t="s">
        <v>4648</v>
      </c>
      <c r="M257" s="51" t="s">
        <v>4652</v>
      </c>
      <c r="W257" s="51" t="s">
        <v>4656</v>
      </c>
      <c r="AD257" s="51" t="s">
        <v>4660</v>
      </c>
      <c r="AJ257" s="285" t="str">
        <f>"select '" &amp; TRIM(D257) &amp; "' AgreementNumber, '" &amp; TRIM(M257) &amp; "' ChassisNumber, '" &amp; TRIM(W257) &amp; "' EngineNumber, '" &amp; TRIM(SUBSTITUTE(AD257, " ", "")) &amp; "' PoliceNumber union all"</f>
        <v>select '0000470/4/10/06/2022' AgreementNumber, 'MHKV3BA3JKK053972' ChassisNumber, 'K3MH50707' EngineNumber, 'L1925RD' PoliceNumber union all</v>
      </c>
    </row>
    <row r="258" spans="4:80" x14ac:dyDescent="0.25">
      <c r="D258" s="51" t="s">
        <v>4649</v>
      </c>
      <c r="M258" s="51" t="s">
        <v>4653</v>
      </c>
      <c r="W258" s="51" t="s">
        <v>4657</v>
      </c>
      <c r="AD258" s="51" t="s">
        <v>4661</v>
      </c>
      <c r="AJ258" s="285" t="str">
        <f>"select '" &amp; TRIM(D258) &amp; "' AgreementNumber, '" &amp; TRIM(M258) &amp; "' ChassisNumber, '" &amp; TRIM(W258) &amp; "' EngineNumber, '" &amp; TRIM(SUBSTITUTE(AD258, " ", "")) &amp; "' PoliceNumber union all"</f>
        <v>select '0000002/4/29/07/2021' AgreementNumber, 'MHFJB8EM7M1084119' ChassisNumber, '2GDC840529' EngineNumber, 'P1720HW' PoliceNumber union all</v>
      </c>
    </row>
    <row r="260" spans="4:80" x14ac:dyDescent="0.25">
      <c r="D260" s="56" t="s">
        <v>521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</row>
    <row r="261" spans="4:80" x14ac:dyDescent="0.25">
      <c r="D261" s="56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</row>
    <row r="262" spans="4:80" x14ac:dyDescent="0.25">
      <c r="D262" s="56" t="s">
        <v>37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</row>
    <row r="263" spans="4:80" x14ac:dyDescent="0.25">
      <c r="D263" s="56" t="s">
        <v>364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</row>
    <row r="264" spans="4:80" x14ac:dyDescent="0.25">
      <c r="D264" s="37" t="s">
        <v>529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</row>
    <row r="265" spans="4:80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</row>
    <row r="266" spans="4:80" x14ac:dyDescent="0.25">
      <c r="D266" s="57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</row>
    <row r="267" spans="4:80" x14ac:dyDescent="0.25">
      <c r="D267" s="57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</row>
    <row r="268" spans="4:80" x14ac:dyDescent="0.25">
      <c r="D268" s="56" t="s">
        <v>351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</row>
    <row r="269" spans="4:80" x14ac:dyDescent="0.25">
      <c r="D269" s="56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</row>
    <row r="270" spans="4:80" x14ac:dyDescent="0.25">
      <c r="D270" s="56" t="s">
        <v>463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</row>
    <row r="271" spans="4:80" x14ac:dyDescent="0.25">
      <c r="D271" s="56" t="s">
        <v>364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</row>
    <row r="272" spans="4:80" x14ac:dyDescent="0.25">
      <c r="D272" s="57" t="s">
        <v>354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</row>
    <row r="273" spans="4:80" x14ac:dyDescent="0.25">
      <c r="D273" s="37" t="s">
        <v>453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</row>
    <row r="274" spans="4:80" x14ac:dyDescent="0.25">
      <c r="D274" s="37" t="s">
        <v>454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  <c r="BT274" s="53"/>
      <c r="BU274" s="53"/>
      <c r="BV274" s="53"/>
      <c r="BW274" s="53"/>
      <c r="BX274" s="53"/>
      <c r="BY274" s="53"/>
      <c r="BZ274" s="53"/>
      <c r="CA274" s="53"/>
      <c r="CB274" s="53"/>
    </row>
    <row r="275" spans="4:80" x14ac:dyDescent="0.25">
      <c r="D275" s="37" t="s">
        <v>455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  <c r="BW275" s="53"/>
      <c r="BX275" s="53"/>
      <c r="BY275" s="53"/>
      <c r="BZ275" s="53"/>
      <c r="CA275" s="53"/>
      <c r="CB275" s="53"/>
    </row>
    <row r="276" spans="4:80" x14ac:dyDescent="0.25">
      <c r="D276" s="37" t="s">
        <v>456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</row>
    <row r="277" spans="4:80" x14ac:dyDescent="0.25">
      <c r="D277" s="57" t="s">
        <v>353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</row>
    <row r="278" spans="4:80" x14ac:dyDescent="0.25">
      <c r="D278" s="57" t="s">
        <v>452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</row>
    <row r="279" spans="4:80" x14ac:dyDescent="0.25">
      <c r="D279" s="57" t="s">
        <v>334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</row>
    <row r="280" spans="4:80" x14ac:dyDescent="0.25">
      <c r="D280" s="37" t="s">
        <v>530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</row>
    <row r="281" spans="4:80" x14ac:dyDescent="0.25">
      <c r="D281" s="37" t="s">
        <v>535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</row>
    <row r="282" spans="4:80" x14ac:dyDescent="0.25">
      <c r="D282" s="37" t="s">
        <v>522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</row>
    <row r="283" spans="4:80" x14ac:dyDescent="0.25">
      <c r="D283" s="37" t="s">
        <v>457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</row>
    <row r="284" spans="4:80" x14ac:dyDescent="0.25">
      <c r="D284" s="37" t="s">
        <v>523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</row>
    <row r="285" spans="4:80" x14ac:dyDescent="0.25">
      <c r="D285" s="57" t="s">
        <v>524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</row>
    <row r="286" spans="4:80" x14ac:dyDescent="0.25">
      <c r="D286" s="57" t="s">
        <v>1986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</row>
    <row r="287" spans="4:80" x14ac:dyDescent="0.25">
      <c r="D287" s="57" t="s">
        <v>2886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  <c r="BT287" s="53"/>
      <c r="BU287" s="53"/>
      <c r="BV287" s="53"/>
      <c r="BW287" s="53"/>
      <c r="BX287" s="53"/>
      <c r="BY287" s="53"/>
      <c r="BZ287" s="53"/>
      <c r="CA287" s="53"/>
      <c r="CB287" s="53"/>
    </row>
    <row r="288" spans="4:80" x14ac:dyDescent="0.25">
      <c r="D288" s="57" t="s">
        <v>279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</row>
    <row r="289" spans="4:80" x14ac:dyDescent="0.25">
      <c r="D289" s="57" t="s">
        <v>2887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</row>
    <row r="290" spans="4:80" x14ac:dyDescent="0.25">
      <c r="D290" s="57" t="s">
        <v>333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</row>
    <row r="291" spans="4:80" x14ac:dyDescent="0.25">
      <c r="D291" s="56" t="s">
        <v>368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</row>
    <row r="292" spans="4:80" x14ac:dyDescent="0.25">
      <c r="D292" s="56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</row>
    <row r="293" spans="4:80" x14ac:dyDescent="0.25">
      <c r="D293" s="38" t="s">
        <v>2906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</row>
    <row r="294" spans="4:80" x14ac:dyDescent="0.25">
      <c r="D294" s="56" t="s">
        <v>4666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</row>
    <row r="295" spans="4:80" x14ac:dyDescent="0.25">
      <c r="D295" s="38" t="s">
        <v>4670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</row>
    <row r="296" spans="4:80" x14ac:dyDescent="0.25">
      <c r="D296" s="38" t="s">
        <v>534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</row>
    <row r="297" spans="4:80" x14ac:dyDescent="0.25">
      <c r="D297" s="38" t="s">
        <v>532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</row>
    <row r="298" spans="4:80" x14ac:dyDescent="0.25">
      <c r="D298" s="38" t="s">
        <v>4671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</row>
    <row r="299" spans="4:80" x14ac:dyDescent="0.25">
      <c r="D299" s="38" t="s">
        <v>458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</row>
    <row r="300" spans="4:80" x14ac:dyDescent="0.25">
      <c r="D300" s="38" t="s">
        <v>4672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</row>
    <row r="301" spans="4:80" x14ac:dyDescent="0.25">
      <c r="D301" s="38" t="s">
        <v>4669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</row>
    <row r="302" spans="4:80" x14ac:dyDescent="0.25">
      <c r="D302" s="56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</row>
    <row r="303" spans="4:80" x14ac:dyDescent="0.25">
      <c r="D303" s="56" t="s">
        <v>4667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</row>
    <row r="304" spans="4:80" x14ac:dyDescent="0.25">
      <c r="D304" s="56" t="s">
        <v>4668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</row>
    <row r="306" spans="4:4" x14ac:dyDescent="0.25">
      <c r="D306" s="285" t="s">
        <v>4677</v>
      </c>
    </row>
    <row r="323" spans="4:4" x14ac:dyDescent="0.25">
      <c r="D323" s="51" t="s">
        <v>4885</v>
      </c>
    </row>
    <row r="325" spans="4:4" x14ac:dyDescent="0.25">
      <c r="D325" s="285" t="s">
        <v>4677</v>
      </c>
    </row>
    <row r="355" spans="2:4" x14ac:dyDescent="0.25">
      <c r="B355" s="48">
        <v>0</v>
      </c>
      <c r="D355" s="51" t="s">
        <v>362</v>
      </c>
    </row>
    <row r="356" spans="2:4" x14ac:dyDescent="0.25">
      <c r="D356" s="59" t="s">
        <v>305</v>
      </c>
    </row>
    <row r="367" spans="2:4" x14ac:dyDescent="0.25">
      <c r="D367" s="285" t="s">
        <v>336</v>
      </c>
    </row>
    <row r="368" spans="2:4" x14ac:dyDescent="0.25">
      <c r="D368" s="51" t="s">
        <v>4674</v>
      </c>
    </row>
    <row r="370" spans="4:25" x14ac:dyDescent="0.25">
      <c r="D370" s="56" t="s">
        <v>341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4:25" x14ac:dyDescent="0.25">
      <c r="D371" s="56" t="s">
        <v>349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4:25" x14ac:dyDescent="0.25">
      <c r="D372" s="56" t="s">
        <v>832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4:25" x14ac:dyDescent="0.25">
      <c r="D373" s="56" t="s">
        <v>4675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5" spans="4:25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</row>
    <row r="376" spans="4:25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</row>
    <row r="378" spans="4:25" x14ac:dyDescent="0.25">
      <c r="D378" s="57" t="s">
        <v>836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</row>
    <row r="379" spans="4:25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</row>
    <row r="380" spans="4:25" x14ac:dyDescent="0.25">
      <c r="D380" s="57" t="s">
        <v>834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</row>
    <row r="381" spans="4:25" x14ac:dyDescent="0.25">
      <c r="D381" s="57" t="s">
        <v>835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</row>
    <row r="382" spans="4:25" x14ac:dyDescent="0.25">
      <c r="D382" s="57" t="s">
        <v>4676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</row>
    <row r="383" spans="4:25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</row>
    <row r="384" spans="4:25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</row>
    <row r="385" spans="2:19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</row>
    <row r="386" spans="2:19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</row>
    <row r="398" spans="2:19" x14ac:dyDescent="0.25">
      <c r="B398" s="50">
        <v>0</v>
      </c>
      <c r="D398" s="51" t="s">
        <v>4683</v>
      </c>
    </row>
    <row r="399" spans="2:19" x14ac:dyDescent="0.25">
      <c r="D399" s="59" t="s">
        <v>304</v>
      </c>
    </row>
    <row r="401" spans="4:4" x14ac:dyDescent="0.25">
      <c r="D401" s="285" t="s">
        <v>36</v>
      </c>
    </row>
    <row r="402" spans="4:4" x14ac:dyDescent="0.25">
      <c r="D402" s="54" t="s">
        <v>4695</v>
      </c>
    </row>
    <row r="404" spans="4:4" x14ac:dyDescent="0.25">
      <c r="D404" s="285" t="s">
        <v>4678</v>
      </c>
    </row>
    <row r="466" spans="4:25" x14ac:dyDescent="0.25">
      <c r="D466" s="285" t="s">
        <v>309</v>
      </c>
    </row>
    <row r="467" spans="4:25" x14ac:dyDescent="0.25">
      <c r="D467" s="51" t="s">
        <v>4680</v>
      </c>
    </row>
    <row r="469" spans="4:25" x14ac:dyDescent="0.25">
      <c r="D469" s="285" t="s">
        <v>4681</v>
      </c>
      <c r="S469" s="285" t="s">
        <v>2381</v>
      </c>
      <c r="Y469" s="285" t="s">
        <v>635</v>
      </c>
    </row>
    <row r="470" spans="4:25" x14ac:dyDescent="0.25">
      <c r="D470" s="285" t="s">
        <v>4684</v>
      </c>
      <c r="S470" s="51" t="s">
        <v>4585</v>
      </c>
      <c r="Y470" s="28" t="s">
        <v>4592</v>
      </c>
    </row>
    <row r="472" spans="4:25" x14ac:dyDescent="0.25">
      <c r="D472" s="56" t="s">
        <v>4690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</row>
    <row r="473" spans="4:25" x14ac:dyDescent="0.25">
      <c r="D473" s="56" t="s">
        <v>4691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</row>
    <row r="474" spans="4:25" x14ac:dyDescent="0.25">
      <c r="D474" s="56" t="s">
        <v>3196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</row>
    <row r="475" spans="4:25" x14ac:dyDescent="0.25">
      <c r="D475" s="56" t="s">
        <v>524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</row>
    <row r="476" spans="4:25" x14ac:dyDescent="0.25">
      <c r="D476" s="56" t="s">
        <v>257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</row>
    <row r="477" spans="4:25" x14ac:dyDescent="0.25">
      <c r="D477" s="56" t="s">
        <v>789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</row>
    <row r="478" spans="4:25" x14ac:dyDescent="0.25">
      <c r="D478" s="56" t="s">
        <v>279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</row>
    <row r="479" spans="4:25" x14ac:dyDescent="0.25">
      <c r="D479" s="56" t="s">
        <v>327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</row>
    <row r="480" spans="4:25" x14ac:dyDescent="0.25">
      <c r="D480" s="56" t="s">
        <v>328</v>
      </c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</row>
    <row r="481" spans="4:40" x14ac:dyDescent="0.25">
      <c r="D481" s="56" t="s">
        <v>4692</v>
      </c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</row>
    <row r="483" spans="4:40" x14ac:dyDescent="0.25">
      <c r="D483" s="57" t="s">
        <v>357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322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507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282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 t="s">
        <v>4699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 t="s">
        <v>4698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4697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3" spans="4:40" x14ac:dyDescent="0.25">
      <c r="D493" s="57" t="s">
        <v>4696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</row>
    <row r="494" spans="4:40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</row>
    <row r="496" spans="4:40" x14ac:dyDescent="0.25">
      <c r="D496" s="285" t="s">
        <v>4706</v>
      </c>
    </row>
    <row r="511" spans="4:4" x14ac:dyDescent="0.25">
      <c r="D511" s="51" t="s">
        <v>4885</v>
      </c>
    </row>
    <row r="513" spans="4:4" x14ac:dyDescent="0.25">
      <c r="D513" s="285" t="s">
        <v>4706</v>
      </c>
    </row>
    <row r="542" spans="2:4" x14ac:dyDescent="0.25">
      <c r="B542" s="50">
        <v>0</v>
      </c>
      <c r="D542" s="51" t="s">
        <v>4705</v>
      </c>
    </row>
    <row r="543" spans="2:4" x14ac:dyDescent="0.25">
      <c r="D543" s="59" t="s">
        <v>304</v>
      </c>
    </row>
    <row r="545" spans="4:4" x14ac:dyDescent="0.25">
      <c r="D545" s="285" t="s">
        <v>36</v>
      </c>
    </row>
    <row r="546" spans="4:4" x14ac:dyDescent="0.25">
      <c r="D546" s="54" t="s">
        <v>4708</v>
      </c>
    </row>
    <row r="548" spans="4:4" x14ac:dyDescent="0.25">
      <c r="D548" s="285" t="s">
        <v>4685</v>
      </c>
    </row>
    <row r="571" spans="4:23" x14ac:dyDescent="0.25">
      <c r="D571" s="285" t="s">
        <v>269</v>
      </c>
    </row>
    <row r="572" spans="4:23" x14ac:dyDescent="0.25">
      <c r="D572" s="51" t="s">
        <v>3225</v>
      </c>
    </row>
    <row r="574" spans="4:23" x14ac:dyDescent="0.25">
      <c r="D574" s="285" t="s">
        <v>4686</v>
      </c>
      <c r="P574" s="285" t="s">
        <v>2381</v>
      </c>
      <c r="W574" s="285" t="s">
        <v>635</v>
      </c>
    </row>
    <row r="575" spans="4:23" x14ac:dyDescent="0.25">
      <c r="D575" s="285" t="s">
        <v>4687</v>
      </c>
      <c r="P575" s="51" t="s">
        <v>4688</v>
      </c>
      <c r="W575" s="28" t="s">
        <v>4689</v>
      </c>
    </row>
    <row r="577" spans="4:58" x14ac:dyDescent="0.25">
      <c r="D577" s="56" t="s">
        <v>4588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V577" s="57" t="s">
        <v>357</v>
      </c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</row>
    <row r="578" spans="4:58" x14ac:dyDescent="0.25">
      <c r="D578" s="56" t="s">
        <v>4589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V578" s="57" t="s">
        <v>322</v>
      </c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</row>
    <row r="579" spans="4:58" x14ac:dyDescent="0.25">
      <c r="D579" s="56" t="s">
        <v>4590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V579" s="57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</row>
    <row r="580" spans="4:58" x14ac:dyDescent="0.25">
      <c r="D580" s="56" t="s">
        <v>3196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V580" s="57" t="s">
        <v>267</v>
      </c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</row>
    <row r="581" spans="4:58" x14ac:dyDescent="0.25">
      <c r="D581" s="56" t="s">
        <v>524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V581" s="57" t="s">
        <v>282</v>
      </c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</row>
    <row r="582" spans="4:58" x14ac:dyDescent="0.25">
      <c r="D582" s="56" t="s">
        <v>266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V582" s="57" t="s">
        <v>4711</v>
      </c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</row>
    <row r="583" spans="4:58" x14ac:dyDescent="0.25">
      <c r="D583" s="56" t="s">
        <v>277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V583" s="57" t="s">
        <v>4709</v>
      </c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</row>
    <row r="584" spans="4:58" x14ac:dyDescent="0.25">
      <c r="D584" s="56" t="s">
        <v>273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V584" s="57" t="s">
        <v>4710</v>
      </c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</row>
    <row r="585" spans="4:58" x14ac:dyDescent="0.25">
      <c r="D585" s="56" t="s">
        <v>327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V585" s="57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</row>
    <row r="586" spans="4:58" x14ac:dyDescent="0.25">
      <c r="D586" s="56" t="s">
        <v>328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V586" s="57" t="s">
        <v>263</v>
      </c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</row>
    <row r="587" spans="4:58" x14ac:dyDescent="0.25">
      <c r="D587" s="56" t="s">
        <v>4707</v>
      </c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V587" s="57" t="s">
        <v>264</v>
      </c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</row>
    <row r="588" spans="4:58" x14ac:dyDescent="0.25">
      <c r="V588" s="57" t="s">
        <v>358</v>
      </c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</row>
    <row r="590" spans="4:58" x14ac:dyDescent="0.25">
      <c r="D590" s="285" t="s">
        <v>4712</v>
      </c>
    </row>
    <row r="605" spans="4:4" x14ac:dyDescent="0.25">
      <c r="D605" s="285" t="s">
        <v>4728</v>
      </c>
    </row>
    <row r="639" spans="2:4" x14ac:dyDescent="0.25">
      <c r="B639" s="50">
        <v>0</v>
      </c>
      <c r="D639" s="51" t="s">
        <v>4702</v>
      </c>
    </row>
    <row r="640" spans="2:4" x14ac:dyDescent="0.25">
      <c r="D640" s="59" t="s">
        <v>306</v>
      </c>
    </row>
    <row r="642" spans="4:4" x14ac:dyDescent="0.25">
      <c r="D642" s="285" t="s">
        <v>36</v>
      </c>
    </row>
    <row r="643" spans="4:4" x14ac:dyDescent="0.25">
      <c r="D643" s="54" t="s">
        <v>4713</v>
      </c>
    </row>
    <row r="645" spans="4:4" x14ac:dyDescent="0.25">
      <c r="D645" s="285" t="s">
        <v>4693</v>
      </c>
    </row>
    <row r="694" spans="4:72" x14ac:dyDescent="0.25">
      <c r="D694" s="285" t="s">
        <v>316</v>
      </c>
    </row>
    <row r="695" spans="4:72" x14ac:dyDescent="0.25">
      <c r="D695" s="51" t="s">
        <v>4694</v>
      </c>
    </row>
    <row r="697" spans="4:72" x14ac:dyDescent="0.25">
      <c r="D697" s="56" t="s">
        <v>4523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E697" s="285" t="s">
        <v>309</v>
      </c>
      <c r="AM697" s="285" t="s">
        <v>4718</v>
      </c>
      <c r="AT697" s="285" t="s">
        <v>647</v>
      </c>
      <c r="BB697" s="285" t="s">
        <v>570</v>
      </c>
      <c r="BH697" s="285" t="s">
        <v>316</v>
      </c>
      <c r="BN697" s="285" t="s">
        <v>1160</v>
      </c>
      <c r="BT697" s="285" t="s">
        <v>646</v>
      </c>
    </row>
    <row r="698" spans="4:72" x14ac:dyDescent="0.25">
      <c r="D698" s="56" t="s">
        <v>4715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E698" s="51" t="s">
        <v>4716</v>
      </c>
      <c r="AM698" s="28" t="s">
        <v>4719</v>
      </c>
      <c r="AT698" s="28" t="s">
        <v>4721</v>
      </c>
      <c r="BB698" s="28" t="s">
        <v>4724</v>
      </c>
      <c r="BH698" s="51" t="s">
        <v>4694</v>
      </c>
      <c r="BN698" s="417" t="s">
        <v>4722</v>
      </c>
      <c r="BT698" s="417" t="s">
        <v>4725</v>
      </c>
    </row>
    <row r="699" spans="4:72" x14ac:dyDescent="0.25">
      <c r="D699" s="56" t="s">
        <v>838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E699" s="51" t="s">
        <v>4717</v>
      </c>
      <c r="AM699" s="28" t="s">
        <v>4720</v>
      </c>
      <c r="AT699" s="28" t="s">
        <v>846</v>
      </c>
      <c r="BB699" s="28" t="s">
        <v>4724</v>
      </c>
      <c r="BH699" s="51" t="s">
        <v>4694</v>
      </c>
      <c r="BN699" s="417" t="s">
        <v>4723</v>
      </c>
      <c r="BT699" s="418" t="s">
        <v>4726</v>
      </c>
    </row>
    <row r="700" spans="4:72" x14ac:dyDescent="0.25">
      <c r="D700" s="56" t="s">
        <v>453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</row>
    <row r="701" spans="4:72" x14ac:dyDescent="0.25">
      <c r="D701" s="56" t="s">
        <v>454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</row>
    <row r="702" spans="4:72" x14ac:dyDescent="0.25">
      <c r="D702" s="56" t="s">
        <v>353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</row>
    <row r="703" spans="4:72" x14ac:dyDescent="0.25">
      <c r="D703" s="56" t="s">
        <v>3149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</row>
    <row r="704" spans="4:72" x14ac:dyDescent="0.25">
      <c r="D704" s="56" t="s">
        <v>334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</row>
    <row r="705" spans="4:29" x14ac:dyDescent="0.25">
      <c r="D705" s="56" t="s">
        <v>524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</row>
    <row r="706" spans="4:29" x14ac:dyDescent="0.25">
      <c r="D706" s="56" t="s">
        <v>257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</row>
    <row r="707" spans="4:29" x14ac:dyDescent="0.25">
      <c r="D707" s="56" t="s">
        <v>329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</row>
    <row r="708" spans="4:29" x14ac:dyDescent="0.25">
      <c r="D708" s="56" t="s">
        <v>279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</row>
    <row r="709" spans="4:29" x14ac:dyDescent="0.25">
      <c r="D709" s="56" t="s">
        <v>332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</row>
    <row r="710" spans="4:29" x14ac:dyDescent="0.25">
      <c r="D710" s="56" t="s">
        <v>333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</row>
    <row r="711" spans="4:29" x14ac:dyDescent="0.25">
      <c r="D711" s="56" t="s">
        <v>4714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</row>
    <row r="713" spans="4:29" x14ac:dyDescent="0.25">
      <c r="D713" s="285" t="s">
        <v>4736</v>
      </c>
    </row>
    <row r="728" spans="4:4" x14ac:dyDescent="0.25">
      <c r="D728" s="51" t="s">
        <v>4885</v>
      </c>
    </row>
    <row r="730" spans="4:4" x14ac:dyDescent="0.25">
      <c r="D730" s="285" t="s">
        <v>4736</v>
      </c>
    </row>
    <row r="761" spans="2:4" x14ac:dyDescent="0.25">
      <c r="B761" s="50">
        <v>0</v>
      </c>
      <c r="D761" s="51" t="s">
        <v>4735</v>
      </c>
    </row>
    <row r="762" spans="2:4" x14ac:dyDescent="0.25">
      <c r="D762" s="59" t="s">
        <v>303</v>
      </c>
    </row>
    <row r="763" spans="2:4" x14ac:dyDescent="0.25">
      <c r="D763" s="55" t="s">
        <v>35</v>
      </c>
    </row>
    <row r="804" spans="2:4" x14ac:dyDescent="0.25">
      <c r="B804" s="48">
        <v>0</v>
      </c>
      <c r="D804" s="51" t="s">
        <v>2226</v>
      </c>
    </row>
    <row r="805" spans="2:4" x14ac:dyDescent="0.25">
      <c r="D80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2BE4-8911-4ECA-A662-3F60C89D55D8}">
  <dimension ref="A2:J31"/>
  <sheetViews>
    <sheetView topLeftCell="A7" workbookViewId="0">
      <selection activeCell="A10" sqref="A10"/>
    </sheetView>
  </sheetViews>
  <sheetFormatPr defaultColWidth="2.85546875" defaultRowHeight="15" x14ac:dyDescent="0.25"/>
  <cols>
    <col min="1" max="1" width="11.28515625" style="411" bestFit="1" customWidth="1"/>
    <col min="2" max="2" width="39.85546875" style="411" bestFit="1" customWidth="1"/>
    <col min="3" max="3" width="17.28515625" style="411" bestFit="1" customWidth="1"/>
    <col min="4" max="4" width="17" style="411" bestFit="1" customWidth="1"/>
    <col min="5" max="5" width="17.5703125" style="411" bestFit="1" customWidth="1"/>
    <col min="6" max="6" width="10.7109375" style="411" customWidth="1"/>
    <col min="7" max="7" width="10.7109375" style="411" bestFit="1" customWidth="1"/>
    <col min="8" max="8" width="8.5703125" style="411" bestFit="1" customWidth="1"/>
    <col min="9" max="9" width="7.5703125" style="411" bestFit="1" customWidth="1"/>
    <col min="10" max="10" width="10.7109375" style="411" bestFit="1" customWidth="1"/>
    <col min="11" max="16384" width="2.85546875" style="411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4639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3969</v>
      </c>
      <c r="B8" s="63" t="s">
        <v>3955</v>
      </c>
      <c r="C8" s="63" t="s">
        <v>335</v>
      </c>
      <c r="D8" s="63" t="s">
        <v>330</v>
      </c>
      <c r="E8" s="63" t="s">
        <v>276</v>
      </c>
      <c r="F8" s="76">
        <v>44966.422916666997</v>
      </c>
      <c r="G8" s="76">
        <v>45405.381249999999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4020</v>
      </c>
      <c r="B9" s="67" t="s">
        <v>4019</v>
      </c>
      <c r="C9" s="67" t="s">
        <v>1669</v>
      </c>
      <c r="D9" s="67" t="s">
        <v>330</v>
      </c>
      <c r="E9" s="67" t="s">
        <v>276</v>
      </c>
      <c r="F9" s="75">
        <v>44967.365277778001</v>
      </c>
      <c r="G9" s="75">
        <v>45405.656944444003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1" t="s">
        <v>4028</v>
      </c>
      <c r="B10" s="61" t="s">
        <v>4022</v>
      </c>
      <c r="C10" s="61" t="s">
        <v>433</v>
      </c>
      <c r="D10" s="61" t="s">
        <v>330</v>
      </c>
      <c r="E10" s="61" t="s">
        <v>276</v>
      </c>
      <c r="F10" s="78">
        <v>44967.389583333003</v>
      </c>
      <c r="G10" s="78">
        <v>45408.347916667</v>
      </c>
      <c r="H10" s="61" t="s">
        <v>23</v>
      </c>
      <c r="I10" s="61" t="s">
        <v>18</v>
      </c>
      <c r="J10" s="61" t="s">
        <v>255</v>
      </c>
    </row>
    <row r="11" spans="1:10" ht="45" x14ac:dyDescent="0.25">
      <c r="A11" s="67" t="s">
        <v>4135</v>
      </c>
      <c r="B11" s="67" t="s">
        <v>4140</v>
      </c>
      <c r="C11" s="67" t="s">
        <v>356</v>
      </c>
      <c r="D11" s="67" t="s">
        <v>330</v>
      </c>
      <c r="E11" s="67" t="s">
        <v>276</v>
      </c>
      <c r="F11" s="75">
        <v>44970.604861111002</v>
      </c>
      <c r="G11" s="75">
        <v>45411.563194444003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4198</v>
      </c>
      <c r="B12" s="63" t="s">
        <v>4200</v>
      </c>
      <c r="C12" s="63" t="s">
        <v>361</v>
      </c>
      <c r="D12" s="63" t="s">
        <v>330</v>
      </c>
      <c r="E12" s="63" t="s">
        <v>276</v>
      </c>
      <c r="F12" s="76">
        <v>44971.338888888997</v>
      </c>
      <c r="G12" s="76">
        <v>45411.630555556003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4241</v>
      </c>
      <c r="B13" s="67" t="s">
        <v>4242</v>
      </c>
      <c r="C13" s="67" t="s">
        <v>356</v>
      </c>
      <c r="D13" s="67" t="s">
        <v>330</v>
      </c>
      <c r="E13" s="67" t="s">
        <v>276</v>
      </c>
      <c r="F13" s="75">
        <v>44971.446527777996</v>
      </c>
      <c r="G13" s="75">
        <v>45412.404861110997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4271</v>
      </c>
      <c r="B14" s="86" t="s">
        <v>4272</v>
      </c>
      <c r="C14" s="86" t="s">
        <v>920</v>
      </c>
      <c r="D14" s="86" t="s">
        <v>330</v>
      </c>
      <c r="E14" s="86" t="s">
        <v>276</v>
      </c>
      <c r="F14" s="87">
        <v>44972.575694444</v>
      </c>
      <c r="G14" s="87">
        <v>45419.575694444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4309</v>
      </c>
      <c r="B15" s="67" t="s">
        <v>4310</v>
      </c>
      <c r="C15" s="67" t="s">
        <v>356</v>
      </c>
      <c r="D15" s="67" t="s">
        <v>330</v>
      </c>
      <c r="E15" s="67" t="s">
        <v>276</v>
      </c>
      <c r="F15" s="75">
        <v>44972.636111111002</v>
      </c>
      <c r="G15" s="75">
        <v>45419.594444444003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4336</v>
      </c>
      <c r="B16" s="63" t="s">
        <v>4338</v>
      </c>
      <c r="C16" s="63" t="s">
        <v>356</v>
      </c>
      <c r="D16" s="63" t="s">
        <v>330</v>
      </c>
      <c r="E16" s="63" t="s">
        <v>276</v>
      </c>
      <c r="F16" s="76">
        <v>44973.395833333001</v>
      </c>
      <c r="G16" s="76">
        <v>45420.354166666999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4388</v>
      </c>
      <c r="B17" s="67" t="s">
        <v>4390</v>
      </c>
      <c r="C17" s="67" t="s">
        <v>356</v>
      </c>
      <c r="D17" s="67" t="s">
        <v>330</v>
      </c>
      <c r="E17" s="67" t="s">
        <v>276</v>
      </c>
      <c r="F17" s="75">
        <v>44973.443055556003</v>
      </c>
      <c r="G17" s="75">
        <v>45420.401388888997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4391</v>
      </c>
      <c r="B18" s="63" t="s">
        <v>4393</v>
      </c>
      <c r="C18" s="63" t="s">
        <v>356</v>
      </c>
      <c r="D18" s="63" t="s">
        <v>330</v>
      </c>
      <c r="E18" s="63" t="s">
        <v>276</v>
      </c>
      <c r="F18" s="76">
        <v>44973.454861111</v>
      </c>
      <c r="G18" s="76">
        <v>45420.413194444001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4396</v>
      </c>
      <c r="B19" s="67" t="s">
        <v>4398</v>
      </c>
      <c r="C19" s="67" t="s">
        <v>361</v>
      </c>
      <c r="D19" s="67" t="s">
        <v>330</v>
      </c>
      <c r="E19" s="67" t="s">
        <v>276</v>
      </c>
      <c r="F19" s="75">
        <v>44973.482638889</v>
      </c>
      <c r="G19" s="75">
        <v>45420.440972222001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4490</v>
      </c>
      <c r="B20" s="63" t="s">
        <v>4491</v>
      </c>
      <c r="C20" s="63" t="s">
        <v>325</v>
      </c>
      <c r="D20" s="63" t="s">
        <v>330</v>
      </c>
      <c r="E20" s="63" t="s">
        <v>276</v>
      </c>
      <c r="F20" s="76">
        <v>44974.477777777996</v>
      </c>
      <c r="G20" s="76">
        <v>45421.436111110997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4519</v>
      </c>
      <c r="B21" s="84" t="s">
        <v>4517</v>
      </c>
      <c r="C21" s="84" t="s">
        <v>272</v>
      </c>
      <c r="D21" s="84" t="s">
        <v>330</v>
      </c>
      <c r="E21" s="84" t="s">
        <v>276</v>
      </c>
      <c r="F21" s="85">
        <v>44977.315277777998</v>
      </c>
      <c r="G21" s="85">
        <v>45421.625</v>
      </c>
      <c r="H21" s="84" t="s">
        <v>23</v>
      </c>
      <c r="I21" s="84" t="s">
        <v>18</v>
      </c>
      <c r="J21" s="84" t="s">
        <v>260</v>
      </c>
    </row>
    <row r="22" spans="1:10" ht="45" x14ac:dyDescent="0.25">
      <c r="A22" s="63" t="s">
        <v>4555</v>
      </c>
      <c r="B22" s="63" t="s">
        <v>4557</v>
      </c>
      <c r="C22" s="63" t="s">
        <v>501</v>
      </c>
      <c r="D22" s="63" t="s">
        <v>330</v>
      </c>
      <c r="E22" s="63" t="s">
        <v>276</v>
      </c>
      <c r="F22" s="76">
        <v>44977.556944443997</v>
      </c>
      <c r="G22" s="76">
        <v>45422.556944443997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4570</v>
      </c>
      <c r="B23" s="67" t="s">
        <v>4576</v>
      </c>
      <c r="C23" s="67" t="s">
        <v>448</v>
      </c>
      <c r="D23" s="67" t="s">
        <v>330</v>
      </c>
      <c r="E23" s="67" t="s">
        <v>276</v>
      </c>
      <c r="F23" s="75">
        <v>44977.566666667</v>
      </c>
      <c r="G23" s="75">
        <v>45422.566666667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62" t="s">
        <v>4663</v>
      </c>
      <c r="B25" s="62" t="s">
        <v>4664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2" t="s">
        <v>4679</v>
      </c>
      <c r="B26" s="62" t="s">
        <v>4682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45" x14ac:dyDescent="0.25">
      <c r="A27" s="62" t="s">
        <v>4700</v>
      </c>
      <c r="B27" s="62" t="s">
        <v>4701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86" t="s">
        <v>4703</v>
      </c>
      <c r="B28" s="86" t="s">
        <v>4704</v>
      </c>
      <c r="C28" s="86"/>
      <c r="D28" s="86"/>
      <c r="E28" s="86"/>
      <c r="F28" s="87"/>
      <c r="G28" s="87"/>
      <c r="H28" s="86"/>
      <c r="I28" s="86"/>
      <c r="J28" s="86" t="s">
        <v>346</v>
      </c>
    </row>
    <row r="29" spans="1:10" x14ac:dyDescent="0.25">
      <c r="A29" s="60" t="s">
        <v>4733</v>
      </c>
      <c r="B29" s="60" t="s">
        <v>4734</v>
      </c>
      <c r="C29" s="60"/>
      <c r="D29" s="60"/>
      <c r="E29" s="60"/>
      <c r="F29" s="79"/>
      <c r="G29" s="79"/>
      <c r="H29" s="60"/>
      <c r="I29" s="60"/>
      <c r="J29" s="60" t="s">
        <v>346</v>
      </c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E109-1815-4EA0-960A-8F46F6E5110C}">
  <dimension ref="B2:BK1323"/>
  <sheetViews>
    <sheetView topLeftCell="A1028" workbookViewId="0">
      <selection activeCell="D1052" sqref="D10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4640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4641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4642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4643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4735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4746</v>
      </c>
    </row>
    <row r="61" spans="2:4" x14ac:dyDescent="0.25">
      <c r="D61" s="285" t="s">
        <v>4729</v>
      </c>
    </row>
    <row r="86" spans="4:44" x14ac:dyDescent="0.25">
      <c r="D86" s="285" t="s">
        <v>309</v>
      </c>
    </row>
    <row r="87" spans="4:44" x14ac:dyDescent="0.25">
      <c r="D87" s="51" t="s">
        <v>4341</v>
      </c>
    </row>
    <row r="89" spans="4:44" x14ac:dyDescent="0.25">
      <c r="D89" s="285" t="s">
        <v>4731</v>
      </c>
      <c r="G89" s="51" t="s">
        <v>4361</v>
      </c>
    </row>
    <row r="90" spans="4:44" x14ac:dyDescent="0.25">
      <c r="D90" s="285" t="s">
        <v>4732</v>
      </c>
      <c r="G90" s="51" t="s">
        <v>4730</v>
      </c>
    </row>
    <row r="92" spans="4:44" x14ac:dyDescent="0.25">
      <c r="D92" s="51" t="s">
        <v>4640</v>
      </c>
    </row>
    <row r="94" spans="4:44" x14ac:dyDescent="0.25">
      <c r="D94" s="56" t="s">
        <v>4745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D94" s="57" t="s">
        <v>357</v>
      </c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</row>
    <row r="95" spans="4:44" x14ac:dyDescent="0.25">
      <c r="D95" s="56" t="s">
        <v>445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D95" s="57" t="s">
        <v>322</v>
      </c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</row>
    <row r="96" spans="4:44" x14ac:dyDescent="0.25">
      <c r="D96" s="56" t="s">
        <v>461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D96" s="57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</row>
    <row r="97" spans="4:44" x14ac:dyDescent="0.25">
      <c r="D97" s="56" t="s">
        <v>353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D97" s="57" t="s">
        <v>301</v>
      </c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</row>
    <row r="98" spans="4:44" x14ac:dyDescent="0.25">
      <c r="D98" s="56" t="s">
        <v>452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D98" s="57" t="s">
        <v>282</v>
      </c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</row>
    <row r="99" spans="4:44" x14ac:dyDescent="0.25">
      <c r="D99" s="56" t="s">
        <v>2362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D99" s="57" t="s">
        <v>4749</v>
      </c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</row>
    <row r="100" spans="4:44" x14ac:dyDescent="0.25">
      <c r="D100" s="38" t="s">
        <v>3150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D100" s="57" t="s">
        <v>4750</v>
      </c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</row>
    <row r="101" spans="4:44" x14ac:dyDescent="0.25">
      <c r="D101" s="56" t="s">
        <v>524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D101" s="57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</row>
    <row r="102" spans="4:44" x14ac:dyDescent="0.25">
      <c r="D102" s="56" t="s">
        <v>257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D102" s="57" t="s">
        <v>3318</v>
      </c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</row>
    <row r="103" spans="4:44" x14ac:dyDescent="0.25">
      <c r="D103" s="56" t="s">
        <v>329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D103" s="57" t="s">
        <v>282</v>
      </c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</row>
    <row r="104" spans="4:44" x14ac:dyDescent="0.25">
      <c r="D104" s="56" t="s">
        <v>279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D104" s="57" t="s">
        <v>4751</v>
      </c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</row>
    <row r="105" spans="4:44" x14ac:dyDescent="0.25">
      <c r="D105" s="56" t="s">
        <v>332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D105" s="57" t="s">
        <v>4752</v>
      </c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</row>
    <row r="106" spans="4:44" x14ac:dyDescent="0.25">
      <c r="D106" s="56" t="s">
        <v>333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D106" s="57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</row>
    <row r="107" spans="4:44" x14ac:dyDescent="0.25">
      <c r="D107" s="56" t="s">
        <v>476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D107" s="57" t="s">
        <v>263</v>
      </c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</row>
    <row r="108" spans="4:44" x14ac:dyDescent="0.25">
      <c r="D108" s="56" t="s">
        <v>477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D108" s="57" t="s">
        <v>264</v>
      </c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</row>
    <row r="109" spans="4:44" x14ac:dyDescent="0.25">
      <c r="D109" s="56" t="s">
        <v>265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D109" s="57" t="s">
        <v>358</v>
      </c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</row>
    <row r="110" spans="4:44" x14ac:dyDescent="0.25">
      <c r="D110" s="38" t="s">
        <v>4747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</row>
    <row r="111" spans="4:44" x14ac:dyDescent="0.25">
      <c r="D111" s="38" t="s">
        <v>299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</row>
    <row r="112" spans="4:44" x14ac:dyDescent="0.25">
      <c r="D112" s="56" t="s">
        <v>4748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</row>
    <row r="114" spans="4:4" x14ac:dyDescent="0.25">
      <c r="D114" s="285" t="s">
        <v>4753</v>
      </c>
    </row>
    <row r="129" spans="4:4" x14ac:dyDescent="0.25">
      <c r="D129" s="51" t="s">
        <v>4885</v>
      </c>
    </row>
    <row r="131" spans="4:4" x14ac:dyDescent="0.25">
      <c r="D131" s="285" t="s">
        <v>4753</v>
      </c>
    </row>
    <row r="159" spans="2:4" x14ac:dyDescent="0.25">
      <c r="B159" s="50">
        <v>0</v>
      </c>
      <c r="D159" s="51" t="s">
        <v>4743</v>
      </c>
    </row>
    <row r="160" spans="2:4" x14ac:dyDescent="0.25">
      <c r="D160" s="59" t="s">
        <v>304</v>
      </c>
    </row>
    <row r="162" spans="4:4" x14ac:dyDescent="0.25">
      <c r="D162" s="285" t="s">
        <v>36</v>
      </c>
    </row>
    <row r="163" spans="4:4" x14ac:dyDescent="0.25">
      <c r="D163" s="54" t="s">
        <v>4755</v>
      </c>
    </row>
    <row r="165" spans="4:4" x14ac:dyDescent="0.25">
      <c r="D165" s="285" t="s">
        <v>4738</v>
      </c>
    </row>
    <row r="196" spans="4:40" x14ac:dyDescent="0.25">
      <c r="D196" s="285" t="s">
        <v>309</v>
      </c>
      <c r="M196" s="285" t="s">
        <v>646</v>
      </c>
    </row>
    <row r="197" spans="4:40" x14ac:dyDescent="0.25">
      <c r="D197" s="51" t="s">
        <v>1790</v>
      </c>
      <c r="M197" s="58" t="s">
        <v>4739</v>
      </c>
      <c r="T197" s="28" t="s">
        <v>4740</v>
      </c>
    </row>
    <row r="199" spans="4:40" x14ac:dyDescent="0.25">
      <c r="D199" s="56" t="s">
        <v>342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</row>
    <row r="200" spans="4:40" x14ac:dyDescent="0.25">
      <c r="D200" s="56" t="s">
        <v>838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</row>
    <row r="201" spans="4:40" x14ac:dyDescent="0.25">
      <c r="D201" s="56" t="s">
        <v>649</v>
      </c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</row>
    <row r="202" spans="4:40" x14ac:dyDescent="0.25">
      <c r="D202" s="56" t="s">
        <v>524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</row>
    <row r="203" spans="4:40" x14ac:dyDescent="0.25">
      <c r="D203" s="56" t="s">
        <v>257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</row>
    <row r="204" spans="4:40" x14ac:dyDescent="0.25">
      <c r="D204" s="56" t="s">
        <v>4754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</row>
    <row r="206" spans="4:40" x14ac:dyDescent="0.25">
      <c r="D206" s="57" t="s">
        <v>357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</row>
    <row r="207" spans="4:40" x14ac:dyDescent="0.25">
      <c r="D207" s="57" t="s">
        <v>322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</row>
    <row r="208" spans="4:40" x14ac:dyDescent="0.25">
      <c r="D208" s="57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</row>
    <row r="209" spans="4:40" x14ac:dyDescent="0.25">
      <c r="D209" s="57" t="s">
        <v>280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</row>
    <row r="210" spans="4:40" x14ac:dyDescent="0.25">
      <c r="D210" s="57" t="s">
        <v>282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</row>
    <row r="211" spans="4:40" x14ac:dyDescent="0.25">
      <c r="D211" s="57" t="s">
        <v>4756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</row>
    <row r="212" spans="4:40" x14ac:dyDescent="0.25">
      <c r="D212" s="57" t="s">
        <v>4757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</row>
    <row r="213" spans="4:40" x14ac:dyDescent="0.25">
      <c r="D213" s="57" t="s">
        <v>4758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</row>
    <row r="214" spans="4:4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</row>
    <row r="215" spans="4:40" x14ac:dyDescent="0.25">
      <c r="D215" s="57" t="s">
        <v>263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</row>
    <row r="216" spans="4:40" x14ac:dyDescent="0.25">
      <c r="D216" s="57" t="s">
        <v>264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</row>
    <row r="217" spans="4:40" x14ac:dyDescent="0.25">
      <c r="D217" s="57" t="s">
        <v>358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</row>
    <row r="219" spans="4:40" x14ac:dyDescent="0.25">
      <c r="D219" s="285" t="s">
        <v>4759</v>
      </c>
    </row>
    <row r="255" spans="4:4" x14ac:dyDescent="0.25">
      <c r="D255" s="285" t="s">
        <v>1160</v>
      </c>
    </row>
    <row r="256" spans="4:4" x14ac:dyDescent="0.25">
      <c r="D256" s="28" t="s">
        <v>4760</v>
      </c>
    </row>
    <row r="258" spans="4:21" x14ac:dyDescent="0.25">
      <c r="D258" s="57" t="s">
        <v>357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</row>
    <row r="259" spans="4:21" x14ac:dyDescent="0.25">
      <c r="D259" s="57" t="s">
        <v>322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</row>
    <row r="260" spans="4:21" x14ac:dyDescent="0.25">
      <c r="D260" s="57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</row>
    <row r="261" spans="4:21" x14ac:dyDescent="0.25">
      <c r="D261" s="57" t="s">
        <v>280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</row>
    <row r="262" spans="4:21" x14ac:dyDescent="0.25">
      <c r="D262" s="57" t="s">
        <v>282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</row>
    <row r="263" spans="4:21" x14ac:dyDescent="0.25">
      <c r="D263" s="57" t="s">
        <v>4761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</row>
    <row r="264" spans="4:21" x14ac:dyDescent="0.25">
      <c r="D264" s="57" t="s">
        <v>4758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</row>
    <row r="265" spans="4:2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</row>
    <row r="266" spans="4:21" x14ac:dyDescent="0.25">
      <c r="D266" s="57" t="s">
        <v>263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</row>
    <row r="267" spans="4:21" x14ac:dyDescent="0.25">
      <c r="D267" s="57" t="s">
        <v>264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</row>
    <row r="268" spans="4:21" x14ac:dyDescent="0.25">
      <c r="D268" s="57" t="s">
        <v>358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</row>
    <row r="270" spans="4:21" x14ac:dyDescent="0.25">
      <c r="D270" s="285" t="s">
        <v>4759</v>
      </c>
    </row>
    <row r="310" spans="2:4" x14ac:dyDescent="0.25">
      <c r="B310" s="50">
        <v>0</v>
      </c>
      <c r="D310" s="51" t="s">
        <v>474</v>
      </c>
    </row>
    <row r="311" spans="2:4" x14ac:dyDescent="0.25">
      <c r="D311" s="59" t="s">
        <v>304</v>
      </c>
    </row>
    <row r="312" spans="2:4" x14ac:dyDescent="0.25">
      <c r="D312" s="55" t="s">
        <v>4611</v>
      </c>
    </row>
    <row r="314" spans="2:4" x14ac:dyDescent="0.25">
      <c r="D314" s="285" t="s">
        <v>4611</v>
      </c>
    </row>
    <row r="355" spans="4:28" x14ac:dyDescent="0.25">
      <c r="D355" s="285" t="s">
        <v>309</v>
      </c>
    </row>
    <row r="356" spans="4:28" x14ac:dyDescent="0.25">
      <c r="D356" s="51" t="s">
        <v>4744</v>
      </c>
    </row>
    <row r="358" spans="4:28" x14ac:dyDescent="0.25">
      <c r="D358" s="96" t="s">
        <v>539</v>
      </c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4:28" x14ac:dyDescent="0.25">
      <c r="D359" s="72" t="s">
        <v>900</v>
      </c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</row>
    <row r="360" spans="4:28" x14ac:dyDescent="0.25">
      <c r="D360" s="415" t="s">
        <v>4629</v>
      </c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</row>
    <row r="361" spans="4:28" x14ac:dyDescent="0.25">
      <c r="D361" s="415" t="s">
        <v>4630</v>
      </c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</row>
    <row r="362" spans="4:28" x14ac:dyDescent="0.25">
      <c r="D362" s="415" t="s">
        <v>4631</v>
      </c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</row>
    <row r="363" spans="4:28" x14ac:dyDescent="0.25">
      <c r="D363" s="93" t="s">
        <v>4632</v>
      </c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</row>
    <row r="364" spans="4:28" x14ac:dyDescent="0.25">
      <c r="D364" s="415" t="s">
        <v>4633</v>
      </c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</row>
    <row r="365" spans="4:28" x14ac:dyDescent="0.25">
      <c r="D365" s="415" t="s">
        <v>4634</v>
      </c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</row>
    <row r="366" spans="4:28" x14ac:dyDescent="0.25">
      <c r="D366" s="416" t="s">
        <v>4635</v>
      </c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</row>
    <row r="367" spans="4:28" x14ac:dyDescent="0.25">
      <c r="D367" s="416" t="s">
        <v>4636</v>
      </c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</row>
    <row r="368" spans="4:28" x14ac:dyDescent="0.25">
      <c r="D368" s="72" t="s">
        <v>1983</v>
      </c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</row>
    <row r="369" spans="4:28" x14ac:dyDescent="0.25">
      <c r="D369" s="72" t="s">
        <v>1984</v>
      </c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</row>
    <row r="370" spans="4:28" x14ac:dyDescent="0.25">
      <c r="D370" s="72" t="s">
        <v>432</v>
      </c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</row>
    <row r="371" spans="4:28" x14ac:dyDescent="0.25">
      <c r="D371" s="72" t="s">
        <v>1985</v>
      </c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</row>
    <row r="372" spans="4:28" x14ac:dyDescent="0.25">
      <c r="D372" s="72" t="s">
        <v>901</v>
      </c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</row>
    <row r="373" spans="4:28" x14ac:dyDescent="0.25">
      <c r="D373" s="72" t="s">
        <v>902</v>
      </c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</row>
    <row r="374" spans="4:28" x14ac:dyDescent="0.25">
      <c r="D374" s="72" t="s">
        <v>903</v>
      </c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</row>
    <row r="375" spans="4:28" x14ac:dyDescent="0.25">
      <c r="D375" s="72" t="s">
        <v>4622</v>
      </c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</row>
    <row r="376" spans="4:28" x14ac:dyDescent="0.25">
      <c r="D376" s="72" t="s">
        <v>486</v>
      </c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</row>
    <row r="378" spans="4:28" x14ac:dyDescent="0.25">
      <c r="D378" s="96" t="s">
        <v>537</v>
      </c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4:28" x14ac:dyDescent="0.25">
      <c r="D379" s="72" t="s">
        <v>354</v>
      </c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</row>
    <row r="380" spans="4:28" x14ac:dyDescent="0.25">
      <c r="D380" s="415" t="s">
        <v>4623</v>
      </c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</row>
    <row r="381" spans="4:28" x14ac:dyDescent="0.25">
      <c r="D381" s="415" t="s">
        <v>4624</v>
      </c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</row>
    <row r="382" spans="4:28" x14ac:dyDescent="0.25">
      <c r="D382" s="415" t="s">
        <v>4625</v>
      </c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</row>
    <row r="383" spans="4:28" x14ac:dyDescent="0.25">
      <c r="D383" s="415" t="s">
        <v>4626</v>
      </c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</row>
    <row r="384" spans="4:28" x14ac:dyDescent="0.25">
      <c r="D384" s="415" t="s">
        <v>4627</v>
      </c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</row>
    <row r="385" spans="4:28" x14ac:dyDescent="0.25">
      <c r="D385" s="415" t="s">
        <v>4628</v>
      </c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</row>
    <row r="386" spans="4:28" x14ac:dyDescent="0.25">
      <c r="D386" s="72" t="s">
        <v>1986</v>
      </c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</row>
    <row r="387" spans="4:28" x14ac:dyDescent="0.25">
      <c r="D387" s="72" t="s">
        <v>1987</v>
      </c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</row>
    <row r="388" spans="4:28" x14ac:dyDescent="0.25">
      <c r="D388" s="72" t="s">
        <v>279</v>
      </c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</row>
    <row r="389" spans="4:28" x14ac:dyDescent="0.25">
      <c r="D389" s="72" t="s">
        <v>1988</v>
      </c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</row>
    <row r="390" spans="4:28" x14ac:dyDescent="0.25">
      <c r="D390" s="72" t="s">
        <v>355</v>
      </c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</row>
    <row r="391" spans="4:28" x14ac:dyDescent="0.25">
      <c r="D391" s="72" t="s">
        <v>1989</v>
      </c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</row>
    <row r="392" spans="4:28" x14ac:dyDescent="0.25">
      <c r="D392" s="72" t="s">
        <v>359</v>
      </c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</row>
    <row r="393" spans="4:28" x14ac:dyDescent="0.25">
      <c r="D393" s="72" t="s">
        <v>4637</v>
      </c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</row>
    <row r="394" spans="4:28" x14ac:dyDescent="0.25">
      <c r="D394" s="72" t="s">
        <v>4621</v>
      </c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</row>
    <row r="395" spans="4:28" x14ac:dyDescent="0.25">
      <c r="D395" s="72" t="s">
        <v>538</v>
      </c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</row>
    <row r="397" spans="4:28" x14ac:dyDescent="0.25">
      <c r="D397" s="285" t="s">
        <v>4611</v>
      </c>
    </row>
    <row r="455" spans="2:4" x14ac:dyDescent="0.25">
      <c r="B455" s="50">
        <v>0</v>
      </c>
      <c r="D455" s="51" t="s">
        <v>4766</v>
      </c>
    </row>
    <row r="456" spans="2:4" x14ac:dyDescent="0.25">
      <c r="D456" s="59" t="s">
        <v>303</v>
      </c>
    </row>
    <row r="458" spans="2:4" x14ac:dyDescent="0.25">
      <c r="D458" s="285" t="s">
        <v>36</v>
      </c>
    </row>
    <row r="459" spans="2:4" x14ac:dyDescent="0.25">
      <c r="D459" s="54" t="s">
        <v>4767</v>
      </c>
    </row>
    <row r="461" spans="2:4" x14ac:dyDescent="0.25">
      <c r="D461" s="285" t="s">
        <v>4762</v>
      </c>
    </row>
    <row r="486" spans="4:32" x14ac:dyDescent="0.25">
      <c r="D486" s="285" t="s">
        <v>309</v>
      </c>
      <c r="M486" s="285" t="s">
        <v>1160</v>
      </c>
      <c r="Y486" s="285" t="s">
        <v>646</v>
      </c>
    </row>
    <row r="487" spans="4:32" x14ac:dyDescent="0.25">
      <c r="D487" s="51" t="s">
        <v>4763</v>
      </c>
      <c r="M487" s="136" t="s">
        <v>3694</v>
      </c>
      <c r="R487" s="46" t="s">
        <v>475</v>
      </c>
      <c r="T487" s="28" t="s">
        <v>4768</v>
      </c>
      <c r="Y487" s="58" t="s">
        <v>4769</v>
      </c>
      <c r="AD487" s="46" t="s">
        <v>475</v>
      </c>
      <c r="AF487" s="28" t="s">
        <v>4770</v>
      </c>
    </row>
    <row r="489" spans="4:32" x14ac:dyDescent="0.25">
      <c r="D489" s="56" t="s">
        <v>33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</row>
    <row r="490" spans="4:32" x14ac:dyDescent="0.25">
      <c r="D490" s="56" t="s">
        <v>382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</row>
    <row r="491" spans="4:32" x14ac:dyDescent="0.25">
      <c r="D491" s="56" t="s">
        <v>838</v>
      </c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</row>
    <row r="492" spans="4:32" x14ac:dyDescent="0.25">
      <c r="D492" s="56" t="s">
        <v>3720</v>
      </c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</row>
    <row r="493" spans="4:32" x14ac:dyDescent="0.25">
      <c r="D493" s="56" t="s">
        <v>3870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</row>
    <row r="494" spans="4:32" x14ac:dyDescent="0.25">
      <c r="D494" s="56" t="s">
        <v>3871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</row>
    <row r="495" spans="4:32" x14ac:dyDescent="0.25">
      <c r="D495" s="56" t="s">
        <v>3872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</row>
    <row r="496" spans="4:32" x14ac:dyDescent="0.25">
      <c r="D496" s="56" t="s">
        <v>3873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</row>
    <row r="497" spans="4:40" x14ac:dyDescent="0.25">
      <c r="D497" s="56" t="s">
        <v>524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</row>
    <row r="498" spans="4:40" x14ac:dyDescent="0.25">
      <c r="D498" s="56" t="s">
        <v>1986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</row>
    <row r="499" spans="4:40" x14ac:dyDescent="0.25">
      <c r="D499" s="56" t="s">
        <v>4781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</row>
    <row r="500" spans="4:40" x14ac:dyDescent="0.25">
      <c r="D500" s="56" t="s">
        <v>279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</row>
    <row r="501" spans="4:40" x14ac:dyDescent="0.25">
      <c r="D501" s="56" t="s">
        <v>4774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</row>
    <row r="503" spans="4:40" x14ac:dyDescent="0.25">
      <c r="D503" s="57" t="s">
        <v>357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</row>
    <row r="504" spans="4:40" x14ac:dyDescent="0.25">
      <c r="D504" s="57" t="s">
        <v>322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</row>
    <row r="505" spans="4:40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</row>
    <row r="506" spans="4:40" x14ac:dyDescent="0.25">
      <c r="D506" s="57" t="s">
        <v>2879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</row>
    <row r="507" spans="4:40" x14ac:dyDescent="0.25">
      <c r="D507" s="57" t="s">
        <v>282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</row>
    <row r="508" spans="4:40" x14ac:dyDescent="0.25">
      <c r="D508" s="57" t="s">
        <v>4773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</row>
    <row r="509" spans="4:40" x14ac:dyDescent="0.25">
      <c r="D509" s="57" t="s">
        <v>4771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</row>
    <row r="510" spans="4:40" x14ac:dyDescent="0.25">
      <c r="D510" s="57" t="s">
        <v>4775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</row>
    <row r="511" spans="4:40" x14ac:dyDescent="0.25">
      <c r="D511" s="57" t="s">
        <v>4772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</row>
    <row r="512" spans="4:40" x14ac:dyDescent="0.25">
      <c r="D512" s="57" t="s">
        <v>4777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</row>
    <row r="513" spans="4:40" x14ac:dyDescent="0.25">
      <c r="D513" s="57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</row>
    <row r="514" spans="4:40" x14ac:dyDescent="0.25">
      <c r="D514" s="57" t="s">
        <v>4780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</row>
    <row r="515" spans="4:40" x14ac:dyDescent="0.25">
      <c r="D515" s="57" t="s">
        <v>282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</row>
    <row r="516" spans="4:40" x14ac:dyDescent="0.25">
      <c r="D516" s="57" t="s">
        <v>4776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</row>
    <row r="517" spans="4:40" x14ac:dyDescent="0.25">
      <c r="D517" s="57" t="s">
        <v>4772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</row>
    <row r="518" spans="4:40" x14ac:dyDescent="0.25">
      <c r="D518" s="57" t="s">
        <v>4778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</row>
    <row r="519" spans="4:40" x14ac:dyDescent="0.25">
      <c r="D519" s="57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</row>
    <row r="520" spans="4:40" x14ac:dyDescent="0.25">
      <c r="D520" s="57" t="s">
        <v>263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</row>
    <row r="521" spans="4:40" x14ac:dyDescent="0.25">
      <c r="D521" s="57" t="s">
        <v>264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</row>
    <row r="522" spans="4:40" x14ac:dyDescent="0.25">
      <c r="D522" s="57" t="s">
        <v>358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</row>
    <row r="524" spans="4:40" x14ac:dyDescent="0.25">
      <c r="D524" s="285" t="s">
        <v>4779</v>
      </c>
    </row>
    <row r="566" spans="2:4" x14ac:dyDescent="0.25">
      <c r="B566" s="50">
        <v>0</v>
      </c>
      <c r="D566" s="51" t="s">
        <v>3970</v>
      </c>
    </row>
    <row r="567" spans="2:4" x14ac:dyDescent="0.25">
      <c r="D567" s="59" t="s">
        <v>304</v>
      </c>
    </row>
    <row r="569" spans="2:4" x14ac:dyDescent="0.25">
      <c r="D569" s="285" t="s">
        <v>3955</v>
      </c>
    </row>
    <row r="612" spans="4:4" x14ac:dyDescent="0.25">
      <c r="D612" s="285" t="s">
        <v>3956</v>
      </c>
    </row>
    <row r="640" spans="4:4" x14ac:dyDescent="0.25">
      <c r="D640" s="51" t="s">
        <v>3786</v>
      </c>
    </row>
    <row r="642" spans="4:4" x14ac:dyDescent="0.25">
      <c r="D642" s="285" t="s">
        <v>3956</v>
      </c>
    </row>
    <row r="667" spans="4:4" x14ac:dyDescent="0.25">
      <c r="D667" s="51" t="s">
        <v>3948</v>
      </c>
    </row>
    <row r="669" spans="4:4" x14ac:dyDescent="0.25">
      <c r="D669" s="285" t="s">
        <v>3956</v>
      </c>
    </row>
    <row r="692" spans="4:13" x14ac:dyDescent="0.25">
      <c r="D692" s="285" t="s">
        <v>309</v>
      </c>
      <c r="M692" s="285" t="s">
        <v>365</v>
      </c>
    </row>
    <row r="693" spans="4:13" x14ac:dyDescent="0.25">
      <c r="D693" s="51" t="s">
        <v>3098</v>
      </c>
      <c r="M693" s="51" t="s">
        <v>4245</v>
      </c>
    </row>
    <row r="694" spans="4:13" x14ac:dyDescent="0.25">
      <c r="D694" s="51" t="s">
        <v>3098</v>
      </c>
      <c r="M694" s="51" t="s">
        <v>4246</v>
      </c>
    </row>
    <row r="696" spans="4:13" x14ac:dyDescent="0.25">
      <c r="D696" s="51" t="s">
        <v>3951</v>
      </c>
    </row>
    <row r="698" spans="4:13" x14ac:dyDescent="0.25">
      <c r="D698" s="285" t="s">
        <v>3956</v>
      </c>
    </row>
    <row r="736" spans="4:4" x14ac:dyDescent="0.25">
      <c r="D736" s="51" t="s">
        <v>4083</v>
      </c>
    </row>
    <row r="738" spans="4:23" x14ac:dyDescent="0.25">
      <c r="D738" s="56" t="s">
        <v>342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</row>
    <row r="739" spans="4:23" x14ac:dyDescent="0.25">
      <c r="D739" s="56" t="s">
        <v>838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</row>
    <row r="740" spans="4:23" x14ac:dyDescent="0.25">
      <c r="D740" s="56" t="s">
        <v>649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</row>
    <row r="741" spans="4:23" x14ac:dyDescent="0.25">
      <c r="D741" s="56" t="s">
        <v>4399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</row>
    <row r="742" spans="4:23" x14ac:dyDescent="0.25">
      <c r="D742" s="56" t="s">
        <v>257</v>
      </c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</row>
    <row r="743" spans="4:23" x14ac:dyDescent="0.25">
      <c r="D743" s="56" t="s">
        <v>3505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5" spans="4:23" x14ac:dyDescent="0.25">
      <c r="D745" s="285" t="s">
        <v>4400</v>
      </c>
    </row>
    <row r="815" spans="4:4" x14ac:dyDescent="0.25">
      <c r="D815" s="51" t="s">
        <v>4640</v>
      </c>
    </row>
    <row r="817" spans="4:4" x14ac:dyDescent="0.25">
      <c r="D817" s="285" t="s">
        <v>4790</v>
      </c>
    </row>
    <row r="899" spans="2:4" x14ac:dyDescent="0.25">
      <c r="B899" s="50">
        <v>0</v>
      </c>
      <c r="D899" s="51" t="s">
        <v>4141</v>
      </c>
    </row>
    <row r="900" spans="2:4" x14ac:dyDescent="0.25">
      <c r="D900" s="59" t="s">
        <v>304</v>
      </c>
    </row>
    <row r="902" spans="2:4" x14ac:dyDescent="0.25">
      <c r="D902" s="285" t="s">
        <v>36</v>
      </c>
    </row>
    <row r="903" spans="2:4" x14ac:dyDescent="0.25">
      <c r="D903" s="54" t="s">
        <v>4201</v>
      </c>
    </row>
    <row r="905" spans="2:4" x14ac:dyDescent="0.25">
      <c r="D905" s="285" t="s">
        <v>4133</v>
      </c>
    </row>
    <row r="933" spans="4:16" x14ac:dyDescent="0.25">
      <c r="D933" s="285" t="s">
        <v>269</v>
      </c>
    </row>
    <row r="934" spans="4:16" x14ac:dyDescent="0.25">
      <c r="D934" s="51" t="s">
        <v>4023</v>
      </c>
      <c r="L934" s="373" t="s">
        <v>475</v>
      </c>
      <c r="N934" s="51" t="s">
        <v>4134</v>
      </c>
    </row>
    <row r="936" spans="4:16" x14ac:dyDescent="0.25">
      <c r="D936" s="51" t="s">
        <v>3948</v>
      </c>
    </row>
    <row r="938" spans="4:16" x14ac:dyDescent="0.25">
      <c r="D938" s="56" t="s">
        <v>3085</v>
      </c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</row>
    <row r="939" spans="4:16" x14ac:dyDescent="0.25">
      <c r="D939" s="56" t="s">
        <v>505</v>
      </c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</row>
    <row r="940" spans="4:16" x14ac:dyDescent="0.25">
      <c r="D940" s="56" t="s">
        <v>266</v>
      </c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</row>
    <row r="941" spans="4:16" x14ac:dyDescent="0.25">
      <c r="D941" s="56" t="s">
        <v>3826</v>
      </c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</row>
    <row r="942" spans="4:16" x14ac:dyDescent="0.25">
      <c r="D942" s="38" t="s">
        <v>4202</v>
      </c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</row>
    <row r="943" spans="4:16" x14ac:dyDescent="0.25">
      <c r="D943" s="56" t="s">
        <v>259</v>
      </c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</row>
    <row r="945" spans="4:63" x14ac:dyDescent="0.25">
      <c r="D945" s="57" t="s">
        <v>357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</row>
    <row r="946" spans="4:63" x14ac:dyDescent="0.25">
      <c r="D946" s="57" t="s">
        <v>322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</row>
    <row r="947" spans="4:63" x14ac:dyDescent="0.25">
      <c r="D947" s="57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</row>
    <row r="948" spans="4:63" x14ac:dyDescent="0.25">
      <c r="D948" s="57" t="s">
        <v>3088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</row>
    <row r="949" spans="4:63" x14ac:dyDescent="0.25">
      <c r="D949" s="57" t="s">
        <v>282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</row>
    <row r="950" spans="4:63" x14ac:dyDescent="0.25">
      <c r="D950" s="57" t="s">
        <v>4183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</row>
    <row r="951" spans="4:63" x14ac:dyDescent="0.25">
      <c r="D951" s="57" t="s">
        <v>4182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</row>
    <row r="952" spans="4:63" x14ac:dyDescent="0.25">
      <c r="D952" s="57" t="s">
        <v>4184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</row>
    <row r="953" spans="4:63" x14ac:dyDescent="0.25">
      <c r="D953" s="57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</row>
    <row r="954" spans="4:63" x14ac:dyDescent="0.25">
      <c r="D954" s="57" t="s">
        <v>263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</row>
    <row r="955" spans="4:63" x14ac:dyDescent="0.25">
      <c r="D955" s="57" t="s">
        <v>264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</row>
    <row r="956" spans="4:63" x14ac:dyDescent="0.25">
      <c r="D956" s="57" t="s">
        <v>358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</row>
    <row r="958" spans="4:63" x14ac:dyDescent="0.25">
      <c r="D958" s="56" t="s">
        <v>33</v>
      </c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AA958" s="57" t="s">
        <v>357</v>
      </c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</row>
    <row r="959" spans="4:63" x14ac:dyDescent="0.25">
      <c r="D959" s="56" t="s">
        <v>4206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AA959" s="57" t="s">
        <v>322</v>
      </c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3"/>
    </row>
    <row r="960" spans="4:63" x14ac:dyDescent="0.25">
      <c r="D960" s="56" t="s">
        <v>4207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AA960" s="57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</row>
    <row r="961" spans="4:63" x14ac:dyDescent="0.25">
      <c r="D961" s="56" t="s">
        <v>3285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AA961" s="57" t="s">
        <v>3088</v>
      </c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</row>
    <row r="962" spans="4:63" x14ac:dyDescent="0.25">
      <c r="D962" s="56" t="s">
        <v>524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AA962" s="57" t="s">
        <v>282</v>
      </c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3"/>
    </row>
    <row r="963" spans="4:63" x14ac:dyDescent="0.25">
      <c r="D963" s="56" t="s">
        <v>3882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AA963" s="57" t="s">
        <v>4208</v>
      </c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3"/>
    </row>
    <row r="964" spans="4:63" x14ac:dyDescent="0.25">
      <c r="D964" s="38" t="s">
        <v>3883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AA964" s="57" t="s">
        <v>4182</v>
      </c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3"/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3"/>
    </row>
    <row r="965" spans="4:63" x14ac:dyDescent="0.25">
      <c r="D965" s="38" t="s">
        <v>3884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AA965" s="57" t="s">
        <v>4209</v>
      </c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3"/>
    </row>
    <row r="966" spans="4:63" x14ac:dyDescent="0.25">
      <c r="D966" s="38" t="s">
        <v>3885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AA966" s="57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3"/>
    </row>
    <row r="967" spans="4:63" x14ac:dyDescent="0.25">
      <c r="D967" s="38" t="s">
        <v>3886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AA967" s="57" t="s">
        <v>263</v>
      </c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3"/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3"/>
    </row>
    <row r="968" spans="4:63" x14ac:dyDescent="0.25">
      <c r="D968" s="38" t="s">
        <v>3887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AA968" s="57" t="s">
        <v>264</v>
      </c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</row>
    <row r="969" spans="4:63" x14ac:dyDescent="0.25">
      <c r="D969" s="38" t="s">
        <v>3888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AA969" s="57" t="s">
        <v>358</v>
      </c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3"/>
    </row>
    <row r="970" spans="4:63" x14ac:dyDescent="0.25">
      <c r="D970" s="56" t="s">
        <v>3889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</row>
    <row r="971" spans="4:63" x14ac:dyDescent="0.25">
      <c r="D971" s="56" t="s">
        <v>3894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</row>
    <row r="972" spans="4:63" x14ac:dyDescent="0.25">
      <c r="D972" s="56" t="s">
        <v>3895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</row>
    <row r="973" spans="4:63" x14ac:dyDescent="0.25">
      <c r="D973" s="56" t="s">
        <v>3896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</row>
    <row r="974" spans="4:63" x14ac:dyDescent="0.25">
      <c r="D974" s="56" t="s">
        <v>3901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</row>
    <row r="975" spans="4:63" x14ac:dyDescent="0.25">
      <c r="D975" s="56" t="s">
        <v>3902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</row>
    <row r="976" spans="4:63" x14ac:dyDescent="0.25">
      <c r="D976" s="38" t="s">
        <v>3897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</row>
    <row r="977" spans="4:24" x14ac:dyDescent="0.25">
      <c r="D977" s="38" t="s">
        <v>3898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</row>
    <row r="978" spans="4:24" x14ac:dyDescent="0.25">
      <c r="D978" s="38" t="s">
        <v>3899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</row>
    <row r="979" spans="4:24" x14ac:dyDescent="0.25">
      <c r="D979" s="38" t="s">
        <v>3900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</row>
    <row r="980" spans="4:24" x14ac:dyDescent="0.25">
      <c r="D980" s="56" t="s">
        <v>3890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</row>
    <row r="981" spans="4:24" x14ac:dyDescent="0.25">
      <c r="D981" s="38" t="s">
        <v>3891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</row>
    <row r="982" spans="4:24" x14ac:dyDescent="0.25">
      <c r="D982" s="38" t="s">
        <v>3892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</row>
    <row r="983" spans="4:24" x14ac:dyDescent="0.25">
      <c r="D983" s="38" t="s">
        <v>3893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</row>
    <row r="984" spans="4:24" x14ac:dyDescent="0.25">
      <c r="D984" s="38" t="s">
        <v>1921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</row>
    <row r="985" spans="4:24" x14ac:dyDescent="0.25">
      <c r="D985" s="38" t="s">
        <v>4203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</row>
    <row r="986" spans="4:24" x14ac:dyDescent="0.25">
      <c r="D986" s="38" t="s">
        <v>4204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</row>
    <row r="987" spans="4:24" x14ac:dyDescent="0.25">
      <c r="D987" s="56" t="s">
        <v>4205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</row>
    <row r="989" spans="4:24" x14ac:dyDescent="0.25">
      <c r="D989" s="285" t="s">
        <v>4210</v>
      </c>
    </row>
    <row r="1004" spans="4:4" x14ac:dyDescent="0.25">
      <c r="D1004" s="51" t="s">
        <v>4083</v>
      </c>
    </row>
    <row r="1006" spans="4:4" x14ac:dyDescent="0.25">
      <c r="D1006" s="285" t="s">
        <v>4459</v>
      </c>
    </row>
    <row r="1027" spans="4:4" x14ac:dyDescent="0.25">
      <c r="D1027" s="285" t="s">
        <v>4210</v>
      </c>
    </row>
    <row r="1039" spans="4:4" x14ac:dyDescent="0.25">
      <c r="D1039" s="51" t="s">
        <v>4786</v>
      </c>
    </row>
    <row r="1041" spans="4:38" x14ac:dyDescent="0.25">
      <c r="D1041" s="56" t="s">
        <v>33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Z1041" s="57" t="s">
        <v>357</v>
      </c>
      <c r="AA1041" s="53"/>
      <c r="AB1041" s="53"/>
      <c r="AC1041" s="53"/>
      <c r="AD1041" s="53"/>
      <c r="AE1041" s="53"/>
      <c r="AF1041" s="53"/>
      <c r="AG1041" s="53"/>
      <c r="AH1041" s="53"/>
      <c r="AI1041" s="53"/>
      <c r="AJ1041" s="53"/>
      <c r="AK1041" s="53"/>
      <c r="AL1041" s="53"/>
    </row>
    <row r="1042" spans="4:38" x14ac:dyDescent="0.25">
      <c r="D1042" s="56" t="s">
        <v>627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Z1042" s="57" t="s">
        <v>322</v>
      </c>
      <c r="AA1042" s="53"/>
      <c r="AB1042" s="53"/>
      <c r="AC1042" s="53"/>
      <c r="AD1042" s="53"/>
      <c r="AE1042" s="53"/>
      <c r="AF1042" s="53"/>
      <c r="AG1042" s="53"/>
      <c r="AH1042" s="53"/>
      <c r="AI1042" s="53"/>
      <c r="AJ1042" s="53"/>
      <c r="AK1042" s="53"/>
      <c r="AL1042" s="53"/>
    </row>
    <row r="1043" spans="4:38" x14ac:dyDescent="0.25">
      <c r="D1043" s="56" t="s">
        <v>1125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Z1043" s="57"/>
      <c r="AA1043" s="53"/>
      <c r="AB1043" s="53"/>
      <c r="AC1043" s="53"/>
      <c r="AD1043" s="53"/>
      <c r="AE1043" s="53"/>
      <c r="AF1043" s="53"/>
      <c r="AG1043" s="53"/>
      <c r="AH1043" s="53"/>
      <c r="AI1043" s="53"/>
      <c r="AJ1043" s="53"/>
      <c r="AK1043" s="53"/>
      <c r="AL1043" s="53"/>
    </row>
    <row r="1044" spans="4:38" x14ac:dyDescent="0.25">
      <c r="D1044" s="56" t="s">
        <v>4782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Z1044" s="57" t="s">
        <v>268</v>
      </c>
      <c r="AA1044" s="53"/>
      <c r="AB1044" s="53"/>
      <c r="AC1044" s="53"/>
      <c r="AD1044" s="53"/>
      <c r="AE1044" s="53"/>
      <c r="AF1044" s="53"/>
      <c r="AG1044" s="53"/>
      <c r="AH1044" s="53"/>
      <c r="AI1044" s="53"/>
      <c r="AJ1044" s="53"/>
      <c r="AK1044" s="53"/>
      <c r="AL1044" s="53"/>
    </row>
    <row r="1045" spans="4:38" x14ac:dyDescent="0.25">
      <c r="D1045" s="56" t="s">
        <v>256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Z1045" s="57" t="s">
        <v>282</v>
      </c>
      <c r="AA1045" s="53"/>
      <c r="AB1045" s="53"/>
      <c r="AC1045" s="53"/>
      <c r="AD1045" s="53"/>
      <c r="AE1045" s="53"/>
      <c r="AF1045" s="53"/>
      <c r="AG1045" s="53"/>
      <c r="AH1045" s="53"/>
      <c r="AI1045" s="53"/>
      <c r="AJ1045" s="53"/>
      <c r="AK1045" s="53"/>
      <c r="AL1045" s="53"/>
    </row>
    <row r="1046" spans="4:38" x14ac:dyDescent="0.25">
      <c r="D1046" s="56" t="s">
        <v>1534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Z1046" s="57" t="s">
        <v>4787</v>
      </c>
      <c r="AA1046" s="53"/>
      <c r="AB1046" s="53"/>
      <c r="AC1046" s="53"/>
      <c r="AD1046" s="53"/>
      <c r="AE1046" s="53"/>
      <c r="AF1046" s="53"/>
      <c r="AG1046" s="53"/>
      <c r="AH1046" s="53"/>
      <c r="AI1046" s="53"/>
      <c r="AJ1046" s="53"/>
      <c r="AK1046" s="53"/>
      <c r="AL1046" s="53"/>
    </row>
    <row r="1047" spans="4:38" x14ac:dyDescent="0.25">
      <c r="D1047" s="56" t="s">
        <v>1077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Z1047" s="57" t="s">
        <v>4788</v>
      </c>
      <c r="AA1047" s="53"/>
      <c r="AB1047" s="53"/>
      <c r="AC1047" s="53"/>
      <c r="AD1047" s="53"/>
      <c r="AE1047" s="53"/>
      <c r="AF1047" s="53"/>
      <c r="AG1047" s="53"/>
      <c r="AH1047" s="53"/>
      <c r="AI1047" s="53"/>
      <c r="AJ1047" s="53"/>
      <c r="AK1047" s="53"/>
      <c r="AL1047" s="53"/>
    </row>
    <row r="1048" spans="4:38" x14ac:dyDescent="0.25">
      <c r="D1048" s="56" t="s">
        <v>1535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Z1048" s="57"/>
      <c r="AA1048" s="53"/>
      <c r="AB1048" s="53"/>
      <c r="AC1048" s="53"/>
      <c r="AD1048" s="53"/>
      <c r="AE1048" s="53"/>
      <c r="AF1048" s="53"/>
      <c r="AG1048" s="53"/>
      <c r="AH1048" s="53"/>
      <c r="AI1048" s="53"/>
      <c r="AJ1048" s="53"/>
      <c r="AK1048" s="53"/>
      <c r="AL1048" s="53"/>
    </row>
    <row r="1049" spans="4:38" x14ac:dyDescent="0.25">
      <c r="D1049" s="56" t="s">
        <v>478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Z1049" s="57" t="s">
        <v>263</v>
      </c>
      <c r="AA1049" s="53"/>
      <c r="AB1049" s="53"/>
      <c r="AC1049" s="53"/>
      <c r="AD1049" s="53"/>
      <c r="AE1049" s="53"/>
      <c r="AF1049" s="53"/>
      <c r="AG1049" s="53"/>
      <c r="AH1049" s="53"/>
      <c r="AI1049" s="53"/>
      <c r="AJ1049" s="53"/>
      <c r="AK1049" s="53"/>
      <c r="AL1049" s="53"/>
    </row>
    <row r="1050" spans="4:38" x14ac:dyDescent="0.25">
      <c r="D1050" s="56" t="s">
        <v>4783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Z1050" s="57" t="s">
        <v>264</v>
      </c>
      <c r="AA1050" s="53"/>
      <c r="AB1050" s="53"/>
      <c r="AC1050" s="53"/>
      <c r="AD1050" s="53"/>
      <c r="AE1050" s="53"/>
      <c r="AF1050" s="53"/>
      <c r="AG1050" s="53"/>
      <c r="AH1050" s="53"/>
      <c r="AI1050" s="53"/>
      <c r="AJ1050" s="53"/>
      <c r="AK1050" s="53"/>
      <c r="AL1050" s="53"/>
    </row>
    <row r="1051" spans="4:38" x14ac:dyDescent="0.25">
      <c r="D1051" s="56" t="s">
        <v>4784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Z1051" s="57" t="s">
        <v>358</v>
      </c>
      <c r="AA1051" s="53"/>
      <c r="AB1051" s="53"/>
      <c r="AC1051" s="53"/>
      <c r="AD1051" s="53"/>
      <c r="AE1051" s="53"/>
      <c r="AF1051" s="53"/>
      <c r="AG1051" s="53"/>
      <c r="AH1051" s="53"/>
      <c r="AI1051" s="53"/>
      <c r="AJ1051" s="53"/>
      <c r="AK1051" s="53"/>
      <c r="AL1051" s="53"/>
    </row>
    <row r="1052" spans="4:38" x14ac:dyDescent="0.25">
      <c r="D1052" s="56" t="s">
        <v>4785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</row>
    <row r="1054" spans="4:38" x14ac:dyDescent="0.25">
      <c r="D1054" s="285" t="s">
        <v>4210</v>
      </c>
    </row>
    <row r="1069" spans="4:4" x14ac:dyDescent="0.25">
      <c r="D1069" s="51" t="s">
        <v>4885</v>
      </c>
    </row>
    <row r="1071" spans="4:4" x14ac:dyDescent="0.25">
      <c r="D1071" s="285" t="s">
        <v>4210</v>
      </c>
    </row>
    <row r="1097" spans="2:4" x14ac:dyDescent="0.25">
      <c r="B1097" s="50">
        <v>0</v>
      </c>
      <c r="D1097" s="51" t="s">
        <v>474</v>
      </c>
    </row>
    <row r="1098" spans="2:4" x14ac:dyDescent="0.25">
      <c r="D1098" s="59" t="s">
        <v>304</v>
      </c>
    </row>
    <row r="1099" spans="2:4" x14ac:dyDescent="0.25">
      <c r="D1099" s="55" t="s">
        <v>4789</v>
      </c>
    </row>
    <row r="1101" spans="2:4" x14ac:dyDescent="0.25">
      <c r="D1101" s="285" t="s">
        <v>4789</v>
      </c>
    </row>
    <row r="1122" spans="4:4" x14ac:dyDescent="0.25">
      <c r="D1122" s="285" t="s">
        <v>309</v>
      </c>
    </row>
    <row r="1123" spans="4:4" x14ac:dyDescent="0.25">
      <c r="D1123" s="51" t="s">
        <v>3467</v>
      </c>
    </row>
    <row r="1125" spans="4:4" x14ac:dyDescent="0.25">
      <c r="D1125" s="285" t="s">
        <v>4791</v>
      </c>
    </row>
    <row r="1210" spans="2:4" x14ac:dyDescent="0.25">
      <c r="B1210" s="50">
        <v>0</v>
      </c>
      <c r="D1210" s="51" t="s">
        <v>4794</v>
      </c>
    </row>
    <row r="1211" spans="2:4" x14ac:dyDescent="0.25">
      <c r="D1211" s="59" t="s">
        <v>303</v>
      </c>
    </row>
    <row r="1213" spans="2:4" x14ac:dyDescent="0.25">
      <c r="D1213" s="285" t="s">
        <v>36</v>
      </c>
    </row>
    <row r="1214" spans="2:4" x14ac:dyDescent="0.25">
      <c r="D1214" s="54" t="s">
        <v>4795</v>
      </c>
    </row>
    <row r="1216" spans="2:4" x14ac:dyDescent="0.25">
      <c r="D1216" s="285" t="s">
        <v>4738</v>
      </c>
    </row>
    <row r="1244" spans="4:23" x14ac:dyDescent="0.25">
      <c r="D1244" s="56" t="s">
        <v>33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</row>
    <row r="1245" spans="4:23" x14ac:dyDescent="0.25">
      <c r="D1245" s="56" t="s">
        <v>382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</row>
    <row r="1246" spans="4:23" x14ac:dyDescent="0.25">
      <c r="D1246" s="56" t="s">
        <v>838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</row>
    <row r="1247" spans="4:23" x14ac:dyDescent="0.25">
      <c r="D1247" s="56" t="s">
        <v>3720</v>
      </c>
      <c r="E1247" s="52"/>
      <c r="F1247" s="52"/>
      <c r="G1247" s="52"/>
      <c r="H1247" s="52"/>
      <c r="I1247" s="52"/>
      <c r="J1247" s="52"/>
      <c r="K1247" s="52"/>
      <c r="L1247" s="52"/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</row>
    <row r="1248" spans="4:23" x14ac:dyDescent="0.25">
      <c r="D1248" s="56" t="s">
        <v>3870</v>
      </c>
      <c r="E1248" s="52"/>
      <c r="F1248" s="52"/>
      <c r="G1248" s="52"/>
      <c r="H1248" s="52"/>
      <c r="I1248" s="52"/>
      <c r="J1248" s="52"/>
      <c r="K1248" s="52"/>
      <c r="L1248" s="52"/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</row>
    <row r="1249" spans="4:40" x14ac:dyDescent="0.25">
      <c r="D1249" s="56" t="s">
        <v>3871</v>
      </c>
      <c r="E1249" s="52"/>
      <c r="F1249" s="52"/>
      <c r="G1249" s="52"/>
      <c r="H1249" s="52"/>
      <c r="I1249" s="52"/>
      <c r="J1249" s="52"/>
      <c r="K1249" s="52"/>
      <c r="L1249" s="52"/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</row>
    <row r="1250" spans="4:40" x14ac:dyDescent="0.25">
      <c r="D1250" s="56" t="s">
        <v>3872</v>
      </c>
      <c r="E1250" s="52"/>
      <c r="F1250" s="52"/>
      <c r="G1250" s="52"/>
      <c r="H1250" s="52"/>
      <c r="I1250" s="52"/>
      <c r="J1250" s="52"/>
      <c r="K1250" s="52"/>
      <c r="L1250" s="52"/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</row>
    <row r="1251" spans="4:40" x14ac:dyDescent="0.25">
      <c r="D1251" s="56" t="s">
        <v>3873</v>
      </c>
      <c r="E1251" s="52"/>
      <c r="F1251" s="52"/>
      <c r="G1251" s="52"/>
      <c r="H1251" s="52"/>
      <c r="I1251" s="52"/>
      <c r="J1251" s="52"/>
      <c r="K1251" s="52"/>
      <c r="L1251" s="52"/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</row>
    <row r="1252" spans="4:40" x14ac:dyDescent="0.25">
      <c r="D1252" s="56" t="s">
        <v>524</v>
      </c>
      <c r="E1252" s="52"/>
      <c r="F1252" s="52"/>
      <c r="G1252" s="52"/>
      <c r="H1252" s="52"/>
      <c r="I1252" s="52"/>
      <c r="J1252" s="52"/>
      <c r="K1252" s="52"/>
      <c r="L1252" s="52"/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</row>
    <row r="1253" spans="4:40" x14ac:dyDescent="0.25">
      <c r="D1253" s="56" t="s">
        <v>1986</v>
      </c>
      <c r="E1253" s="52"/>
      <c r="F1253" s="52"/>
      <c r="G1253" s="52"/>
      <c r="H1253" s="52"/>
      <c r="I1253" s="52"/>
      <c r="J1253" s="52"/>
      <c r="K1253" s="52"/>
      <c r="L1253" s="52"/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</row>
    <row r="1254" spans="4:40" x14ac:dyDescent="0.25">
      <c r="D1254" s="56" t="s">
        <v>4781</v>
      </c>
      <c r="E1254" s="52"/>
      <c r="F1254" s="52"/>
      <c r="G1254" s="52"/>
      <c r="H1254" s="52"/>
      <c r="I1254" s="52"/>
      <c r="J1254" s="52"/>
      <c r="K1254" s="52"/>
      <c r="L1254" s="52"/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</row>
    <row r="1255" spans="4:40" x14ac:dyDescent="0.25">
      <c r="D1255" s="56" t="s">
        <v>279</v>
      </c>
      <c r="E1255" s="52"/>
      <c r="F1255" s="52"/>
      <c r="G1255" s="52"/>
      <c r="H1255" s="52"/>
      <c r="I1255" s="52"/>
      <c r="J1255" s="52"/>
      <c r="K1255" s="52"/>
      <c r="L1255" s="52"/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</row>
    <row r="1256" spans="4:40" x14ac:dyDescent="0.25">
      <c r="D1256" s="56" t="s">
        <v>4774</v>
      </c>
      <c r="E1256" s="52"/>
      <c r="F1256" s="52"/>
      <c r="G1256" s="52"/>
      <c r="H1256" s="52"/>
      <c r="I1256" s="52"/>
      <c r="J1256" s="52"/>
      <c r="K1256" s="52"/>
      <c r="L1256" s="52"/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</row>
    <row r="1258" spans="4:40" x14ac:dyDescent="0.25">
      <c r="D1258" s="57" t="s">
        <v>357</v>
      </c>
      <c r="E1258" s="53"/>
      <c r="F1258" s="53"/>
      <c r="G1258" s="53"/>
      <c r="H1258" s="53"/>
      <c r="I1258" s="53"/>
      <c r="J1258" s="53"/>
      <c r="K1258" s="53"/>
      <c r="L1258" s="53"/>
      <c r="M1258" s="53"/>
      <c r="N1258" s="53"/>
      <c r="O1258" s="53"/>
      <c r="P1258" s="53"/>
      <c r="Q1258" s="53"/>
      <c r="R1258" s="53"/>
      <c r="S1258" s="53"/>
      <c r="T1258" s="53"/>
      <c r="U1258" s="53"/>
      <c r="V1258" s="53"/>
      <c r="W1258" s="53"/>
      <c r="X1258" s="53"/>
      <c r="Y1258" s="53"/>
      <c r="Z1258" s="53"/>
      <c r="AA1258" s="53"/>
      <c r="AB1258" s="53"/>
      <c r="AC1258" s="53"/>
      <c r="AD1258" s="53"/>
      <c r="AE1258" s="53"/>
      <c r="AF1258" s="53"/>
      <c r="AG1258" s="53"/>
      <c r="AH1258" s="53"/>
      <c r="AI1258" s="53"/>
      <c r="AJ1258" s="53"/>
      <c r="AK1258" s="53"/>
      <c r="AL1258" s="53"/>
      <c r="AM1258" s="53"/>
      <c r="AN1258" s="53"/>
    </row>
    <row r="1259" spans="4:40" x14ac:dyDescent="0.25">
      <c r="D1259" s="57" t="s">
        <v>322</v>
      </c>
      <c r="E1259" s="53"/>
      <c r="F1259" s="53"/>
      <c r="G1259" s="53"/>
      <c r="H1259" s="53"/>
      <c r="I1259" s="53"/>
      <c r="J1259" s="53"/>
      <c r="K1259" s="53"/>
      <c r="L1259" s="53"/>
      <c r="M1259" s="53"/>
      <c r="N1259" s="53"/>
      <c r="O1259" s="53"/>
      <c r="P1259" s="53"/>
      <c r="Q1259" s="53"/>
      <c r="R1259" s="53"/>
      <c r="S1259" s="53"/>
      <c r="T1259" s="53"/>
      <c r="U1259" s="53"/>
      <c r="V1259" s="53"/>
      <c r="W1259" s="53"/>
      <c r="X1259" s="53"/>
      <c r="Y1259" s="53"/>
      <c r="Z1259" s="53"/>
      <c r="AA1259" s="53"/>
      <c r="AB1259" s="53"/>
      <c r="AC1259" s="53"/>
      <c r="AD1259" s="53"/>
      <c r="AE1259" s="53"/>
      <c r="AF1259" s="53"/>
      <c r="AG1259" s="53"/>
      <c r="AH1259" s="53"/>
      <c r="AI1259" s="53"/>
      <c r="AJ1259" s="53"/>
      <c r="AK1259" s="53"/>
      <c r="AL1259" s="53"/>
      <c r="AM1259" s="53"/>
      <c r="AN1259" s="53"/>
    </row>
    <row r="1260" spans="4:40" x14ac:dyDescent="0.25">
      <c r="D1260" s="57"/>
      <c r="E1260" s="53"/>
      <c r="F1260" s="53"/>
      <c r="G1260" s="53"/>
      <c r="H1260" s="53"/>
      <c r="I1260" s="53"/>
      <c r="J1260" s="53"/>
      <c r="K1260" s="53"/>
      <c r="L1260" s="53"/>
      <c r="M1260" s="53"/>
      <c r="N1260" s="53"/>
      <c r="O1260" s="53"/>
      <c r="P1260" s="53"/>
      <c r="Q1260" s="53"/>
      <c r="R1260" s="53"/>
      <c r="S1260" s="53"/>
      <c r="T1260" s="53"/>
      <c r="U1260" s="53"/>
      <c r="V1260" s="53"/>
      <c r="W1260" s="53"/>
      <c r="X1260" s="53"/>
      <c r="Y1260" s="53"/>
      <c r="Z1260" s="53"/>
      <c r="AA1260" s="53"/>
      <c r="AB1260" s="53"/>
      <c r="AC1260" s="53"/>
      <c r="AD1260" s="53"/>
      <c r="AE1260" s="53"/>
      <c r="AF1260" s="53"/>
      <c r="AG1260" s="53"/>
      <c r="AH1260" s="53"/>
      <c r="AI1260" s="53"/>
      <c r="AJ1260" s="53"/>
      <c r="AK1260" s="53"/>
      <c r="AL1260" s="53"/>
      <c r="AM1260" s="53"/>
      <c r="AN1260" s="53"/>
    </row>
    <row r="1261" spans="4:40" x14ac:dyDescent="0.25">
      <c r="D1261" s="57" t="s">
        <v>2879</v>
      </c>
      <c r="E1261" s="53"/>
      <c r="F1261" s="53"/>
      <c r="G1261" s="53"/>
      <c r="H1261" s="53"/>
      <c r="I1261" s="53"/>
      <c r="J1261" s="53"/>
      <c r="K1261" s="53"/>
      <c r="L1261" s="53"/>
      <c r="M1261" s="53"/>
      <c r="N1261" s="53"/>
      <c r="O1261" s="53"/>
      <c r="P1261" s="53"/>
      <c r="Q1261" s="53"/>
      <c r="R1261" s="53"/>
      <c r="S1261" s="53"/>
      <c r="T1261" s="53"/>
      <c r="U1261" s="53"/>
      <c r="V1261" s="53"/>
      <c r="W1261" s="53"/>
      <c r="X1261" s="53"/>
      <c r="Y1261" s="53"/>
      <c r="Z1261" s="53"/>
      <c r="AA1261" s="53"/>
      <c r="AB1261" s="53"/>
      <c r="AC1261" s="53"/>
      <c r="AD1261" s="53"/>
      <c r="AE1261" s="53"/>
      <c r="AF1261" s="53"/>
      <c r="AG1261" s="53"/>
      <c r="AH1261" s="53"/>
      <c r="AI1261" s="53"/>
      <c r="AJ1261" s="53"/>
      <c r="AK1261" s="53"/>
      <c r="AL1261" s="53"/>
      <c r="AM1261" s="53"/>
      <c r="AN1261" s="53"/>
    </row>
    <row r="1262" spans="4:40" x14ac:dyDescent="0.25">
      <c r="D1262" s="57" t="s">
        <v>282</v>
      </c>
      <c r="E1262" s="53"/>
      <c r="F1262" s="53"/>
      <c r="G1262" s="53"/>
      <c r="H1262" s="53"/>
      <c r="I1262" s="53"/>
      <c r="J1262" s="53"/>
      <c r="K1262" s="53"/>
      <c r="L1262" s="53"/>
      <c r="M1262" s="53"/>
      <c r="N1262" s="53"/>
      <c r="O1262" s="53"/>
      <c r="P1262" s="53"/>
      <c r="Q1262" s="53"/>
      <c r="R1262" s="53"/>
      <c r="S1262" s="53"/>
      <c r="T1262" s="53"/>
      <c r="U1262" s="53"/>
      <c r="V1262" s="53"/>
      <c r="W1262" s="53"/>
      <c r="X1262" s="53"/>
      <c r="Y1262" s="53"/>
      <c r="Z1262" s="53"/>
      <c r="AA1262" s="53"/>
      <c r="AB1262" s="53"/>
      <c r="AC1262" s="53"/>
      <c r="AD1262" s="53"/>
      <c r="AE1262" s="53"/>
      <c r="AF1262" s="53"/>
      <c r="AG1262" s="53"/>
      <c r="AH1262" s="53"/>
      <c r="AI1262" s="53"/>
      <c r="AJ1262" s="53"/>
      <c r="AK1262" s="53"/>
      <c r="AL1262" s="53"/>
      <c r="AM1262" s="53"/>
      <c r="AN1262" s="53"/>
    </row>
    <row r="1263" spans="4:40" x14ac:dyDescent="0.25">
      <c r="D1263" s="57" t="s">
        <v>4773</v>
      </c>
      <c r="E1263" s="53"/>
      <c r="F1263" s="53"/>
      <c r="G1263" s="53"/>
      <c r="H1263" s="53"/>
      <c r="I1263" s="53"/>
      <c r="J1263" s="53"/>
      <c r="K1263" s="53"/>
      <c r="L1263" s="53"/>
      <c r="M1263" s="53"/>
      <c r="N1263" s="53"/>
      <c r="O1263" s="53"/>
      <c r="P1263" s="53"/>
      <c r="Q1263" s="53"/>
      <c r="R1263" s="53"/>
      <c r="S1263" s="53"/>
      <c r="T1263" s="53"/>
      <c r="U1263" s="53"/>
      <c r="V1263" s="53"/>
      <c r="W1263" s="53"/>
      <c r="X1263" s="53"/>
      <c r="Y1263" s="53"/>
      <c r="Z1263" s="53"/>
      <c r="AA1263" s="53"/>
      <c r="AB1263" s="53"/>
      <c r="AC1263" s="53"/>
      <c r="AD1263" s="53"/>
      <c r="AE1263" s="53"/>
      <c r="AF1263" s="53"/>
      <c r="AG1263" s="53"/>
      <c r="AH1263" s="53"/>
      <c r="AI1263" s="53"/>
      <c r="AJ1263" s="53"/>
      <c r="AK1263" s="53"/>
      <c r="AL1263" s="53"/>
      <c r="AM1263" s="53"/>
      <c r="AN1263" s="53"/>
    </row>
    <row r="1264" spans="4:40" x14ac:dyDescent="0.25">
      <c r="D1264" s="57" t="s">
        <v>4771</v>
      </c>
      <c r="E1264" s="53"/>
      <c r="F1264" s="53"/>
      <c r="G1264" s="53"/>
      <c r="H1264" s="53"/>
      <c r="I1264" s="53"/>
      <c r="J1264" s="53"/>
      <c r="K1264" s="53"/>
      <c r="L1264" s="53"/>
      <c r="M1264" s="53"/>
      <c r="N1264" s="53"/>
      <c r="O1264" s="53"/>
      <c r="P1264" s="53"/>
      <c r="Q1264" s="53"/>
      <c r="R1264" s="53"/>
      <c r="S1264" s="53"/>
      <c r="T1264" s="53"/>
      <c r="U1264" s="53"/>
      <c r="V1264" s="53"/>
      <c r="W1264" s="53"/>
      <c r="X1264" s="53"/>
      <c r="Y1264" s="53"/>
      <c r="Z1264" s="53"/>
      <c r="AA1264" s="53"/>
      <c r="AB1264" s="53"/>
      <c r="AC1264" s="53"/>
      <c r="AD1264" s="53"/>
      <c r="AE1264" s="53"/>
      <c r="AF1264" s="53"/>
      <c r="AG1264" s="53"/>
      <c r="AH1264" s="53"/>
      <c r="AI1264" s="53"/>
      <c r="AJ1264" s="53"/>
      <c r="AK1264" s="53"/>
      <c r="AL1264" s="53"/>
      <c r="AM1264" s="53"/>
      <c r="AN1264" s="53"/>
    </row>
    <row r="1265" spans="4:40" x14ac:dyDescent="0.25">
      <c r="D1265" s="57" t="s">
        <v>4775</v>
      </c>
      <c r="E1265" s="53"/>
      <c r="F1265" s="53"/>
      <c r="G1265" s="53"/>
      <c r="H1265" s="53"/>
      <c r="I1265" s="53"/>
      <c r="J1265" s="53"/>
      <c r="K1265" s="53"/>
      <c r="L1265" s="53"/>
      <c r="M1265" s="53"/>
      <c r="N1265" s="53"/>
      <c r="O1265" s="53"/>
      <c r="P1265" s="53"/>
      <c r="Q1265" s="53"/>
      <c r="R1265" s="53"/>
      <c r="S1265" s="53"/>
      <c r="T1265" s="53"/>
      <c r="U1265" s="53"/>
      <c r="V1265" s="53"/>
      <c r="W1265" s="53"/>
      <c r="X1265" s="53"/>
      <c r="Y1265" s="53"/>
      <c r="Z1265" s="53"/>
      <c r="AA1265" s="53"/>
      <c r="AB1265" s="53"/>
      <c r="AC1265" s="53"/>
      <c r="AD1265" s="53"/>
      <c r="AE1265" s="53"/>
      <c r="AF1265" s="53"/>
      <c r="AG1265" s="53"/>
      <c r="AH1265" s="53"/>
      <c r="AI1265" s="53"/>
      <c r="AJ1265" s="53"/>
      <c r="AK1265" s="53"/>
      <c r="AL1265" s="53"/>
      <c r="AM1265" s="53"/>
      <c r="AN1265" s="53"/>
    </row>
    <row r="1266" spans="4:40" x14ac:dyDescent="0.25">
      <c r="D1266" s="57" t="s">
        <v>4772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</row>
    <row r="1267" spans="4:40" x14ac:dyDescent="0.25">
      <c r="D1267" s="57" t="s">
        <v>4777</v>
      </c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</row>
    <row r="1268" spans="4:40" x14ac:dyDescent="0.25">
      <c r="D1268" s="57"/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</row>
    <row r="1269" spans="4:40" x14ac:dyDescent="0.25">
      <c r="D1269" s="57" t="s">
        <v>4780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</row>
    <row r="1270" spans="4:40" x14ac:dyDescent="0.25">
      <c r="D1270" s="57" t="s">
        <v>282</v>
      </c>
      <c r="E1270" s="53"/>
      <c r="F1270" s="53"/>
      <c r="G1270" s="53"/>
      <c r="H1270" s="53"/>
      <c r="I1270" s="53"/>
      <c r="J1270" s="53"/>
      <c r="K1270" s="53"/>
      <c r="L1270" s="53"/>
      <c r="M1270" s="53"/>
      <c r="N1270" s="53"/>
      <c r="O1270" s="53"/>
      <c r="P1270" s="53"/>
      <c r="Q1270" s="53"/>
      <c r="R1270" s="53"/>
      <c r="S1270" s="53"/>
      <c r="T1270" s="53"/>
      <c r="U1270" s="53"/>
      <c r="V1270" s="53"/>
      <c r="W1270" s="53"/>
      <c r="X1270" s="53"/>
      <c r="Y1270" s="53"/>
      <c r="Z1270" s="53"/>
      <c r="AA1270" s="53"/>
      <c r="AB1270" s="53"/>
      <c r="AC1270" s="53"/>
      <c r="AD1270" s="53"/>
      <c r="AE1270" s="53"/>
      <c r="AF1270" s="53"/>
      <c r="AG1270" s="53"/>
      <c r="AH1270" s="53"/>
      <c r="AI1270" s="53"/>
      <c r="AJ1270" s="53"/>
      <c r="AK1270" s="53"/>
      <c r="AL1270" s="53"/>
      <c r="AM1270" s="53"/>
      <c r="AN1270" s="53"/>
    </row>
    <row r="1271" spans="4:40" x14ac:dyDescent="0.25">
      <c r="D1271" s="57" t="s">
        <v>4776</v>
      </c>
      <c r="E1271" s="53"/>
      <c r="F1271" s="53"/>
      <c r="G1271" s="53"/>
      <c r="H1271" s="53"/>
      <c r="I1271" s="53"/>
      <c r="J1271" s="53"/>
      <c r="K1271" s="53"/>
      <c r="L1271" s="53"/>
      <c r="M1271" s="53"/>
      <c r="N1271" s="53"/>
      <c r="O1271" s="53"/>
      <c r="P1271" s="53"/>
      <c r="Q1271" s="53"/>
      <c r="R1271" s="53"/>
      <c r="S1271" s="53"/>
      <c r="T1271" s="53"/>
      <c r="U1271" s="53"/>
      <c r="V1271" s="53"/>
      <c r="W1271" s="53"/>
      <c r="X1271" s="53"/>
      <c r="Y1271" s="53"/>
      <c r="Z1271" s="53"/>
      <c r="AA1271" s="53"/>
      <c r="AB1271" s="53"/>
      <c r="AC1271" s="53"/>
      <c r="AD1271" s="53"/>
      <c r="AE1271" s="53"/>
      <c r="AF1271" s="53"/>
      <c r="AG1271" s="53"/>
      <c r="AH1271" s="53"/>
      <c r="AI1271" s="53"/>
      <c r="AJ1271" s="53"/>
      <c r="AK1271" s="53"/>
      <c r="AL1271" s="53"/>
      <c r="AM1271" s="53"/>
      <c r="AN1271" s="53"/>
    </row>
    <row r="1272" spans="4:40" x14ac:dyDescent="0.25">
      <c r="D1272" s="57" t="s">
        <v>4772</v>
      </c>
      <c r="E1272" s="53"/>
      <c r="F1272" s="53"/>
      <c r="G1272" s="53"/>
      <c r="H1272" s="53"/>
      <c r="I1272" s="53"/>
      <c r="J1272" s="53"/>
      <c r="K1272" s="53"/>
      <c r="L1272" s="53"/>
      <c r="M1272" s="53"/>
      <c r="N1272" s="53"/>
      <c r="O1272" s="53"/>
      <c r="P1272" s="53"/>
      <c r="Q1272" s="53"/>
      <c r="R1272" s="53"/>
      <c r="S1272" s="53"/>
      <c r="T1272" s="53"/>
      <c r="U1272" s="53"/>
      <c r="V1272" s="53"/>
      <c r="W1272" s="53"/>
      <c r="X1272" s="53"/>
      <c r="Y1272" s="53"/>
      <c r="Z1272" s="53"/>
      <c r="AA1272" s="53"/>
      <c r="AB1272" s="53"/>
      <c r="AC1272" s="53"/>
      <c r="AD1272" s="53"/>
      <c r="AE1272" s="53"/>
      <c r="AF1272" s="53"/>
      <c r="AG1272" s="53"/>
      <c r="AH1272" s="53"/>
      <c r="AI1272" s="53"/>
      <c r="AJ1272" s="53"/>
      <c r="AK1272" s="53"/>
      <c r="AL1272" s="53"/>
      <c r="AM1272" s="53"/>
      <c r="AN1272" s="53"/>
    </row>
    <row r="1273" spans="4:40" x14ac:dyDescent="0.25">
      <c r="D1273" s="57" t="s">
        <v>4778</v>
      </c>
      <c r="E1273" s="53"/>
      <c r="F1273" s="53"/>
      <c r="G1273" s="5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  <c r="AA1273" s="53"/>
      <c r="AB1273" s="53"/>
      <c r="AC1273" s="53"/>
      <c r="AD1273" s="53"/>
      <c r="AE1273" s="53"/>
      <c r="AF1273" s="53"/>
      <c r="AG1273" s="53"/>
      <c r="AH1273" s="53"/>
      <c r="AI1273" s="53"/>
      <c r="AJ1273" s="53"/>
      <c r="AK1273" s="53"/>
      <c r="AL1273" s="53"/>
      <c r="AM1273" s="53"/>
      <c r="AN1273" s="53"/>
    </row>
    <row r="1274" spans="4:40" x14ac:dyDescent="0.25">
      <c r="D1274" s="57"/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</row>
    <row r="1275" spans="4:40" x14ac:dyDescent="0.25">
      <c r="D1275" s="57" t="s">
        <v>263</v>
      </c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</row>
    <row r="1276" spans="4:40" x14ac:dyDescent="0.25">
      <c r="D1276" s="57" t="s">
        <v>264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</row>
    <row r="1277" spans="4:40" x14ac:dyDescent="0.25">
      <c r="D1277" s="57" t="s">
        <v>358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</row>
    <row r="1279" spans="4:40" x14ac:dyDescent="0.25">
      <c r="D1279" s="285" t="s">
        <v>4796</v>
      </c>
    </row>
    <row r="1295" spans="4:4" x14ac:dyDescent="0.25">
      <c r="D1295" s="51" t="s">
        <v>4885</v>
      </c>
    </row>
    <row r="1297" spans="4:4" x14ac:dyDescent="0.25">
      <c r="D1297" s="285" t="s">
        <v>4796</v>
      </c>
    </row>
    <row r="1323" spans="2:2" x14ac:dyDescent="0.25">
      <c r="B1323" s="48">
        <v>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872A-E557-4E21-A920-81CF7521B00C}">
  <dimension ref="A2:J31"/>
  <sheetViews>
    <sheetView workbookViewId="0">
      <selection activeCell="A13" sqref="A13"/>
    </sheetView>
  </sheetViews>
  <sheetFormatPr defaultColWidth="2.85546875" defaultRowHeight="15" x14ac:dyDescent="0.25"/>
  <cols>
    <col min="1" max="1" width="9.140625" style="419" bestFit="1" customWidth="1"/>
    <col min="2" max="2" width="39.85546875" style="419" bestFit="1" customWidth="1"/>
    <col min="3" max="3" width="17.28515625" style="419" bestFit="1" customWidth="1"/>
    <col min="4" max="4" width="17" style="419" bestFit="1" customWidth="1"/>
    <col min="5" max="5" width="17.5703125" style="419" bestFit="1" customWidth="1"/>
    <col min="6" max="7" width="10.7109375" style="419" bestFit="1" customWidth="1"/>
    <col min="8" max="8" width="8.5703125" style="419" bestFit="1" customWidth="1"/>
    <col min="9" max="9" width="7.5703125" style="419" bestFit="1" customWidth="1"/>
    <col min="10" max="10" width="10.7109375" style="419" bestFit="1" customWidth="1"/>
    <col min="11" max="16384" width="2.85546875" style="419"/>
  </cols>
  <sheetData>
    <row r="2" spans="1:10" ht="18.75" x14ac:dyDescent="0.25">
      <c r="A2" s="467" t="s">
        <v>3493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4737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407" t="s">
        <v>3969</v>
      </c>
      <c r="B8" s="407" t="s">
        <v>3955</v>
      </c>
      <c r="C8" s="407" t="s">
        <v>335</v>
      </c>
      <c r="D8" s="407" t="s">
        <v>330</v>
      </c>
      <c r="E8" s="407" t="s">
        <v>276</v>
      </c>
      <c r="F8" s="408">
        <v>44966.422916666997</v>
      </c>
      <c r="G8" s="408">
        <v>45405.381249999999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386" t="s">
        <v>4020</v>
      </c>
      <c r="B9" s="386" t="s">
        <v>4019</v>
      </c>
      <c r="C9" s="386" t="s">
        <v>1669</v>
      </c>
      <c r="D9" s="386" t="s">
        <v>330</v>
      </c>
      <c r="E9" s="386" t="s">
        <v>276</v>
      </c>
      <c r="F9" s="387">
        <v>44967.365277778001</v>
      </c>
      <c r="G9" s="387">
        <v>45405.656944444003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92" t="s">
        <v>4028</v>
      </c>
      <c r="B10" s="392" t="s">
        <v>4022</v>
      </c>
      <c r="C10" s="392" t="s">
        <v>433</v>
      </c>
      <c r="D10" s="392" t="s">
        <v>330</v>
      </c>
      <c r="E10" s="392" t="s">
        <v>276</v>
      </c>
      <c r="F10" s="393">
        <v>44967.389583333003</v>
      </c>
      <c r="G10" s="393">
        <v>45408.347916667</v>
      </c>
      <c r="H10" s="392" t="s">
        <v>23</v>
      </c>
      <c r="I10" s="392" t="s">
        <v>18</v>
      </c>
      <c r="J10" s="392" t="s">
        <v>255</v>
      </c>
    </row>
    <row r="11" spans="1:10" ht="45" x14ac:dyDescent="0.25">
      <c r="A11" s="386" t="s">
        <v>4135</v>
      </c>
      <c r="B11" s="386" t="s">
        <v>4140</v>
      </c>
      <c r="C11" s="386" t="s">
        <v>356</v>
      </c>
      <c r="D11" s="386" t="s">
        <v>330</v>
      </c>
      <c r="E11" s="386" t="s">
        <v>276</v>
      </c>
      <c r="F11" s="387">
        <v>44970.604861111002</v>
      </c>
      <c r="G11" s="387">
        <v>45411.563194444003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407" t="s">
        <v>4198</v>
      </c>
      <c r="B12" s="388" t="s">
        <v>4200</v>
      </c>
      <c r="C12" s="388" t="s">
        <v>361</v>
      </c>
      <c r="D12" s="388" t="s">
        <v>330</v>
      </c>
      <c r="E12" s="388" t="s">
        <v>276</v>
      </c>
      <c r="F12" s="389">
        <v>44971.338888888997</v>
      </c>
      <c r="G12" s="389">
        <v>45411.630555556003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96" t="s">
        <v>4241</v>
      </c>
      <c r="B13" s="386" t="s">
        <v>4242</v>
      </c>
      <c r="C13" s="386" t="s">
        <v>356</v>
      </c>
      <c r="D13" s="386" t="s">
        <v>330</v>
      </c>
      <c r="E13" s="386" t="s">
        <v>276</v>
      </c>
      <c r="F13" s="387">
        <v>44971.446527777996</v>
      </c>
      <c r="G13" s="387">
        <v>45412.404861110997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4309</v>
      </c>
      <c r="B14" s="388" t="s">
        <v>4310</v>
      </c>
      <c r="C14" s="388" t="s">
        <v>356</v>
      </c>
      <c r="D14" s="388" t="s">
        <v>330</v>
      </c>
      <c r="E14" s="388" t="s">
        <v>276</v>
      </c>
      <c r="F14" s="389">
        <v>44972.636111111002</v>
      </c>
      <c r="G14" s="389">
        <v>45419.594444444003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4336</v>
      </c>
      <c r="B15" s="386" t="s">
        <v>4338</v>
      </c>
      <c r="C15" s="386" t="s">
        <v>356</v>
      </c>
      <c r="D15" s="386" t="s">
        <v>330</v>
      </c>
      <c r="E15" s="386" t="s">
        <v>276</v>
      </c>
      <c r="F15" s="387">
        <v>44973.395833333001</v>
      </c>
      <c r="G15" s="387">
        <v>45420.354166666999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4388</v>
      </c>
      <c r="B16" s="388" t="s">
        <v>4390</v>
      </c>
      <c r="C16" s="388" t="s">
        <v>356</v>
      </c>
      <c r="D16" s="388" t="s">
        <v>330</v>
      </c>
      <c r="E16" s="388" t="s">
        <v>276</v>
      </c>
      <c r="F16" s="389">
        <v>44973.443055556003</v>
      </c>
      <c r="G16" s="389">
        <v>45420.401388888997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4391</v>
      </c>
      <c r="B17" s="386" t="s">
        <v>4393</v>
      </c>
      <c r="C17" s="386" t="s">
        <v>356</v>
      </c>
      <c r="D17" s="386" t="s">
        <v>330</v>
      </c>
      <c r="E17" s="386" t="s">
        <v>276</v>
      </c>
      <c r="F17" s="387">
        <v>44973.454861111</v>
      </c>
      <c r="G17" s="387">
        <v>45420.413194444001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4396</v>
      </c>
      <c r="B18" s="388" t="s">
        <v>4398</v>
      </c>
      <c r="C18" s="388" t="s">
        <v>361</v>
      </c>
      <c r="D18" s="388" t="s">
        <v>330</v>
      </c>
      <c r="E18" s="388" t="s">
        <v>276</v>
      </c>
      <c r="F18" s="389">
        <v>44973.482638889</v>
      </c>
      <c r="G18" s="389">
        <v>45420.440972222001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86" t="s">
        <v>4490</v>
      </c>
      <c r="B19" s="386" t="s">
        <v>4491</v>
      </c>
      <c r="C19" s="386" t="s">
        <v>325</v>
      </c>
      <c r="D19" s="386" t="s">
        <v>330</v>
      </c>
      <c r="E19" s="386" t="s">
        <v>276</v>
      </c>
      <c r="F19" s="387">
        <v>44974.477777777996</v>
      </c>
      <c r="G19" s="387">
        <v>45421.436111110997</v>
      </c>
      <c r="H19" s="386" t="s">
        <v>23</v>
      </c>
      <c r="I19" s="386" t="s">
        <v>18</v>
      </c>
      <c r="J19" s="386" t="s">
        <v>260</v>
      </c>
    </row>
    <row r="20" spans="1:10" ht="45" x14ac:dyDescent="0.25">
      <c r="A20" s="388" t="s">
        <v>4555</v>
      </c>
      <c r="B20" s="388" t="s">
        <v>4557</v>
      </c>
      <c r="C20" s="388" t="s">
        <v>501</v>
      </c>
      <c r="D20" s="388" t="s">
        <v>330</v>
      </c>
      <c r="E20" s="388" t="s">
        <v>276</v>
      </c>
      <c r="F20" s="389">
        <v>44977.556944443997</v>
      </c>
      <c r="G20" s="389">
        <v>45422.556944443997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4570</v>
      </c>
      <c r="B21" s="386" t="s">
        <v>4576</v>
      </c>
      <c r="C21" s="386" t="s">
        <v>448</v>
      </c>
      <c r="D21" s="386" t="s">
        <v>330</v>
      </c>
      <c r="E21" s="386" t="s">
        <v>276</v>
      </c>
      <c r="F21" s="387">
        <v>44977.566666667</v>
      </c>
      <c r="G21" s="387">
        <v>45422.566666667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4663</v>
      </c>
      <c r="B22" s="388" t="s">
        <v>4664</v>
      </c>
      <c r="C22" s="388" t="s">
        <v>272</v>
      </c>
      <c r="D22" s="388" t="s">
        <v>330</v>
      </c>
      <c r="E22" s="388" t="s">
        <v>276</v>
      </c>
      <c r="F22" s="389">
        <v>44978.397916667003</v>
      </c>
      <c r="G22" s="389">
        <v>45425.362500000003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4679</v>
      </c>
      <c r="B23" s="386" t="s">
        <v>4682</v>
      </c>
      <c r="C23" s="386" t="s">
        <v>356</v>
      </c>
      <c r="D23" s="386" t="s">
        <v>330</v>
      </c>
      <c r="E23" s="386" t="s">
        <v>276</v>
      </c>
      <c r="F23" s="387">
        <v>44978.473611111003</v>
      </c>
      <c r="G23" s="387">
        <v>45425.431944443997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88" t="s">
        <v>4700</v>
      </c>
      <c r="B24" s="388" t="s">
        <v>4701</v>
      </c>
      <c r="C24" s="388" t="s">
        <v>925</v>
      </c>
      <c r="D24" s="388" t="s">
        <v>330</v>
      </c>
      <c r="E24" s="388" t="s">
        <v>276</v>
      </c>
      <c r="F24" s="389">
        <v>44978.554166667003</v>
      </c>
      <c r="G24" s="389">
        <v>45425.554166667003</v>
      </c>
      <c r="H24" s="388" t="s">
        <v>23</v>
      </c>
      <c r="I24" s="388" t="s">
        <v>18</v>
      </c>
      <c r="J24" s="388" t="s">
        <v>260</v>
      </c>
    </row>
    <row r="25" spans="1:10" ht="45" x14ac:dyDescent="0.25">
      <c r="A25" s="402" t="s">
        <v>4733</v>
      </c>
      <c r="B25" s="402" t="s">
        <v>4734</v>
      </c>
      <c r="C25" s="402" t="s">
        <v>4457</v>
      </c>
      <c r="D25" s="402" t="s">
        <v>330</v>
      </c>
      <c r="E25" s="402" t="s">
        <v>276</v>
      </c>
      <c r="F25" s="403">
        <v>44978.678472222004</v>
      </c>
      <c r="G25" s="403">
        <v>45425.636805556001</v>
      </c>
      <c r="H25" s="402" t="s">
        <v>23</v>
      </c>
      <c r="I25" s="402" t="s">
        <v>18</v>
      </c>
      <c r="J25" s="402" t="s">
        <v>255</v>
      </c>
    </row>
    <row r="27" spans="1:10" x14ac:dyDescent="0.25">
      <c r="A27" s="407" t="s">
        <v>4742</v>
      </c>
      <c r="B27" s="407" t="s">
        <v>4741</v>
      </c>
      <c r="C27" s="407"/>
      <c r="D27" s="407"/>
      <c r="E27" s="407"/>
      <c r="F27" s="408"/>
      <c r="G27" s="408"/>
      <c r="H27" s="407"/>
      <c r="I27" s="407"/>
      <c r="J27" s="407" t="s">
        <v>346</v>
      </c>
    </row>
    <row r="28" spans="1:10" x14ac:dyDescent="0.25">
      <c r="A28" s="404" t="s">
        <v>4764</v>
      </c>
      <c r="B28" s="404" t="s">
        <v>4765</v>
      </c>
      <c r="C28" s="404"/>
      <c r="D28" s="404"/>
      <c r="E28" s="404"/>
      <c r="F28" s="405"/>
      <c r="G28" s="405"/>
      <c r="H28" s="404"/>
      <c r="I28" s="404"/>
      <c r="J28" s="404" t="s">
        <v>346</v>
      </c>
    </row>
    <row r="29" spans="1:10" x14ac:dyDescent="0.25">
      <c r="A29" s="404" t="s">
        <v>4792</v>
      </c>
      <c r="B29" s="404" t="s">
        <v>4793</v>
      </c>
      <c r="C29" s="404"/>
      <c r="D29" s="404"/>
      <c r="E29" s="404"/>
      <c r="F29" s="405"/>
      <c r="G29" s="405"/>
      <c r="H29" s="404"/>
      <c r="I29" s="404"/>
      <c r="J29" s="404" t="s">
        <v>346</v>
      </c>
    </row>
    <row r="30" spans="1:10" x14ac:dyDescent="0.25">
      <c r="A30" s="398"/>
      <c r="B30" s="398"/>
      <c r="C30" s="398"/>
      <c r="D30" s="398"/>
      <c r="E30" s="398"/>
      <c r="F30" s="399"/>
      <c r="G30" s="399"/>
      <c r="H30" s="398"/>
      <c r="I30" s="398"/>
      <c r="J30" s="398" t="s">
        <v>346</v>
      </c>
    </row>
    <row r="31" spans="1:10" x14ac:dyDescent="0.25">
      <c r="A31" s="398"/>
      <c r="B31" s="398"/>
      <c r="C31" s="398"/>
      <c r="D31" s="398"/>
      <c r="E31" s="398"/>
      <c r="F31" s="399"/>
      <c r="G31" s="399"/>
      <c r="H31" s="398"/>
      <c r="I31" s="398"/>
      <c r="J31" s="39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01FC-9FC3-4A8C-A779-5ACC30E90F48}">
  <dimension ref="B2:AT640"/>
  <sheetViews>
    <sheetView topLeftCell="A470" workbookViewId="0">
      <selection activeCell="AF476" sqref="AF47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4797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4644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4798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4799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4612</v>
      </c>
    </row>
    <row r="56" spans="2:4" x14ac:dyDescent="0.25">
      <c r="D56" s="59" t="s">
        <v>305</v>
      </c>
    </row>
    <row r="64" spans="2:4" x14ac:dyDescent="0.25">
      <c r="D64" s="285" t="s">
        <v>336</v>
      </c>
    </row>
    <row r="65" spans="4:25" x14ac:dyDescent="0.25">
      <c r="D65" s="51" t="s">
        <v>4800</v>
      </c>
    </row>
    <row r="67" spans="4:25" x14ac:dyDescent="0.25">
      <c r="D67" s="56" t="s">
        <v>341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4:25" x14ac:dyDescent="0.25">
      <c r="D68" s="56" t="s">
        <v>349</v>
      </c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4:25" x14ac:dyDescent="0.25">
      <c r="D69" s="56" t="s">
        <v>832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4:25" x14ac:dyDescent="0.25">
      <c r="D70" s="56" t="s">
        <v>4801</v>
      </c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2" spans="4:25" x14ac:dyDescent="0.25">
      <c r="D72" s="57" t="s">
        <v>357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4:25" x14ac:dyDescent="0.25">
      <c r="D73" s="57" t="s">
        <v>322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</row>
    <row r="74" spans="4:25" x14ac:dyDescent="0.25">
      <c r="D74" s="57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</row>
    <row r="75" spans="4:25" x14ac:dyDescent="0.25">
      <c r="D75" s="57" t="s">
        <v>836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</row>
    <row r="76" spans="4:25" x14ac:dyDescent="0.25">
      <c r="D76" s="57" t="s">
        <v>282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  <row r="77" spans="4:25" x14ac:dyDescent="0.25">
      <c r="D77" s="57" t="s">
        <v>834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</row>
    <row r="78" spans="4:25" x14ac:dyDescent="0.25">
      <c r="D78" s="57" t="s">
        <v>835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</row>
    <row r="79" spans="4:25" x14ac:dyDescent="0.25">
      <c r="D79" s="57" t="s">
        <v>4802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</row>
    <row r="80" spans="4:25" x14ac:dyDescent="0.25">
      <c r="D80" s="57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</row>
    <row r="81" spans="2:19" x14ac:dyDescent="0.25">
      <c r="D81" s="57" t="s">
        <v>263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</row>
    <row r="82" spans="2:19" x14ac:dyDescent="0.25">
      <c r="D82" s="57" t="s">
        <v>264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</row>
    <row r="83" spans="2:19" x14ac:dyDescent="0.25">
      <c r="D83" s="57" t="s">
        <v>358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</row>
    <row r="89" spans="2:19" x14ac:dyDescent="0.25">
      <c r="B89" s="50">
        <v>0</v>
      </c>
      <c r="D89" s="51" t="s">
        <v>4806</v>
      </c>
    </row>
    <row r="90" spans="2:19" x14ac:dyDescent="0.25">
      <c r="D90" s="59" t="s">
        <v>306</v>
      </c>
    </row>
    <row r="92" spans="2:19" x14ac:dyDescent="0.25">
      <c r="D92" s="285" t="s">
        <v>36</v>
      </c>
    </row>
    <row r="93" spans="2:19" x14ac:dyDescent="0.25">
      <c r="D93" s="54" t="s">
        <v>4808</v>
      </c>
    </row>
    <row r="95" spans="2:19" x14ac:dyDescent="0.25">
      <c r="D95" s="285" t="s">
        <v>4805</v>
      </c>
    </row>
    <row r="118" spans="3:14" x14ac:dyDescent="0.25">
      <c r="D118" s="285" t="s">
        <v>309</v>
      </c>
    </row>
    <row r="119" spans="3:14" x14ac:dyDescent="0.25">
      <c r="D119" s="51" t="s">
        <v>4807</v>
      </c>
    </row>
    <row r="121" spans="3:14" customFormat="1" x14ac:dyDescent="0.25">
      <c r="C121" s="285"/>
      <c r="D121" s="36" t="s">
        <v>4818</v>
      </c>
    </row>
    <row r="122" spans="3:14" customFormat="1" x14ac:dyDescent="0.25">
      <c r="C122" s="285"/>
      <c r="D122" s="72" t="s">
        <v>34</v>
      </c>
      <c r="E122" s="73"/>
      <c r="F122" s="73"/>
      <c r="G122" s="73"/>
      <c r="H122" s="73"/>
      <c r="I122" s="73"/>
      <c r="J122" s="73"/>
      <c r="K122" s="73"/>
      <c r="L122" s="73"/>
      <c r="M122" s="73"/>
      <c r="N122" s="73"/>
    </row>
    <row r="123" spans="3:14" customFormat="1" x14ac:dyDescent="0.25">
      <c r="C123" s="285"/>
      <c r="D123" s="72" t="s">
        <v>4809</v>
      </c>
      <c r="E123" s="73"/>
      <c r="F123" s="73"/>
      <c r="G123" s="73"/>
      <c r="H123" s="73"/>
      <c r="I123" s="73"/>
      <c r="J123" s="73"/>
      <c r="K123" s="73"/>
      <c r="L123" s="73"/>
      <c r="M123" s="73"/>
      <c r="N123" s="73"/>
    </row>
    <row r="124" spans="3:14" customFormat="1" x14ac:dyDescent="0.25">
      <c r="C124" s="285"/>
      <c r="D124" s="72" t="s">
        <v>4825</v>
      </c>
      <c r="E124" s="73"/>
      <c r="F124" s="73"/>
      <c r="G124" s="73"/>
      <c r="H124" s="73"/>
      <c r="I124" s="73"/>
      <c r="J124" s="73"/>
      <c r="K124" s="73"/>
      <c r="L124" s="73"/>
      <c r="M124" s="73"/>
      <c r="N124" s="73"/>
    </row>
    <row r="125" spans="3:14" customFormat="1" x14ac:dyDescent="0.25">
      <c r="C125" s="285"/>
    </row>
    <row r="126" spans="3:14" customFormat="1" x14ac:dyDescent="0.25">
      <c r="C126" s="285"/>
      <c r="D126" s="36" t="s">
        <v>4819</v>
      </c>
    </row>
    <row r="127" spans="3:14" customFormat="1" x14ac:dyDescent="0.25">
      <c r="C127" s="285"/>
      <c r="D127" s="72" t="s">
        <v>34</v>
      </c>
      <c r="E127" s="73"/>
      <c r="F127" s="73"/>
      <c r="G127" s="73"/>
      <c r="H127" s="73"/>
      <c r="I127" s="73"/>
      <c r="J127" s="73"/>
      <c r="K127" s="73"/>
      <c r="L127" s="73"/>
      <c r="M127" s="73"/>
    </row>
    <row r="128" spans="3:14" customFormat="1" x14ac:dyDescent="0.25">
      <c r="C128" s="285"/>
      <c r="D128" s="72" t="s">
        <v>4809</v>
      </c>
      <c r="E128" s="73"/>
      <c r="F128" s="73"/>
      <c r="G128" s="73"/>
      <c r="H128" s="73"/>
      <c r="I128" s="73"/>
      <c r="J128" s="73"/>
      <c r="K128" s="73"/>
      <c r="L128" s="73"/>
      <c r="M128" s="73"/>
    </row>
    <row r="129" spans="3:29" customFormat="1" x14ac:dyDescent="0.25">
      <c r="C129" s="285"/>
      <c r="D129" s="72" t="s">
        <v>4820</v>
      </c>
      <c r="E129" s="73"/>
      <c r="F129" s="73"/>
      <c r="G129" s="73"/>
      <c r="H129" s="73"/>
      <c r="I129" s="73"/>
      <c r="J129" s="73"/>
      <c r="K129" s="73"/>
      <c r="L129" s="73"/>
      <c r="M129" s="73"/>
    </row>
    <row r="130" spans="3:29" customFormat="1" x14ac:dyDescent="0.25">
      <c r="C130" s="285"/>
      <c r="D130" s="72" t="s">
        <v>4821</v>
      </c>
      <c r="E130" s="73"/>
      <c r="F130" s="73"/>
      <c r="G130" s="73"/>
      <c r="H130" s="73"/>
      <c r="I130" s="73"/>
      <c r="J130" s="73"/>
      <c r="K130" s="73"/>
      <c r="L130" s="73"/>
      <c r="M130" s="73"/>
    </row>
    <row r="131" spans="3:29" customFormat="1" x14ac:dyDescent="0.25">
      <c r="C131" s="285"/>
      <c r="D131" s="72" t="s">
        <v>4822</v>
      </c>
      <c r="E131" s="73"/>
      <c r="F131" s="73"/>
      <c r="G131" s="73"/>
      <c r="H131" s="73"/>
      <c r="I131" s="73"/>
      <c r="J131" s="73"/>
      <c r="K131" s="73"/>
      <c r="L131" s="73"/>
      <c r="M131" s="73"/>
    </row>
    <row r="132" spans="3:29" customFormat="1" x14ac:dyDescent="0.25">
      <c r="C132" s="285"/>
      <c r="D132" s="72" t="s">
        <v>4823</v>
      </c>
      <c r="E132" s="73"/>
      <c r="F132" s="73"/>
      <c r="G132" s="73"/>
      <c r="H132" s="73"/>
      <c r="I132" s="73"/>
      <c r="J132" s="73"/>
      <c r="K132" s="73"/>
      <c r="L132" s="73"/>
      <c r="M132" s="73"/>
    </row>
    <row r="133" spans="3:29" customFormat="1" x14ac:dyDescent="0.25">
      <c r="C133" s="285"/>
      <c r="D133" s="72" t="s">
        <v>4824</v>
      </c>
      <c r="E133" s="73"/>
      <c r="F133" s="73"/>
      <c r="G133" s="73"/>
      <c r="H133" s="73"/>
      <c r="I133" s="73"/>
      <c r="J133" s="73"/>
      <c r="K133" s="73"/>
      <c r="L133" s="73"/>
      <c r="M133" s="73"/>
    </row>
    <row r="134" spans="3:29" customFormat="1" x14ac:dyDescent="0.25">
      <c r="C134" s="285"/>
      <c r="D134" s="72" t="s">
        <v>259</v>
      </c>
      <c r="E134" s="73"/>
      <c r="F134" s="73"/>
      <c r="G134" s="73"/>
      <c r="H134" s="73"/>
      <c r="I134" s="73"/>
      <c r="J134" s="73"/>
      <c r="K134" s="73"/>
      <c r="L134" s="73"/>
      <c r="M134" s="73"/>
    </row>
    <row r="135" spans="3:29" customFormat="1" x14ac:dyDescent="0.25"/>
    <row r="136" spans="3:29" x14ac:dyDescent="0.25">
      <c r="D136" s="56" t="s">
        <v>380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</row>
    <row r="137" spans="3:29" x14ac:dyDescent="0.25">
      <c r="D137" s="56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</row>
    <row r="138" spans="3:29" x14ac:dyDescent="0.25">
      <c r="D138" s="56" t="s">
        <v>37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</row>
    <row r="139" spans="3:29" x14ac:dyDescent="0.25">
      <c r="D139" s="56" t="s">
        <v>364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</row>
    <row r="140" spans="3:29" x14ac:dyDescent="0.25">
      <c r="D140" s="38" t="s">
        <v>4810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</row>
    <row r="141" spans="3:29" x14ac:dyDescent="0.25">
      <c r="D141" s="56" t="s">
        <v>4811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</row>
    <row r="142" spans="3:29" x14ac:dyDescent="0.25">
      <c r="D142" s="56" t="s">
        <v>4811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</row>
    <row r="143" spans="3:29" x14ac:dyDescent="0.25">
      <c r="D143" s="56" t="s">
        <v>4811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</row>
    <row r="144" spans="3:29" x14ac:dyDescent="0.25">
      <c r="D144" s="56" t="s">
        <v>351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</row>
    <row r="145" spans="4:29" x14ac:dyDescent="0.25">
      <c r="D145" s="56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</row>
    <row r="146" spans="4:29" x14ac:dyDescent="0.25">
      <c r="D146" s="56" t="s">
        <v>463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</row>
    <row r="147" spans="4:29" x14ac:dyDescent="0.25">
      <c r="D147" s="56" t="s">
        <v>364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</row>
    <row r="148" spans="4:29" x14ac:dyDescent="0.25">
      <c r="D148" s="56" t="s">
        <v>354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</row>
    <row r="149" spans="4:29" x14ac:dyDescent="0.25">
      <c r="D149" s="56" t="s">
        <v>453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</row>
    <row r="150" spans="4:29" x14ac:dyDescent="0.25">
      <c r="D150" s="56" t="s">
        <v>454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</row>
    <row r="151" spans="4:29" x14ac:dyDescent="0.25">
      <c r="D151" s="56" t="s">
        <v>3119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</row>
    <row r="152" spans="4:29" x14ac:dyDescent="0.25">
      <c r="D152" s="56" t="s">
        <v>3149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</row>
    <row r="153" spans="4:29" x14ac:dyDescent="0.25">
      <c r="D153" s="56" t="s">
        <v>4001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</row>
    <row r="154" spans="4:29" x14ac:dyDescent="0.25">
      <c r="D154" s="56" t="s">
        <v>4826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</row>
    <row r="155" spans="4:29" x14ac:dyDescent="0.25">
      <c r="D155" s="56" t="s">
        <v>4812</v>
      </c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</row>
    <row r="156" spans="4:29" x14ac:dyDescent="0.25">
      <c r="D156" s="56" t="s">
        <v>4813</v>
      </c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</row>
    <row r="157" spans="4:29" x14ac:dyDescent="0.25">
      <c r="D157" s="56" t="s">
        <v>524</v>
      </c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</row>
    <row r="158" spans="4:29" x14ac:dyDescent="0.25">
      <c r="D158" s="56" t="s">
        <v>257</v>
      </c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</row>
    <row r="159" spans="4:29" x14ac:dyDescent="0.25">
      <c r="D159" s="56" t="s">
        <v>329</v>
      </c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</row>
    <row r="160" spans="4:29" x14ac:dyDescent="0.25">
      <c r="D160" s="56" t="s">
        <v>279</v>
      </c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</row>
    <row r="161" spans="4:29" x14ac:dyDescent="0.25">
      <c r="D161" s="56" t="s">
        <v>332</v>
      </c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</row>
    <row r="162" spans="4:29" x14ac:dyDescent="0.25">
      <c r="D162" s="56" t="s">
        <v>333</v>
      </c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</row>
    <row r="163" spans="4:29" x14ac:dyDescent="0.25">
      <c r="D163" s="56" t="s">
        <v>3657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</row>
    <row r="164" spans="4:29" x14ac:dyDescent="0.25">
      <c r="D164" s="56" t="s">
        <v>3658</v>
      </c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</row>
    <row r="165" spans="4:29" x14ac:dyDescent="0.25">
      <c r="D165" s="56" t="s">
        <v>3659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</row>
    <row r="166" spans="4:29" x14ac:dyDescent="0.25">
      <c r="D166" s="56" t="s">
        <v>4814</v>
      </c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</row>
    <row r="167" spans="4:29" x14ac:dyDescent="0.25">
      <c r="D167" s="56" t="s">
        <v>4815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</row>
    <row r="168" spans="4:29" x14ac:dyDescent="0.25">
      <c r="D168" s="56" t="s">
        <v>4816</v>
      </c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</row>
    <row r="169" spans="4:29" x14ac:dyDescent="0.25">
      <c r="D169" s="56" t="s">
        <v>368</v>
      </c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</row>
    <row r="170" spans="4:29" x14ac:dyDescent="0.25">
      <c r="D170" s="56" t="s">
        <v>508</v>
      </c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</row>
    <row r="171" spans="4:29" x14ac:dyDescent="0.25">
      <c r="D171" s="56" t="s">
        <v>4817</v>
      </c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</row>
    <row r="173" spans="4:29" x14ac:dyDescent="0.25">
      <c r="D173" s="285" t="s">
        <v>4827</v>
      </c>
    </row>
    <row r="188" spans="4:4" x14ac:dyDescent="0.25">
      <c r="D188" s="51" t="s">
        <v>4885</v>
      </c>
    </row>
    <row r="216" spans="2:4" x14ac:dyDescent="0.25">
      <c r="B216" s="50">
        <v>0</v>
      </c>
      <c r="D216" s="51" t="s">
        <v>4831</v>
      </c>
    </row>
    <row r="217" spans="2:4" x14ac:dyDescent="0.25">
      <c r="D217" s="59" t="s">
        <v>303</v>
      </c>
    </row>
    <row r="218" spans="2:4" x14ac:dyDescent="0.25">
      <c r="D218" s="55" t="s">
        <v>4833</v>
      </c>
    </row>
    <row r="219" spans="2:4" x14ac:dyDescent="0.25">
      <c r="D219" s="68" t="s">
        <v>4743</v>
      </c>
    </row>
    <row r="221" spans="2:4" x14ac:dyDescent="0.25">
      <c r="D221" s="285" t="s">
        <v>36</v>
      </c>
    </row>
    <row r="222" spans="2:4" x14ac:dyDescent="0.25">
      <c r="D222" s="54" t="s">
        <v>4832</v>
      </c>
    </row>
    <row r="224" spans="2:4" x14ac:dyDescent="0.25">
      <c r="D224" s="285" t="s">
        <v>4828</v>
      </c>
    </row>
    <row r="278" spans="4:23" x14ac:dyDescent="0.25">
      <c r="D278" s="285" t="s">
        <v>309</v>
      </c>
      <c r="M278" s="285" t="s">
        <v>646</v>
      </c>
    </row>
    <row r="279" spans="4:23" x14ac:dyDescent="0.25">
      <c r="D279" s="51" t="s">
        <v>1790</v>
      </c>
      <c r="M279" s="136" t="s">
        <v>4739</v>
      </c>
      <c r="R279" s="46" t="s">
        <v>475</v>
      </c>
      <c r="T279" s="28" t="s">
        <v>4740</v>
      </c>
    </row>
    <row r="281" spans="4:23" x14ac:dyDescent="0.25">
      <c r="D281" s="56" t="s">
        <v>342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</row>
    <row r="282" spans="4:23" x14ac:dyDescent="0.25">
      <c r="D282" s="56" t="s">
        <v>838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</row>
    <row r="283" spans="4:23" x14ac:dyDescent="0.25">
      <c r="D283" s="56" t="s">
        <v>505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</row>
    <row r="284" spans="4:23" x14ac:dyDescent="0.25">
      <c r="D284" s="56" t="s">
        <v>257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</row>
    <row r="285" spans="4:23" x14ac:dyDescent="0.25">
      <c r="D285" s="56" t="s">
        <v>4754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</row>
    <row r="287" spans="4:23" x14ac:dyDescent="0.25">
      <c r="D287" s="285" t="s">
        <v>4759</v>
      </c>
    </row>
    <row r="322" spans="2:4" x14ac:dyDescent="0.25">
      <c r="B322" s="50">
        <v>0</v>
      </c>
      <c r="D322" s="51" t="s">
        <v>4029</v>
      </c>
    </row>
    <row r="323" spans="2:4" x14ac:dyDescent="0.25">
      <c r="D323" s="59" t="s">
        <v>304</v>
      </c>
    </row>
    <row r="325" spans="2:4" x14ac:dyDescent="0.25">
      <c r="D325" s="285" t="s">
        <v>36</v>
      </c>
    </row>
    <row r="328" spans="2:4" x14ac:dyDescent="0.25">
      <c r="D328" s="285" t="s">
        <v>4022</v>
      </c>
    </row>
    <row r="374" spans="4:4" x14ac:dyDescent="0.25">
      <c r="D374" s="285" t="s">
        <v>309</v>
      </c>
    </row>
    <row r="375" spans="4:4" x14ac:dyDescent="0.25">
      <c r="D375" s="51" t="s">
        <v>4023</v>
      </c>
    </row>
    <row r="376" spans="4:4" x14ac:dyDescent="0.25">
      <c r="D376" s="51" t="s">
        <v>4024</v>
      </c>
    </row>
    <row r="378" spans="4:4" x14ac:dyDescent="0.25">
      <c r="D378" s="51" t="s">
        <v>4511</v>
      </c>
    </row>
    <row r="380" spans="4:4" x14ac:dyDescent="0.25">
      <c r="D380" s="285" t="s">
        <v>4727</v>
      </c>
    </row>
    <row r="382" spans="4:4" x14ac:dyDescent="0.25">
      <c r="D382" s="285" t="s">
        <v>3965</v>
      </c>
    </row>
    <row r="383" spans="4:4" x14ac:dyDescent="0.25">
      <c r="D383" s="285" t="s">
        <v>4141</v>
      </c>
    </row>
    <row r="385" spans="4:4" x14ac:dyDescent="0.25">
      <c r="D385" s="51" t="s">
        <v>4797</v>
      </c>
    </row>
    <row r="387" spans="4:4" x14ac:dyDescent="0.25">
      <c r="D387" s="285" t="s">
        <v>4834</v>
      </c>
    </row>
    <row r="422" spans="2:4" x14ac:dyDescent="0.25">
      <c r="B422" s="50">
        <v>0</v>
      </c>
      <c r="D422" s="51" t="s">
        <v>4838</v>
      </c>
    </row>
    <row r="423" spans="2:4" x14ac:dyDescent="0.25">
      <c r="D423" s="59" t="s">
        <v>304</v>
      </c>
    </row>
    <row r="425" spans="2:4" x14ac:dyDescent="0.25">
      <c r="D425" s="285" t="s">
        <v>36</v>
      </c>
    </row>
    <row r="426" spans="2:4" x14ac:dyDescent="0.25">
      <c r="D426" s="54" t="s">
        <v>4840</v>
      </c>
    </row>
    <row r="428" spans="2:4" x14ac:dyDescent="0.25">
      <c r="D428" s="285" t="s">
        <v>4835</v>
      </c>
    </row>
    <row r="452" spans="4:24" x14ac:dyDescent="0.25">
      <c r="D452" s="285" t="s">
        <v>309</v>
      </c>
      <c r="M452" s="285" t="s">
        <v>4841</v>
      </c>
    </row>
    <row r="453" spans="4:24" x14ac:dyDescent="0.25">
      <c r="D453" s="51" t="s">
        <v>4836</v>
      </c>
      <c r="M453" s="58" t="s">
        <v>302</v>
      </c>
      <c r="O453" s="46" t="s">
        <v>475</v>
      </c>
      <c r="Q453" s="58" t="s">
        <v>304</v>
      </c>
    </row>
    <row r="455" spans="4:24" x14ac:dyDescent="0.25">
      <c r="D455" s="56" t="s">
        <v>33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</row>
    <row r="456" spans="4:24" x14ac:dyDescent="0.25">
      <c r="D456" s="56" t="s">
        <v>4846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</row>
    <row r="457" spans="4:24" x14ac:dyDescent="0.25">
      <c r="D457" s="56" t="s">
        <v>4847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</row>
    <row r="458" spans="4:24" x14ac:dyDescent="0.25">
      <c r="D458" s="56" t="s">
        <v>4848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</row>
    <row r="459" spans="4:24" x14ac:dyDescent="0.25">
      <c r="D459" s="56" t="s">
        <v>524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</row>
    <row r="460" spans="4:24" x14ac:dyDescent="0.25">
      <c r="D460" s="56" t="s">
        <v>266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</row>
    <row r="461" spans="4:24" x14ac:dyDescent="0.25">
      <c r="D461" s="56" t="s">
        <v>277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</row>
    <row r="462" spans="4:24" x14ac:dyDescent="0.25">
      <c r="D462" s="56" t="s">
        <v>273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</row>
    <row r="463" spans="4:24" x14ac:dyDescent="0.25">
      <c r="D463" s="56" t="s">
        <v>4531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</row>
    <row r="464" spans="4:24" x14ac:dyDescent="0.25">
      <c r="D464" s="56" t="s">
        <v>4532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</row>
    <row r="465" spans="4:40" x14ac:dyDescent="0.25">
      <c r="D465" s="56" t="s">
        <v>4849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</row>
    <row r="466" spans="4:40" x14ac:dyDescent="0.25">
      <c r="D466" s="56" t="s">
        <v>4850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</row>
    <row r="467" spans="4:40" x14ac:dyDescent="0.25">
      <c r="D467" s="56" t="s">
        <v>4851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</row>
    <row r="468" spans="4:40" x14ac:dyDescent="0.25">
      <c r="D468" s="56" t="s">
        <v>4852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</row>
    <row r="469" spans="4:40" x14ac:dyDescent="0.25">
      <c r="D469" s="56" t="s">
        <v>4853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</row>
    <row r="470" spans="4:40" x14ac:dyDescent="0.25">
      <c r="D470" s="56" t="s">
        <v>4854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</row>
    <row r="471" spans="4:40" x14ac:dyDescent="0.25">
      <c r="D471" s="56" t="s">
        <v>4855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</row>
    <row r="472" spans="4:40" x14ac:dyDescent="0.25">
      <c r="D472" s="56" t="s">
        <v>4856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</row>
    <row r="474" spans="4:40" x14ac:dyDescent="0.25">
      <c r="D474" s="57" t="s">
        <v>357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 t="s">
        <v>322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6" spans="4:40" x14ac:dyDescent="0.25">
      <c r="D476" s="57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</row>
    <row r="477" spans="4:40" x14ac:dyDescent="0.25">
      <c r="D477" s="57" t="s">
        <v>267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</row>
    <row r="478" spans="4:40" x14ac:dyDescent="0.25">
      <c r="D478" s="57" t="s">
        <v>282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</row>
    <row r="479" spans="4:40" x14ac:dyDescent="0.25">
      <c r="D479" s="57" t="s">
        <v>2275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</row>
    <row r="480" spans="4:40" x14ac:dyDescent="0.25">
      <c r="D480" s="57" t="s">
        <v>4857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</row>
    <row r="481" spans="4:40" x14ac:dyDescent="0.25">
      <c r="D481" s="57" t="s">
        <v>4858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</row>
    <row r="482" spans="4:40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</row>
    <row r="483" spans="4:40" x14ac:dyDescent="0.25">
      <c r="D483" s="57" t="s">
        <v>788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282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 t="s">
        <v>2275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4857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4859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 t="s">
        <v>3362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282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 t="s">
        <v>2275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4857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3" spans="4:40" x14ac:dyDescent="0.25">
      <c r="D493" s="57" t="s">
        <v>4860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</row>
    <row r="494" spans="4:40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</row>
    <row r="495" spans="4:40" x14ac:dyDescent="0.25">
      <c r="D495" s="57" t="s">
        <v>263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</row>
    <row r="496" spans="4:40" x14ac:dyDescent="0.25">
      <c r="D496" s="57" t="s">
        <v>264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</row>
    <row r="497" spans="4:40" x14ac:dyDescent="0.25">
      <c r="D497" s="57" t="s">
        <v>358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</row>
    <row r="499" spans="4:40" x14ac:dyDescent="0.25">
      <c r="D499" s="285" t="s">
        <v>4861</v>
      </c>
    </row>
    <row r="606" spans="2:4" x14ac:dyDescent="0.25">
      <c r="B606" s="50">
        <v>0</v>
      </c>
      <c r="D606" s="51" t="s">
        <v>4845</v>
      </c>
    </row>
    <row r="607" spans="2:4" x14ac:dyDescent="0.25">
      <c r="D607" s="59" t="s">
        <v>304</v>
      </c>
    </row>
    <row r="608" spans="2:4" x14ac:dyDescent="0.25">
      <c r="D608" s="55" t="s">
        <v>35</v>
      </c>
    </row>
    <row r="622" spans="2:4" x14ac:dyDescent="0.25">
      <c r="B622" s="50">
        <v>0</v>
      </c>
      <c r="D622" s="51" t="s">
        <v>4873</v>
      </c>
    </row>
    <row r="623" spans="2:4" x14ac:dyDescent="0.25">
      <c r="D623" s="59" t="s">
        <v>304</v>
      </c>
    </row>
    <row r="624" spans="2:4" x14ac:dyDescent="0.25">
      <c r="D624" s="55" t="s">
        <v>35</v>
      </c>
    </row>
    <row r="639" spans="2:4" x14ac:dyDescent="0.25">
      <c r="B639" s="48">
        <v>0</v>
      </c>
      <c r="D639" s="51" t="s">
        <v>2226</v>
      </c>
    </row>
    <row r="640" spans="2:4" x14ac:dyDescent="0.25">
      <c r="D640" s="59" t="s">
        <v>305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5590-0E46-473E-B856-9458FD2CBC9E}">
  <dimension ref="A2:J34"/>
  <sheetViews>
    <sheetView topLeftCell="A22" workbookViewId="0">
      <selection activeCell="A28" sqref="A28"/>
    </sheetView>
  </sheetViews>
  <sheetFormatPr defaultColWidth="2.85546875" defaultRowHeight="15" x14ac:dyDescent="0.25"/>
  <cols>
    <col min="1" max="1" width="9.140625" style="420" bestFit="1" customWidth="1"/>
    <col min="2" max="2" width="39.85546875" style="420" bestFit="1" customWidth="1"/>
    <col min="3" max="3" width="17.28515625" style="420" bestFit="1" customWidth="1"/>
    <col min="4" max="4" width="17" style="420" bestFit="1" customWidth="1"/>
    <col min="5" max="5" width="17.5703125" style="420" bestFit="1" customWidth="1"/>
    <col min="6" max="7" width="10.7109375" style="420" bestFit="1" customWidth="1"/>
    <col min="8" max="8" width="8.5703125" style="420" bestFit="1" customWidth="1"/>
    <col min="9" max="9" width="7.5703125" style="420" bestFit="1" customWidth="1"/>
    <col min="10" max="10" width="10.7109375" style="420" bestFit="1" customWidth="1"/>
    <col min="11" max="16384" width="2.85546875" style="420"/>
  </cols>
  <sheetData>
    <row r="2" spans="1:10" ht="18.75" x14ac:dyDescent="0.25">
      <c r="A2" s="467" t="s">
        <v>3610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4803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407" t="s">
        <v>4020</v>
      </c>
      <c r="B8" s="407" t="s">
        <v>4019</v>
      </c>
      <c r="C8" s="407" t="s">
        <v>1669</v>
      </c>
      <c r="D8" s="407" t="s">
        <v>330</v>
      </c>
      <c r="E8" s="407" t="s">
        <v>276</v>
      </c>
      <c r="F8" s="408">
        <v>44967.365277778001</v>
      </c>
      <c r="G8" s="408">
        <v>45405.656944444003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402" t="s">
        <v>4028</v>
      </c>
      <c r="B9" s="402" t="s">
        <v>4022</v>
      </c>
      <c r="C9" s="402" t="s">
        <v>433</v>
      </c>
      <c r="D9" s="402" t="s">
        <v>330</v>
      </c>
      <c r="E9" s="402" t="s">
        <v>276</v>
      </c>
      <c r="F9" s="403">
        <v>44967.389583333003</v>
      </c>
      <c r="G9" s="403">
        <v>45408.347916667</v>
      </c>
      <c r="H9" s="402" t="s">
        <v>23</v>
      </c>
      <c r="I9" s="402" t="s">
        <v>18</v>
      </c>
      <c r="J9" s="402" t="s">
        <v>255</v>
      </c>
    </row>
    <row r="10" spans="1:10" ht="45" x14ac:dyDescent="0.25">
      <c r="A10" s="388" t="s">
        <v>4135</v>
      </c>
      <c r="B10" s="388" t="s">
        <v>4140</v>
      </c>
      <c r="C10" s="388" t="s">
        <v>356</v>
      </c>
      <c r="D10" s="388" t="s">
        <v>330</v>
      </c>
      <c r="E10" s="388" t="s">
        <v>276</v>
      </c>
      <c r="F10" s="389">
        <v>44970.604861111002</v>
      </c>
      <c r="G10" s="389">
        <v>45411.563194444003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96" t="s">
        <v>4198</v>
      </c>
      <c r="B11" s="396" t="s">
        <v>4200</v>
      </c>
      <c r="C11" s="396" t="s">
        <v>361</v>
      </c>
      <c r="D11" s="396" t="s">
        <v>330</v>
      </c>
      <c r="E11" s="396" t="s">
        <v>276</v>
      </c>
      <c r="F11" s="397">
        <v>44971.338888888997</v>
      </c>
      <c r="G11" s="397">
        <v>45411.630555556003</v>
      </c>
      <c r="H11" s="396" t="s">
        <v>23</v>
      </c>
      <c r="I11" s="396" t="s">
        <v>18</v>
      </c>
      <c r="J11" s="396" t="s">
        <v>260</v>
      </c>
    </row>
    <row r="12" spans="1:10" ht="45" x14ac:dyDescent="0.25">
      <c r="A12" s="396" t="s">
        <v>4241</v>
      </c>
      <c r="B12" s="407" t="s">
        <v>4242</v>
      </c>
      <c r="C12" s="407" t="s">
        <v>356</v>
      </c>
      <c r="D12" s="407" t="s">
        <v>330</v>
      </c>
      <c r="E12" s="407" t="s">
        <v>276</v>
      </c>
      <c r="F12" s="408">
        <v>44971.446527777996</v>
      </c>
      <c r="G12" s="408">
        <v>45412.404861110997</v>
      </c>
      <c r="H12" s="407" t="s">
        <v>23</v>
      </c>
      <c r="I12" s="407" t="s">
        <v>18</v>
      </c>
      <c r="J12" s="407" t="s">
        <v>260</v>
      </c>
    </row>
    <row r="13" spans="1:10" ht="45" x14ac:dyDescent="0.25">
      <c r="A13" s="396" t="s">
        <v>4309</v>
      </c>
      <c r="B13" s="396" t="s">
        <v>4310</v>
      </c>
      <c r="C13" s="396" t="s">
        <v>356</v>
      </c>
      <c r="D13" s="396" t="s">
        <v>330</v>
      </c>
      <c r="E13" s="396" t="s">
        <v>276</v>
      </c>
      <c r="F13" s="397">
        <v>44972.636111111002</v>
      </c>
      <c r="G13" s="397">
        <v>45419.594444444003</v>
      </c>
      <c r="H13" s="396" t="s">
        <v>23</v>
      </c>
      <c r="I13" s="396" t="s">
        <v>18</v>
      </c>
      <c r="J13" s="396" t="s">
        <v>260</v>
      </c>
    </row>
    <row r="14" spans="1:10" ht="45" x14ac:dyDescent="0.25">
      <c r="A14" s="407" t="s">
        <v>4336</v>
      </c>
      <c r="B14" s="407" t="s">
        <v>4338</v>
      </c>
      <c r="C14" s="407" t="s">
        <v>356</v>
      </c>
      <c r="D14" s="407" t="s">
        <v>330</v>
      </c>
      <c r="E14" s="407" t="s">
        <v>276</v>
      </c>
      <c r="F14" s="408">
        <v>44973.395833333001</v>
      </c>
      <c r="G14" s="408">
        <v>45420.354166666999</v>
      </c>
      <c r="H14" s="407" t="s">
        <v>23</v>
      </c>
      <c r="I14" s="407" t="s">
        <v>18</v>
      </c>
      <c r="J14" s="407" t="s">
        <v>260</v>
      </c>
    </row>
    <row r="15" spans="1:10" ht="45" x14ac:dyDescent="0.25">
      <c r="A15" s="396" t="s">
        <v>4388</v>
      </c>
      <c r="B15" s="386" t="s">
        <v>4390</v>
      </c>
      <c r="C15" s="386" t="s">
        <v>356</v>
      </c>
      <c r="D15" s="386" t="s">
        <v>330</v>
      </c>
      <c r="E15" s="386" t="s">
        <v>276</v>
      </c>
      <c r="F15" s="387">
        <v>44973.443055556003</v>
      </c>
      <c r="G15" s="387">
        <v>45420.401388888997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407" t="s">
        <v>4391</v>
      </c>
      <c r="B16" s="388" t="s">
        <v>4393</v>
      </c>
      <c r="C16" s="388" t="s">
        <v>356</v>
      </c>
      <c r="D16" s="388" t="s">
        <v>330</v>
      </c>
      <c r="E16" s="388" t="s">
        <v>276</v>
      </c>
      <c r="F16" s="389">
        <v>44973.454861111</v>
      </c>
      <c r="G16" s="389">
        <v>45420.413194444001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96" t="s">
        <v>4396</v>
      </c>
      <c r="B17" s="386" t="s">
        <v>4398</v>
      </c>
      <c r="C17" s="386" t="s">
        <v>361</v>
      </c>
      <c r="D17" s="386" t="s">
        <v>330</v>
      </c>
      <c r="E17" s="386" t="s">
        <v>276</v>
      </c>
      <c r="F17" s="387">
        <v>44973.482638889</v>
      </c>
      <c r="G17" s="387">
        <v>45420.440972222001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4490</v>
      </c>
      <c r="B18" s="388" t="s">
        <v>4491</v>
      </c>
      <c r="C18" s="388" t="s">
        <v>325</v>
      </c>
      <c r="D18" s="388" t="s">
        <v>330</v>
      </c>
      <c r="E18" s="388" t="s">
        <v>276</v>
      </c>
      <c r="F18" s="389">
        <v>44974.477777777996</v>
      </c>
      <c r="G18" s="389">
        <v>45421.436111110997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6" t="s">
        <v>4555</v>
      </c>
      <c r="B19" s="386" t="s">
        <v>4557</v>
      </c>
      <c r="C19" s="386" t="s">
        <v>501</v>
      </c>
      <c r="D19" s="386" t="s">
        <v>330</v>
      </c>
      <c r="E19" s="386" t="s">
        <v>276</v>
      </c>
      <c r="F19" s="387">
        <v>44977.556944443997</v>
      </c>
      <c r="G19" s="387">
        <v>45422.556944443997</v>
      </c>
      <c r="H19" s="386" t="s">
        <v>23</v>
      </c>
      <c r="I19" s="386" t="s">
        <v>18</v>
      </c>
      <c r="J19" s="386" t="s">
        <v>260</v>
      </c>
    </row>
    <row r="20" spans="1:10" ht="45" x14ac:dyDescent="0.25">
      <c r="A20" s="407" t="s">
        <v>4570</v>
      </c>
      <c r="B20" s="388" t="s">
        <v>4576</v>
      </c>
      <c r="C20" s="388" t="s">
        <v>448</v>
      </c>
      <c r="D20" s="388" t="s">
        <v>330</v>
      </c>
      <c r="E20" s="388" t="s">
        <v>276</v>
      </c>
      <c r="F20" s="389">
        <v>44977.566666667</v>
      </c>
      <c r="G20" s="389">
        <v>45422.566666667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4663</v>
      </c>
      <c r="B21" s="386" t="s">
        <v>4664</v>
      </c>
      <c r="C21" s="386" t="s">
        <v>272</v>
      </c>
      <c r="D21" s="386" t="s">
        <v>330</v>
      </c>
      <c r="E21" s="386" t="s">
        <v>276</v>
      </c>
      <c r="F21" s="387">
        <v>44978.397916667003</v>
      </c>
      <c r="G21" s="387">
        <v>45425.362500000003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4679</v>
      </c>
      <c r="B22" s="388" t="s">
        <v>4682</v>
      </c>
      <c r="C22" s="388" t="s">
        <v>356</v>
      </c>
      <c r="D22" s="388" t="s">
        <v>330</v>
      </c>
      <c r="E22" s="388" t="s">
        <v>276</v>
      </c>
      <c r="F22" s="389">
        <v>44978.473611111003</v>
      </c>
      <c r="G22" s="389">
        <v>45425.431944443997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4700</v>
      </c>
      <c r="B23" s="386" t="s">
        <v>4701</v>
      </c>
      <c r="C23" s="386" t="s">
        <v>925</v>
      </c>
      <c r="D23" s="386" t="s">
        <v>330</v>
      </c>
      <c r="E23" s="386" t="s">
        <v>276</v>
      </c>
      <c r="F23" s="387">
        <v>44978.554166667003</v>
      </c>
      <c r="G23" s="387">
        <v>45425.554166667003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88" t="s">
        <v>4733</v>
      </c>
      <c r="B24" s="388" t="s">
        <v>4734</v>
      </c>
      <c r="C24" s="388" t="s">
        <v>4457</v>
      </c>
      <c r="D24" s="388" t="s">
        <v>330</v>
      </c>
      <c r="E24" s="388" t="s">
        <v>276</v>
      </c>
      <c r="F24" s="389">
        <v>44978.678472222004</v>
      </c>
      <c r="G24" s="389">
        <v>45425.636805556001</v>
      </c>
      <c r="H24" s="388" t="s">
        <v>23</v>
      </c>
      <c r="I24" s="388" t="s">
        <v>18</v>
      </c>
      <c r="J24" s="388" t="s">
        <v>260</v>
      </c>
    </row>
    <row r="25" spans="1:10" ht="45" x14ac:dyDescent="0.25">
      <c r="A25" s="386" t="s">
        <v>4764</v>
      </c>
      <c r="B25" s="386" t="s">
        <v>4765</v>
      </c>
      <c r="C25" s="386" t="s">
        <v>356</v>
      </c>
      <c r="D25" s="386" t="s">
        <v>330</v>
      </c>
      <c r="E25" s="386" t="s">
        <v>276</v>
      </c>
      <c r="F25" s="387">
        <v>44979.546527778002</v>
      </c>
      <c r="G25" s="387">
        <v>45426.546527778002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4792</v>
      </c>
      <c r="B26" s="388" t="s">
        <v>4793</v>
      </c>
      <c r="C26" s="388" t="s">
        <v>433</v>
      </c>
      <c r="D26" s="388" t="s">
        <v>330</v>
      </c>
      <c r="E26" s="388" t="s">
        <v>276</v>
      </c>
      <c r="F26" s="389">
        <v>44979.676388888998</v>
      </c>
      <c r="G26" s="389">
        <v>45426.634722221999</v>
      </c>
      <c r="H26" s="388" t="s">
        <v>23</v>
      </c>
      <c r="I26" s="388" t="s">
        <v>18</v>
      </c>
      <c r="J26" s="388" t="s">
        <v>260</v>
      </c>
    </row>
    <row r="28" spans="1:10" x14ac:dyDescent="0.25">
      <c r="A28" s="404" t="s">
        <v>4804</v>
      </c>
      <c r="B28" s="406" t="s">
        <v>4805</v>
      </c>
      <c r="C28" s="404"/>
      <c r="D28" s="404"/>
      <c r="E28" s="404"/>
      <c r="F28" s="405"/>
      <c r="G28" s="405"/>
      <c r="H28" s="404"/>
      <c r="I28" s="404"/>
      <c r="J28" s="406" t="s">
        <v>346</v>
      </c>
    </row>
    <row r="29" spans="1:10" ht="45" x14ac:dyDescent="0.25">
      <c r="A29" s="423" t="s">
        <v>4829</v>
      </c>
      <c r="B29" s="423" t="s">
        <v>4830</v>
      </c>
      <c r="C29" s="423" t="s">
        <v>4742</v>
      </c>
      <c r="D29" s="423" t="s">
        <v>4741</v>
      </c>
      <c r="E29" s="423"/>
      <c r="F29" s="424"/>
      <c r="G29" s="424"/>
      <c r="H29" s="423"/>
      <c r="I29" s="423"/>
      <c r="J29" s="425" t="s">
        <v>346</v>
      </c>
    </row>
    <row r="30" spans="1:10" x14ac:dyDescent="0.25">
      <c r="A30" s="407" t="s">
        <v>4837</v>
      </c>
      <c r="B30" s="407" t="s">
        <v>4839</v>
      </c>
      <c r="C30" s="407"/>
      <c r="D30" s="407"/>
      <c r="E30" s="407"/>
      <c r="F30" s="408"/>
      <c r="G30" s="408"/>
      <c r="H30" s="407"/>
      <c r="I30" s="407"/>
      <c r="J30" s="409" t="s">
        <v>346</v>
      </c>
    </row>
    <row r="31" spans="1:10" x14ac:dyDescent="0.25">
      <c r="A31" s="404" t="s">
        <v>4843</v>
      </c>
      <c r="B31" s="404" t="s">
        <v>4844</v>
      </c>
      <c r="C31" s="404"/>
      <c r="D31" s="404"/>
      <c r="E31" s="404"/>
      <c r="F31" s="405"/>
      <c r="G31" s="405"/>
      <c r="H31" s="404"/>
      <c r="I31" s="404"/>
      <c r="J31" s="406" t="s">
        <v>346</v>
      </c>
    </row>
    <row r="32" spans="1:10" x14ac:dyDescent="0.25">
      <c r="A32" s="392" t="s">
        <v>4872</v>
      </c>
      <c r="B32" s="392" t="s">
        <v>4874</v>
      </c>
      <c r="C32" s="392"/>
      <c r="D32" s="392"/>
      <c r="E32" s="392"/>
      <c r="F32" s="393"/>
      <c r="G32" s="393"/>
      <c r="H32" s="392"/>
      <c r="I32" s="392"/>
      <c r="J32" s="422" t="s">
        <v>346</v>
      </c>
    </row>
    <row r="33" spans="1:10" x14ac:dyDescent="0.25">
      <c r="A33" s="398"/>
      <c r="B33" s="398"/>
      <c r="C33" s="398"/>
      <c r="D33" s="398"/>
      <c r="E33" s="398"/>
      <c r="F33" s="399"/>
      <c r="G33" s="399"/>
      <c r="H33" s="398"/>
      <c r="I33" s="398"/>
      <c r="J33" s="400" t="s">
        <v>346</v>
      </c>
    </row>
    <row r="34" spans="1:10" x14ac:dyDescent="0.25">
      <c r="A34" s="398"/>
      <c r="B34" s="398"/>
      <c r="C34" s="398"/>
      <c r="D34" s="398"/>
      <c r="E34" s="398"/>
      <c r="F34" s="399"/>
      <c r="G34" s="399"/>
      <c r="H34" s="398"/>
      <c r="I34" s="398"/>
      <c r="J34" s="40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B9AA-4A79-457D-9258-F53A52D3BCB2}">
  <dimension ref="B2:AT1479"/>
  <sheetViews>
    <sheetView topLeftCell="A1265" workbookViewId="0">
      <selection activeCell="A1285" sqref="A1285:XFD130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4877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4879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4880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4881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4845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4862</v>
      </c>
    </row>
    <row r="61" spans="2:4" x14ac:dyDescent="0.25">
      <c r="D61" s="285" t="s">
        <v>4842</v>
      </c>
    </row>
    <row r="85" spans="4:23" x14ac:dyDescent="0.25">
      <c r="D85" s="285" t="s">
        <v>309</v>
      </c>
      <c r="M85" s="285" t="s">
        <v>646</v>
      </c>
    </row>
    <row r="86" spans="4:23" x14ac:dyDescent="0.25">
      <c r="D86" s="51" t="s">
        <v>3597</v>
      </c>
      <c r="M86" s="58" t="s">
        <v>4863</v>
      </c>
      <c r="R86" s="46" t="s">
        <v>475</v>
      </c>
      <c r="T86" s="28" t="s">
        <v>4739</v>
      </c>
    </row>
    <row r="88" spans="4:23" x14ac:dyDescent="0.25">
      <c r="D88" s="56" t="s">
        <v>33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</row>
    <row r="89" spans="4:23" x14ac:dyDescent="0.25">
      <c r="D89" s="56" t="s">
        <v>382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</row>
    <row r="90" spans="4:23" x14ac:dyDescent="0.25">
      <c r="D90" s="56" t="s">
        <v>838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</row>
    <row r="91" spans="4:23" x14ac:dyDescent="0.25">
      <c r="D91" s="56" t="s">
        <v>3720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</row>
    <row r="92" spans="4:23" x14ac:dyDescent="0.25">
      <c r="D92" s="56" t="s">
        <v>3870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</row>
    <row r="93" spans="4:23" x14ac:dyDescent="0.25">
      <c r="D93" s="56" t="s">
        <v>3871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</row>
    <row r="94" spans="4:23" x14ac:dyDescent="0.25">
      <c r="D94" s="56" t="s">
        <v>3872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</row>
    <row r="95" spans="4:23" x14ac:dyDescent="0.25">
      <c r="D95" s="56" t="s">
        <v>3873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</row>
    <row r="96" spans="4:23" x14ac:dyDescent="0.25">
      <c r="D96" s="56" t="s">
        <v>524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</row>
    <row r="97" spans="4:40" x14ac:dyDescent="0.25">
      <c r="D97" s="56" t="s">
        <v>1986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</row>
    <row r="98" spans="4:40" x14ac:dyDescent="0.25">
      <c r="D98" s="56" t="s">
        <v>4781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</row>
    <row r="99" spans="4:40" x14ac:dyDescent="0.25">
      <c r="D99" s="56" t="s">
        <v>279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</row>
    <row r="100" spans="4:40" x14ac:dyDescent="0.25">
      <c r="D100" s="56" t="s">
        <v>4864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2" spans="4:40" x14ac:dyDescent="0.25">
      <c r="D102" s="57" t="s">
        <v>357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</row>
    <row r="103" spans="4:40" x14ac:dyDescent="0.25">
      <c r="D103" s="57" t="s">
        <v>322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</row>
    <row r="104" spans="4:40" x14ac:dyDescent="0.25">
      <c r="D104" s="57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</row>
    <row r="105" spans="4:40" x14ac:dyDescent="0.25">
      <c r="D105" s="57" t="s">
        <v>2879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</row>
    <row r="106" spans="4:40" x14ac:dyDescent="0.25">
      <c r="D106" s="57" t="s">
        <v>282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</row>
    <row r="107" spans="4:40" x14ac:dyDescent="0.25">
      <c r="D107" s="57" t="s">
        <v>4870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</row>
    <row r="108" spans="4:40" x14ac:dyDescent="0.25">
      <c r="D108" s="57" t="s">
        <v>4871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</row>
    <row r="109" spans="4:40" x14ac:dyDescent="0.25">
      <c r="D109" s="57" t="s">
        <v>4869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</row>
    <row r="110" spans="4:40" x14ac:dyDescent="0.25">
      <c r="D110" s="57" t="s">
        <v>4875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</row>
    <row r="111" spans="4:40" x14ac:dyDescent="0.25">
      <c r="D111" s="57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</row>
    <row r="112" spans="4:40" x14ac:dyDescent="0.25">
      <c r="D112" s="90" t="s">
        <v>4780</v>
      </c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</row>
    <row r="113" spans="4:40" x14ac:dyDescent="0.25">
      <c r="D113" s="90" t="s">
        <v>282</v>
      </c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</row>
    <row r="114" spans="4:40" x14ac:dyDescent="0.25">
      <c r="D114" s="90" t="s">
        <v>4868</v>
      </c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</row>
    <row r="115" spans="4:40" x14ac:dyDescent="0.25">
      <c r="D115" s="90" t="s">
        <v>4869</v>
      </c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</row>
    <row r="116" spans="4:40" x14ac:dyDescent="0.25">
      <c r="D116" s="90" t="s">
        <v>4876</v>
      </c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</row>
    <row r="117" spans="4:40" x14ac:dyDescent="0.25">
      <c r="D117" s="57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</row>
    <row r="118" spans="4:40" x14ac:dyDescent="0.25">
      <c r="D118" s="57" t="s">
        <v>263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</row>
    <row r="119" spans="4:40" x14ac:dyDescent="0.25">
      <c r="D119" s="57" t="s">
        <v>264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</row>
    <row r="120" spans="4:40" x14ac:dyDescent="0.25">
      <c r="D120" s="57" t="s">
        <v>358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</row>
    <row r="122" spans="4:40" x14ac:dyDescent="0.25">
      <c r="D122" s="285" t="s">
        <v>4866</v>
      </c>
    </row>
    <row r="258" spans="4:4" x14ac:dyDescent="0.25">
      <c r="D258" s="51" t="s">
        <v>4877</v>
      </c>
    </row>
    <row r="260" spans="4:4" x14ac:dyDescent="0.25">
      <c r="D260" s="285" t="s">
        <v>4866</v>
      </c>
    </row>
    <row r="301" spans="4:40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</row>
    <row r="302" spans="4:40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</row>
    <row r="303" spans="4:40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</row>
    <row r="304" spans="4:40" x14ac:dyDescent="0.25">
      <c r="D304" s="57" t="s">
        <v>2879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</row>
    <row r="305" spans="4:40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</row>
    <row r="306" spans="4:40" x14ac:dyDescent="0.25">
      <c r="D306" s="57" t="s">
        <v>4904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</row>
    <row r="307" spans="4:40" x14ac:dyDescent="0.25">
      <c r="D307" s="57" t="s">
        <v>4905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</row>
    <row r="308" spans="4:40" x14ac:dyDescent="0.25">
      <c r="D308" s="57" t="s">
        <v>4871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</row>
    <row r="309" spans="4:40" x14ac:dyDescent="0.25">
      <c r="D309" s="57" t="s">
        <v>4869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</row>
    <row r="310" spans="4:40" x14ac:dyDescent="0.25">
      <c r="D310" s="57" t="s">
        <v>4875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</row>
    <row r="311" spans="4:40" x14ac:dyDescent="0.25">
      <c r="D311" s="57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</row>
    <row r="312" spans="4:40" x14ac:dyDescent="0.25">
      <c r="D312" s="57" t="s">
        <v>4780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</row>
    <row r="313" spans="4:40" x14ac:dyDescent="0.25">
      <c r="D313" s="57" t="s">
        <v>282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</row>
    <row r="314" spans="4:40" x14ac:dyDescent="0.25">
      <c r="D314" s="57" t="s">
        <v>4906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</row>
    <row r="315" spans="4:40" x14ac:dyDescent="0.25">
      <c r="D315" s="57" t="s">
        <v>4869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</row>
    <row r="316" spans="4:40" x14ac:dyDescent="0.25">
      <c r="D316" s="57" t="s">
        <v>4907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</row>
    <row r="317" spans="4:40" x14ac:dyDescent="0.25">
      <c r="D317" s="57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</row>
    <row r="318" spans="4:40" x14ac:dyDescent="0.25">
      <c r="D318" s="57" t="s">
        <v>263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</row>
    <row r="319" spans="4:40" x14ac:dyDescent="0.25">
      <c r="D319" s="57" t="s">
        <v>264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</row>
    <row r="320" spans="4:40" x14ac:dyDescent="0.25">
      <c r="D320" s="57" t="s">
        <v>358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</row>
    <row r="322" spans="4:4" x14ac:dyDescent="0.25">
      <c r="D322" s="285" t="s">
        <v>4866</v>
      </c>
    </row>
    <row r="360" spans="2:4" x14ac:dyDescent="0.25">
      <c r="B360" s="50">
        <v>0</v>
      </c>
      <c r="D360" s="51" t="s">
        <v>4873</v>
      </c>
    </row>
    <row r="361" spans="2:4" x14ac:dyDescent="0.25">
      <c r="D361" s="59" t="s">
        <v>304</v>
      </c>
    </row>
    <row r="363" spans="2:4" x14ac:dyDescent="0.25">
      <c r="D363" s="285" t="s">
        <v>36</v>
      </c>
    </row>
    <row r="364" spans="2:4" x14ac:dyDescent="0.25">
      <c r="D364" s="54" t="s">
        <v>4921</v>
      </c>
    </row>
    <row r="366" spans="2:4" x14ac:dyDescent="0.25">
      <c r="D366" s="285" t="s">
        <v>4865</v>
      </c>
    </row>
    <row r="407" spans="4:4" x14ac:dyDescent="0.25">
      <c r="D407" s="285" t="s">
        <v>309</v>
      </c>
    </row>
    <row r="408" spans="4:4" x14ac:dyDescent="0.25">
      <c r="D408" s="51" t="s">
        <v>4867</v>
      </c>
    </row>
    <row r="410" spans="4:4" x14ac:dyDescent="0.25">
      <c r="D410" s="51" t="s">
        <v>4877</v>
      </c>
    </row>
    <row r="412" spans="4:4" x14ac:dyDescent="0.25">
      <c r="D412" s="285" t="s">
        <v>4911</v>
      </c>
    </row>
    <row r="433" spans="4:40" x14ac:dyDescent="0.25">
      <c r="D433" s="56" t="s">
        <v>33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</row>
    <row r="434" spans="4:40" x14ac:dyDescent="0.25">
      <c r="D434" s="56" t="s">
        <v>4922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</row>
    <row r="435" spans="4:40" x14ac:dyDescent="0.25">
      <c r="D435" s="56" t="s">
        <v>257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</row>
    <row r="436" spans="4:40" x14ac:dyDescent="0.25">
      <c r="D436" s="38" t="s">
        <v>4923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</row>
    <row r="437" spans="4:40" x14ac:dyDescent="0.25">
      <c r="D437" s="38" t="s">
        <v>3726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</row>
    <row r="438" spans="4:40" x14ac:dyDescent="0.25">
      <c r="D438" s="56" t="s">
        <v>4916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</row>
    <row r="439" spans="4:40" x14ac:dyDescent="0.25">
      <c r="D439" s="56" t="s">
        <v>4917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</row>
    <row r="440" spans="4:40" x14ac:dyDescent="0.25">
      <c r="D440" s="38" t="s">
        <v>4918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</row>
    <row r="441" spans="4:40" x14ac:dyDescent="0.25">
      <c r="D441" s="38" t="s">
        <v>4919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</row>
    <row r="442" spans="4:40" x14ac:dyDescent="0.25">
      <c r="D442" s="56" t="s">
        <v>4920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</row>
    <row r="443" spans="4:40" x14ac:dyDescent="0.25">
      <c r="D443" s="41"/>
    </row>
    <row r="444" spans="4:40" x14ac:dyDescent="0.25">
      <c r="D444" s="57" t="s">
        <v>357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</row>
    <row r="445" spans="4:40" x14ac:dyDescent="0.25">
      <c r="D445" s="57" t="s">
        <v>322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</row>
    <row r="446" spans="4:40" x14ac:dyDescent="0.25">
      <c r="D446" s="57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</row>
    <row r="447" spans="4:40" x14ac:dyDescent="0.25">
      <c r="D447" s="57" t="s">
        <v>507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</row>
    <row r="448" spans="4:40" x14ac:dyDescent="0.25">
      <c r="D448" s="57" t="s">
        <v>282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</row>
    <row r="449" spans="4:40" x14ac:dyDescent="0.25">
      <c r="D449" s="57" t="s">
        <v>4925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</row>
    <row r="450" spans="4:40" x14ac:dyDescent="0.25">
      <c r="D450" s="57" t="s">
        <v>4926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</row>
    <row r="451" spans="4:40" x14ac:dyDescent="0.25">
      <c r="D451" s="57" t="s">
        <v>4927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</row>
    <row r="452" spans="4:40" x14ac:dyDescent="0.25">
      <c r="D452" s="57" t="s">
        <v>4924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</row>
    <row r="453" spans="4:40" x14ac:dyDescent="0.25">
      <c r="D453" s="57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</row>
    <row r="454" spans="4:40" x14ac:dyDescent="0.25">
      <c r="D454" s="57" t="s">
        <v>263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</row>
    <row r="455" spans="4:40" x14ac:dyDescent="0.25">
      <c r="D455" s="57" t="s">
        <v>264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</row>
    <row r="456" spans="4:40" x14ac:dyDescent="0.25">
      <c r="D456" s="57" t="s">
        <v>358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</row>
    <row r="458" spans="4:40" x14ac:dyDescent="0.25">
      <c r="D458" s="285" t="s">
        <v>4928</v>
      </c>
    </row>
    <row r="498" spans="2:4" x14ac:dyDescent="0.25">
      <c r="B498" s="50">
        <v>0</v>
      </c>
      <c r="D498" s="51" t="s">
        <v>4898</v>
      </c>
    </row>
    <row r="499" spans="2:4" x14ac:dyDescent="0.25">
      <c r="D499" s="59" t="s">
        <v>303</v>
      </c>
    </row>
    <row r="501" spans="2:4" x14ac:dyDescent="0.25">
      <c r="D501" s="285" t="s">
        <v>36</v>
      </c>
    </row>
    <row r="502" spans="2:4" x14ac:dyDescent="0.25">
      <c r="D502" s="54" t="s">
        <v>4899</v>
      </c>
    </row>
    <row r="504" spans="2:4" x14ac:dyDescent="0.25">
      <c r="D504" s="285" t="s">
        <v>4889</v>
      </c>
    </row>
    <row r="557" spans="4:22" x14ac:dyDescent="0.25">
      <c r="D557" s="285" t="s">
        <v>269</v>
      </c>
      <c r="M557" s="285" t="s">
        <v>4894</v>
      </c>
    </row>
    <row r="558" spans="4:22" x14ac:dyDescent="0.25">
      <c r="D558" s="51" t="s">
        <v>4893</v>
      </c>
      <c r="M558" s="58" t="s">
        <v>4895</v>
      </c>
      <c r="O558" s="46" t="s">
        <v>475</v>
      </c>
      <c r="Q558" s="28" t="s">
        <v>4719</v>
      </c>
    </row>
    <row r="560" spans="4:22" x14ac:dyDescent="0.25">
      <c r="D560" s="56" t="s">
        <v>4896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4:40" x14ac:dyDescent="0.25">
      <c r="D561" s="56" t="s">
        <v>266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4:40" x14ac:dyDescent="0.25">
      <c r="D562" s="56" t="s">
        <v>277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4:40" x14ac:dyDescent="0.25">
      <c r="D563" s="56" t="s">
        <v>273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4:40" x14ac:dyDescent="0.25">
      <c r="D564" s="56" t="s">
        <v>4897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</row>
    <row r="566" spans="4:40" x14ac:dyDescent="0.25">
      <c r="D566" s="57" t="s">
        <v>357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7" spans="4:40" x14ac:dyDescent="0.25">
      <c r="D567" s="57" t="s">
        <v>322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</row>
    <row r="568" spans="4:40" x14ac:dyDescent="0.25">
      <c r="D568" s="57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</row>
    <row r="569" spans="4:40" x14ac:dyDescent="0.25">
      <c r="D569" s="57" t="s">
        <v>267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</row>
    <row r="570" spans="4:40" x14ac:dyDescent="0.25">
      <c r="D570" s="57" t="s">
        <v>282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</row>
    <row r="571" spans="4:40" x14ac:dyDescent="0.25">
      <c r="D571" s="57" t="s">
        <v>4900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</row>
    <row r="572" spans="4:40" x14ac:dyDescent="0.25">
      <c r="D572" s="57" t="s">
        <v>4901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</row>
    <row r="573" spans="4:40" x14ac:dyDescent="0.25">
      <c r="D573" s="57" t="s">
        <v>4902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</row>
    <row r="574" spans="4:40" x14ac:dyDescent="0.25">
      <c r="D574" s="57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</row>
    <row r="575" spans="4:40" x14ac:dyDescent="0.25">
      <c r="D575" s="57" t="s">
        <v>263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</row>
    <row r="576" spans="4:40" x14ac:dyDescent="0.25">
      <c r="D576" s="57" t="s">
        <v>264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</row>
    <row r="577" spans="4:40" x14ac:dyDescent="0.25">
      <c r="D577" s="57" t="s">
        <v>358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</row>
    <row r="579" spans="4:40" x14ac:dyDescent="0.25">
      <c r="D579" s="285" t="s">
        <v>4903</v>
      </c>
    </row>
    <row r="642" spans="2:4" x14ac:dyDescent="0.25">
      <c r="B642" s="50">
        <v>0</v>
      </c>
      <c r="D642" s="51" t="s">
        <v>4940</v>
      </c>
    </row>
    <row r="643" spans="2:4" x14ac:dyDescent="0.25">
      <c r="D643" s="59" t="s">
        <v>304</v>
      </c>
    </row>
    <row r="645" spans="2:4" x14ac:dyDescent="0.25">
      <c r="D645" s="285" t="s">
        <v>4908</v>
      </c>
    </row>
    <row r="646" spans="2:4" x14ac:dyDescent="0.25">
      <c r="D646" s="54" t="s">
        <v>4973</v>
      </c>
    </row>
    <row r="648" spans="2:4" x14ac:dyDescent="0.25">
      <c r="D648" s="285" t="s">
        <v>4909</v>
      </c>
    </row>
    <row r="676" spans="4:4" x14ac:dyDescent="0.25">
      <c r="D676" s="285" t="s">
        <v>4910</v>
      </c>
    </row>
    <row r="725" spans="4:24" x14ac:dyDescent="0.25">
      <c r="D725" s="285" t="s">
        <v>269</v>
      </c>
    </row>
    <row r="726" spans="4:24" x14ac:dyDescent="0.25">
      <c r="D726" s="51" t="s">
        <v>4936</v>
      </c>
      <c r="N726" s="28" t="s">
        <v>4974</v>
      </c>
      <c r="T726" s="28" t="s">
        <v>4975</v>
      </c>
    </row>
    <row r="728" spans="4:24" x14ac:dyDescent="0.25">
      <c r="D728" s="56" t="s">
        <v>33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</row>
    <row r="729" spans="4:24" x14ac:dyDescent="0.25">
      <c r="D729" s="56" t="s">
        <v>4969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</row>
    <row r="730" spans="4:24" x14ac:dyDescent="0.25">
      <c r="D730" s="56" t="s">
        <v>4970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</row>
    <row r="731" spans="4:24" x14ac:dyDescent="0.25">
      <c r="D731" s="56" t="s">
        <v>4971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</row>
    <row r="732" spans="4:24" x14ac:dyDescent="0.25">
      <c r="D732" s="56" t="s">
        <v>256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</row>
    <row r="733" spans="4:24" x14ac:dyDescent="0.25">
      <c r="D733" s="56" t="s">
        <v>1534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</row>
    <row r="734" spans="4:24" x14ac:dyDescent="0.25">
      <c r="D734" s="56" t="s">
        <v>1077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</row>
    <row r="735" spans="4:24" x14ac:dyDescent="0.25">
      <c r="D735" s="56" t="s">
        <v>1535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</row>
    <row r="736" spans="4:24" x14ac:dyDescent="0.25">
      <c r="D736" s="56" t="s">
        <v>478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</row>
    <row r="737" spans="4:40" x14ac:dyDescent="0.25">
      <c r="D737" s="56" t="s">
        <v>1919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</row>
    <row r="738" spans="4:40" x14ac:dyDescent="0.25">
      <c r="D738" s="56" t="s">
        <v>1920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</row>
    <row r="739" spans="4:40" x14ac:dyDescent="0.25">
      <c r="D739" s="56" t="s">
        <v>4972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</row>
    <row r="741" spans="4:40" x14ac:dyDescent="0.25">
      <c r="D741" s="57" t="s">
        <v>357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</row>
    <row r="742" spans="4:40" x14ac:dyDescent="0.25">
      <c r="D742" s="57" t="s">
        <v>322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</row>
    <row r="743" spans="4:40" x14ac:dyDescent="0.25">
      <c r="D743" s="57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</row>
    <row r="744" spans="4:40" x14ac:dyDescent="0.25">
      <c r="D744" s="57" t="s">
        <v>268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</row>
    <row r="745" spans="4:40" x14ac:dyDescent="0.25">
      <c r="D745" s="57" t="s">
        <v>282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</row>
    <row r="746" spans="4:40" x14ac:dyDescent="0.25">
      <c r="D746" s="57" t="s">
        <v>4976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</row>
    <row r="747" spans="4:40" x14ac:dyDescent="0.25">
      <c r="D747" s="57" t="s">
        <v>4977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</row>
    <row r="748" spans="4:40" x14ac:dyDescent="0.25">
      <c r="D748" s="57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</row>
    <row r="749" spans="4:40" x14ac:dyDescent="0.25">
      <c r="D749" s="57" t="s">
        <v>267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</row>
    <row r="750" spans="4:40" x14ac:dyDescent="0.25">
      <c r="D750" s="57" t="s">
        <v>282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</row>
    <row r="751" spans="4:40" x14ac:dyDescent="0.25">
      <c r="D751" s="57" t="s">
        <v>4978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</row>
    <row r="752" spans="4:40" x14ac:dyDescent="0.25">
      <c r="D752" s="57" t="s">
        <v>4979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</row>
    <row r="753" spans="4:40" x14ac:dyDescent="0.25">
      <c r="D753" s="57" t="s">
        <v>4980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</row>
    <row r="754" spans="4:40" x14ac:dyDescent="0.25">
      <c r="D754" s="57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</row>
    <row r="755" spans="4:40" x14ac:dyDescent="0.25">
      <c r="D755" s="57" t="s">
        <v>263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</row>
    <row r="756" spans="4:40" x14ac:dyDescent="0.25">
      <c r="D756" s="57" t="s">
        <v>264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</row>
    <row r="757" spans="4:40" x14ac:dyDescent="0.25">
      <c r="D757" s="57" t="s">
        <v>358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</row>
    <row r="759" spans="4:40" x14ac:dyDescent="0.25">
      <c r="D759" s="285" t="s">
        <v>4981</v>
      </c>
    </row>
    <row r="847" spans="2:4" x14ac:dyDescent="0.25">
      <c r="B847" s="50">
        <v>0</v>
      </c>
      <c r="D847" s="51" t="s">
        <v>4935</v>
      </c>
    </row>
    <row r="848" spans="2:4" x14ac:dyDescent="0.25">
      <c r="D848" s="59" t="s">
        <v>303</v>
      </c>
    </row>
    <row r="850" spans="4:4" x14ac:dyDescent="0.25">
      <c r="D850" s="285" t="s">
        <v>36</v>
      </c>
    </row>
    <row r="851" spans="4:4" x14ac:dyDescent="0.25">
      <c r="D851" s="54" t="s">
        <v>5019</v>
      </c>
    </row>
    <row r="853" spans="4:4" x14ac:dyDescent="0.25">
      <c r="D853" s="285" t="s">
        <v>4912</v>
      </c>
    </row>
    <row r="887" spans="4:22" x14ac:dyDescent="0.25">
      <c r="D887" s="285" t="s">
        <v>309</v>
      </c>
      <c r="M887" s="285" t="s">
        <v>4914</v>
      </c>
      <c r="S887" s="285" t="s">
        <v>348</v>
      </c>
    </row>
    <row r="888" spans="4:22" x14ac:dyDescent="0.25">
      <c r="D888" s="51" t="s">
        <v>4913</v>
      </c>
      <c r="M888" s="28" t="s">
        <v>4915</v>
      </c>
      <c r="S888" s="51" t="s">
        <v>4223</v>
      </c>
    </row>
    <row r="890" spans="4:22" x14ac:dyDescent="0.25">
      <c r="D890" s="56" t="s">
        <v>5016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</row>
    <row r="891" spans="4:22" x14ac:dyDescent="0.25">
      <c r="D891" s="56" t="s">
        <v>653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</row>
    <row r="892" spans="4:22" x14ac:dyDescent="0.25">
      <c r="D892" s="56" t="s">
        <v>2648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</row>
    <row r="893" spans="4:22" x14ac:dyDescent="0.25">
      <c r="D893" s="56" t="s">
        <v>2649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</row>
    <row r="894" spans="4:22" x14ac:dyDescent="0.25">
      <c r="D894" s="56" t="s">
        <v>2650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</row>
    <row r="895" spans="4:22" x14ac:dyDescent="0.25">
      <c r="D895" s="56" t="s">
        <v>2651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</row>
    <row r="896" spans="4:22" x14ac:dyDescent="0.25">
      <c r="D896" s="56" t="s">
        <v>5017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</row>
    <row r="897" spans="4:30" x14ac:dyDescent="0.25">
      <c r="D897" s="56" t="s">
        <v>5018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</row>
    <row r="899" spans="4:3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4:3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4:3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4:30" x14ac:dyDescent="0.25">
      <c r="D902" s="57" t="s">
        <v>5020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4:3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4:30" x14ac:dyDescent="0.25">
      <c r="D904" s="57" t="s">
        <v>5021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4:30" x14ac:dyDescent="0.25">
      <c r="D905" s="57" t="s">
        <v>5022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4:3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4:3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4:3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4:3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1" spans="4:30" x14ac:dyDescent="0.25">
      <c r="D911" s="285" t="s">
        <v>5023</v>
      </c>
    </row>
    <row r="940" spans="2:4" x14ac:dyDescent="0.25">
      <c r="B940" s="48">
        <v>0</v>
      </c>
      <c r="D940" s="51" t="s">
        <v>4930</v>
      </c>
    </row>
    <row r="941" spans="2:4" x14ac:dyDescent="0.25">
      <c r="D941" s="59" t="s">
        <v>305</v>
      </c>
    </row>
    <row r="981" spans="4:26" x14ac:dyDescent="0.25">
      <c r="D981" s="56" t="s">
        <v>4528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4931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4932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266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277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273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4531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4532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544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545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4533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4933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2:26" x14ac:dyDescent="0.25">
      <c r="D993" s="56" t="s">
        <v>4534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2:26" x14ac:dyDescent="0.25">
      <c r="D994" s="56" t="s">
        <v>4535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2:26" x14ac:dyDescent="0.25">
      <c r="D995" s="56" t="s">
        <v>278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2:26" x14ac:dyDescent="0.25">
      <c r="D996" s="56" t="s">
        <v>4934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1006" spans="2:26" x14ac:dyDescent="0.25">
      <c r="B1006" s="50">
        <v>0</v>
      </c>
      <c r="D1006" s="51" t="s">
        <v>887</v>
      </c>
    </row>
    <row r="1007" spans="2:26" x14ac:dyDescent="0.25">
      <c r="D1007" s="59" t="s">
        <v>303</v>
      </c>
    </row>
    <row r="1008" spans="2:26" x14ac:dyDescent="0.25">
      <c r="D1008" s="55" t="s">
        <v>3576</v>
      </c>
    </row>
    <row r="1010" spans="4:4" x14ac:dyDescent="0.25">
      <c r="D1010" s="285" t="s">
        <v>3576</v>
      </c>
    </row>
    <row r="1033" spans="4:4" x14ac:dyDescent="0.25">
      <c r="D1033" s="285" t="s">
        <v>3576</v>
      </c>
    </row>
    <row r="1053" spans="4:27" x14ac:dyDescent="0.25">
      <c r="D1053" s="285" t="s">
        <v>309</v>
      </c>
      <c r="M1053" s="285" t="s">
        <v>365</v>
      </c>
    </row>
    <row r="1054" spans="4:27" x14ac:dyDescent="0.25">
      <c r="D1054" s="51" t="s">
        <v>2298</v>
      </c>
      <c r="M1054" s="51" t="s">
        <v>4941</v>
      </c>
    </row>
    <row r="1056" spans="4:27" x14ac:dyDescent="0.25">
      <c r="D1056" s="56" t="s">
        <v>34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AA1056" s="58" t="s">
        <v>4943</v>
      </c>
    </row>
    <row r="1057" spans="4:25" x14ac:dyDescent="0.25">
      <c r="D1057" s="56" t="s">
        <v>1237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</row>
    <row r="1058" spans="4:25" x14ac:dyDescent="0.25">
      <c r="D1058" s="56" t="s">
        <v>4942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</row>
    <row r="1060" spans="4:25" x14ac:dyDescent="0.25">
      <c r="D1060" s="285" t="s">
        <v>3576</v>
      </c>
    </row>
    <row r="1109" spans="2:4" x14ac:dyDescent="0.25">
      <c r="B1109" s="48">
        <v>0</v>
      </c>
      <c r="D1109" s="51" t="s">
        <v>4944</v>
      </c>
    </row>
    <row r="1110" spans="2:4" x14ac:dyDescent="0.25">
      <c r="D1110" s="59" t="s">
        <v>305</v>
      </c>
    </row>
    <row r="1118" spans="2:4" x14ac:dyDescent="0.25">
      <c r="D1118" s="285" t="s">
        <v>336</v>
      </c>
    </row>
    <row r="1119" spans="2:4" x14ac:dyDescent="0.25">
      <c r="D1119" s="51" t="s">
        <v>4945</v>
      </c>
    </row>
    <row r="1121" spans="4:25" x14ac:dyDescent="0.25">
      <c r="D1121" s="56" t="s">
        <v>341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</row>
    <row r="1122" spans="4:25" x14ac:dyDescent="0.25">
      <c r="D1122" s="56" t="s">
        <v>349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</row>
    <row r="1123" spans="4:25" x14ac:dyDescent="0.25">
      <c r="D1123" s="56" t="s">
        <v>832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</row>
    <row r="1124" spans="4:25" x14ac:dyDescent="0.25">
      <c r="D1124" s="56" t="s">
        <v>4946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</row>
    <row r="1126" spans="4:25" x14ac:dyDescent="0.25">
      <c r="D1126" s="57" t="s">
        <v>357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</row>
    <row r="1127" spans="4:25" x14ac:dyDescent="0.25">
      <c r="D1127" s="57" t="s">
        <v>322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</row>
    <row r="1128" spans="4:25" x14ac:dyDescent="0.25">
      <c r="D1128" s="57"/>
      <c r="E1128" s="53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</row>
    <row r="1129" spans="4:25" x14ac:dyDescent="0.25">
      <c r="D1129" s="57" t="s">
        <v>836</v>
      </c>
      <c r="E1129" s="53"/>
      <c r="F1129" s="53"/>
      <c r="G1129" s="5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</row>
    <row r="1130" spans="4:25" x14ac:dyDescent="0.25">
      <c r="D1130" s="57" t="s">
        <v>282</v>
      </c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</row>
    <row r="1131" spans="4:25" x14ac:dyDescent="0.25">
      <c r="D1131" s="57" t="s">
        <v>834</v>
      </c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</row>
    <row r="1132" spans="4:25" x14ac:dyDescent="0.25">
      <c r="D1132" s="57" t="s">
        <v>835</v>
      </c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</row>
    <row r="1133" spans="4:25" x14ac:dyDescent="0.25">
      <c r="D1133" s="57" t="s">
        <v>4947</v>
      </c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</row>
    <row r="1134" spans="4:25" x14ac:dyDescent="0.25">
      <c r="D1134" s="57"/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</row>
    <row r="1135" spans="4:25" x14ac:dyDescent="0.25">
      <c r="D1135" s="57" t="s">
        <v>263</v>
      </c>
      <c r="E1135" s="53"/>
      <c r="F1135" s="53"/>
      <c r="G1135" s="5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</row>
    <row r="1136" spans="4:25" x14ac:dyDescent="0.25">
      <c r="D1136" s="57" t="s">
        <v>264</v>
      </c>
      <c r="E1136" s="53"/>
      <c r="F1136" s="53"/>
      <c r="G1136" s="53"/>
      <c r="H1136" s="53"/>
      <c r="I1136" s="53"/>
      <c r="J1136" s="53"/>
      <c r="K1136" s="53"/>
      <c r="L1136" s="53"/>
      <c r="M1136" s="53"/>
      <c r="N1136" s="53"/>
      <c r="O1136" s="53"/>
      <c r="P1136" s="53"/>
      <c r="Q1136" s="53"/>
      <c r="R1136" s="53"/>
      <c r="S1136" s="53"/>
    </row>
    <row r="1137" spans="2:19" x14ac:dyDescent="0.25">
      <c r="D1137" s="57" t="s">
        <v>358</v>
      </c>
      <c r="E1137" s="53"/>
      <c r="F1137" s="53"/>
      <c r="G1137" s="53"/>
      <c r="H1137" s="53"/>
      <c r="I1137" s="53"/>
      <c r="J1137" s="53"/>
      <c r="K1137" s="53"/>
      <c r="L1137" s="53"/>
      <c r="M1137" s="53"/>
      <c r="N1137" s="53"/>
      <c r="O1137" s="53"/>
      <c r="P1137" s="53"/>
      <c r="Q1137" s="53"/>
      <c r="R1137" s="53"/>
      <c r="S1137" s="53"/>
    </row>
    <row r="1143" spans="2:19" x14ac:dyDescent="0.25">
      <c r="B1143" s="50">
        <v>0</v>
      </c>
      <c r="D1143" s="51" t="s">
        <v>4965</v>
      </c>
    </row>
    <row r="1144" spans="2:19" x14ac:dyDescent="0.25">
      <c r="D1144" s="59" t="s">
        <v>304</v>
      </c>
    </row>
    <row r="1146" spans="2:19" x14ac:dyDescent="0.25">
      <c r="D1146" s="285" t="s">
        <v>36</v>
      </c>
    </row>
    <row r="1147" spans="2:19" x14ac:dyDescent="0.25">
      <c r="D1147" s="54" t="s">
        <v>5008</v>
      </c>
    </row>
    <row r="1149" spans="2:19" x14ac:dyDescent="0.25">
      <c r="D1149" s="285" t="s">
        <v>4948</v>
      </c>
    </row>
    <row r="1184" spans="4:18" x14ac:dyDescent="0.25">
      <c r="D1184" s="285" t="s">
        <v>485</v>
      </c>
      <c r="I1184" s="285" t="s">
        <v>269</v>
      </c>
      <c r="R1184" s="285" t="s">
        <v>4952</v>
      </c>
    </row>
    <row r="1185" spans="4:29" x14ac:dyDescent="0.25">
      <c r="D1185" s="28" t="s">
        <v>4949</v>
      </c>
      <c r="I1185" s="51" t="s">
        <v>2321</v>
      </c>
      <c r="R1185" s="51" t="s">
        <v>3597</v>
      </c>
    </row>
    <row r="1187" spans="4:29" x14ac:dyDescent="0.25">
      <c r="D1187" s="285" t="s">
        <v>4953</v>
      </c>
      <c r="P1187" s="285" t="s">
        <v>4955</v>
      </c>
      <c r="AC1187" s="285" t="s">
        <v>4989</v>
      </c>
    </row>
    <row r="1188" spans="4:29" x14ac:dyDescent="0.25">
      <c r="D1188" s="58" t="s">
        <v>4954</v>
      </c>
      <c r="P1188" s="28" t="s">
        <v>4956</v>
      </c>
      <c r="AC1188" s="28" t="s">
        <v>4990</v>
      </c>
    </row>
    <row r="1190" spans="4:29" x14ac:dyDescent="0.25">
      <c r="D1190" s="285" t="s">
        <v>4957</v>
      </c>
      <c r="P1190" s="285" t="s">
        <v>4958</v>
      </c>
      <c r="AC1190" s="285" t="s">
        <v>4993</v>
      </c>
    </row>
    <row r="1191" spans="4:29" x14ac:dyDescent="0.25">
      <c r="D1191" s="58" t="s">
        <v>4991</v>
      </c>
      <c r="P1191" s="28" t="s">
        <v>4992</v>
      </c>
      <c r="AC1191" s="28" t="s">
        <v>4994</v>
      </c>
    </row>
    <row r="1193" spans="4:29" x14ac:dyDescent="0.25">
      <c r="D1193" s="285" t="s">
        <v>4959</v>
      </c>
      <c r="P1193" s="285" t="s">
        <v>4960</v>
      </c>
      <c r="AC1193" s="285" t="s">
        <v>4988</v>
      </c>
    </row>
    <row r="1194" spans="4:29" x14ac:dyDescent="0.25">
      <c r="D1194" s="58" t="s">
        <v>4961</v>
      </c>
      <c r="P1194" s="28" t="s">
        <v>4962</v>
      </c>
      <c r="AC1194" s="28" t="s">
        <v>4987</v>
      </c>
    </row>
    <row r="1196" spans="4:29" x14ac:dyDescent="0.25">
      <c r="D1196" s="56" t="s">
        <v>33</v>
      </c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</row>
    <row r="1197" spans="4:29" x14ac:dyDescent="0.25">
      <c r="D1197" s="56" t="s">
        <v>4995</v>
      </c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</row>
    <row r="1198" spans="4:29" x14ac:dyDescent="0.25">
      <c r="D1198" s="56" t="s">
        <v>4996</v>
      </c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</row>
    <row r="1199" spans="4:29" x14ac:dyDescent="0.25">
      <c r="D1199" s="56" t="s">
        <v>524</v>
      </c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</row>
    <row r="1200" spans="4:29" x14ac:dyDescent="0.25">
      <c r="D1200" s="56" t="s">
        <v>256</v>
      </c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</row>
    <row r="1201" spans="4:24" x14ac:dyDescent="0.25">
      <c r="D1201" s="56" t="s">
        <v>4997</v>
      </c>
      <c r="E1201" s="52"/>
      <c r="F1201" s="52"/>
      <c r="G1201" s="52"/>
      <c r="H1201" s="52"/>
      <c r="I1201" s="52"/>
      <c r="J1201" s="52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</row>
    <row r="1202" spans="4:24" x14ac:dyDescent="0.25">
      <c r="D1202" s="56" t="s">
        <v>4998</v>
      </c>
      <c r="E1202" s="52"/>
      <c r="F1202" s="52"/>
      <c r="G1202" s="52"/>
      <c r="H1202" s="52"/>
      <c r="I1202" s="52"/>
      <c r="J1202" s="52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</row>
    <row r="1203" spans="4:24" x14ac:dyDescent="0.25">
      <c r="D1203" s="56" t="s">
        <v>4999</v>
      </c>
      <c r="E1203" s="52"/>
      <c r="F1203" s="52"/>
      <c r="G1203" s="52"/>
      <c r="H1203" s="52"/>
      <c r="I1203" s="52"/>
      <c r="J1203" s="52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</row>
    <row r="1204" spans="4:24" x14ac:dyDescent="0.25">
      <c r="D1204" s="56" t="s">
        <v>5000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</row>
    <row r="1205" spans="4:24" x14ac:dyDescent="0.25">
      <c r="D1205" s="56" t="s">
        <v>5001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</row>
    <row r="1206" spans="4:24" x14ac:dyDescent="0.25">
      <c r="D1206" s="56" t="s">
        <v>5002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</row>
    <row r="1207" spans="4:24" x14ac:dyDescent="0.25">
      <c r="D1207" s="56" t="s">
        <v>5003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</row>
    <row r="1208" spans="4:24" x14ac:dyDescent="0.25">
      <c r="D1208" s="56" t="s">
        <v>5004</v>
      </c>
      <c r="E1208" s="52"/>
      <c r="F1208" s="52"/>
      <c r="G1208" s="52"/>
      <c r="H1208" s="52"/>
      <c r="I1208" s="52"/>
      <c r="J1208" s="52"/>
      <c r="K1208" s="52"/>
      <c r="L1208" s="52"/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</row>
    <row r="1209" spans="4:24" x14ac:dyDescent="0.25">
      <c r="D1209" s="38" t="s">
        <v>5006</v>
      </c>
      <c r="E1209" s="52"/>
      <c r="F1209" s="52"/>
      <c r="G1209" s="52"/>
      <c r="H1209" s="52"/>
      <c r="I1209" s="52"/>
      <c r="J1209" s="52"/>
      <c r="K1209" s="52"/>
      <c r="L1209" s="52"/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</row>
    <row r="1210" spans="4:24" x14ac:dyDescent="0.25">
      <c r="D1210" s="38" t="s">
        <v>5007</v>
      </c>
      <c r="E1210" s="52"/>
      <c r="F1210" s="52"/>
      <c r="G1210" s="52"/>
      <c r="H1210" s="52"/>
      <c r="I1210" s="52"/>
      <c r="J1210" s="52"/>
      <c r="K1210" s="52"/>
      <c r="L1210" s="52"/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</row>
    <row r="1211" spans="4:24" x14ac:dyDescent="0.25">
      <c r="D1211" s="56" t="s">
        <v>5005</v>
      </c>
      <c r="E1211" s="52"/>
      <c r="F1211" s="52"/>
      <c r="G1211" s="52"/>
      <c r="H1211" s="52"/>
      <c r="I1211" s="52"/>
      <c r="J1211" s="52"/>
      <c r="K1211" s="52"/>
      <c r="L1211" s="52"/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</row>
    <row r="1213" spans="4:24" x14ac:dyDescent="0.25">
      <c r="D1213" s="57" t="s">
        <v>357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</row>
    <row r="1214" spans="4:24" x14ac:dyDescent="0.25">
      <c r="D1214" s="57" t="s">
        <v>322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</row>
    <row r="1215" spans="4:24" x14ac:dyDescent="0.25">
      <c r="D1215" s="57"/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</row>
    <row r="1216" spans="4:24" x14ac:dyDescent="0.25">
      <c r="D1216" s="57" t="s">
        <v>268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53"/>
      <c r="V1216" s="53"/>
    </row>
    <row r="1217" spans="4:22" x14ac:dyDescent="0.25">
      <c r="D1217" s="57" t="s">
        <v>282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</row>
    <row r="1218" spans="4:22" x14ac:dyDescent="0.25">
      <c r="D1218" s="57" t="s">
        <v>5009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</row>
    <row r="1219" spans="4:22" x14ac:dyDescent="0.25">
      <c r="D1219" s="57" t="s">
        <v>5010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</row>
    <row r="1220" spans="4:22" x14ac:dyDescent="0.25">
      <c r="D1220" s="57"/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53"/>
      <c r="V1220" s="53"/>
    </row>
    <row r="1221" spans="4:22" x14ac:dyDescent="0.25">
      <c r="D1221" s="57" t="s">
        <v>5011</v>
      </c>
      <c r="E1221" s="53"/>
      <c r="F1221" s="53"/>
      <c r="G1221" s="53"/>
      <c r="H1221" s="53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53"/>
      <c r="V1221" s="53"/>
    </row>
    <row r="1222" spans="4:22" x14ac:dyDescent="0.25">
      <c r="D1222" s="57" t="s">
        <v>282</v>
      </c>
      <c r="E1222" s="53"/>
      <c r="F1222" s="53"/>
      <c r="G1222" s="53"/>
      <c r="H1222" s="53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53"/>
      <c r="V1222" s="53"/>
    </row>
    <row r="1223" spans="4:22" x14ac:dyDescent="0.25">
      <c r="D1223" s="57" t="s">
        <v>5012</v>
      </c>
      <c r="E1223" s="53"/>
      <c r="F1223" s="53"/>
      <c r="G1223" s="53"/>
      <c r="H1223" s="53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</row>
    <row r="1224" spans="4:22" x14ac:dyDescent="0.25">
      <c r="D1224" s="57" t="s">
        <v>5010</v>
      </c>
      <c r="E1224" s="53"/>
      <c r="F1224" s="53"/>
      <c r="G1224" s="53"/>
      <c r="H1224" s="53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  <c r="V1224" s="53"/>
    </row>
    <row r="1225" spans="4:22" x14ac:dyDescent="0.25">
      <c r="D1225" s="57"/>
      <c r="E1225" s="53"/>
      <c r="F1225" s="53"/>
      <c r="G1225" s="53"/>
      <c r="H1225" s="53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  <c r="V1225" s="53"/>
    </row>
    <row r="1226" spans="4:22" x14ac:dyDescent="0.25">
      <c r="D1226" s="57" t="s">
        <v>5013</v>
      </c>
      <c r="E1226" s="53"/>
      <c r="F1226" s="53"/>
      <c r="G1226" s="53"/>
      <c r="H1226" s="53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53"/>
      <c r="V1226" s="53"/>
    </row>
    <row r="1227" spans="4:22" x14ac:dyDescent="0.25">
      <c r="D1227" s="57" t="s">
        <v>282</v>
      </c>
      <c r="E1227" s="53"/>
      <c r="F1227" s="53"/>
      <c r="G1227" s="53"/>
      <c r="H1227" s="53"/>
      <c r="I1227" s="53"/>
      <c r="J1227" s="53"/>
      <c r="K1227" s="53"/>
      <c r="L1227" s="53"/>
      <c r="M1227" s="53"/>
      <c r="N1227" s="53"/>
      <c r="O1227" s="53"/>
      <c r="P1227" s="53"/>
      <c r="Q1227" s="53"/>
      <c r="R1227" s="53"/>
      <c r="S1227" s="53"/>
      <c r="T1227" s="53"/>
      <c r="U1227" s="53"/>
      <c r="V1227" s="53"/>
    </row>
    <row r="1228" spans="4:22" x14ac:dyDescent="0.25">
      <c r="D1228" s="57" t="s">
        <v>5014</v>
      </c>
      <c r="E1228" s="53"/>
      <c r="F1228" s="53"/>
      <c r="G1228" s="53"/>
      <c r="H1228" s="53"/>
      <c r="I1228" s="53"/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</row>
    <row r="1229" spans="4:22" x14ac:dyDescent="0.25">
      <c r="D1229" s="57" t="s">
        <v>5010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</row>
    <row r="1230" spans="4:22" x14ac:dyDescent="0.25">
      <c r="D1230" s="57"/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</row>
    <row r="1231" spans="4:22" x14ac:dyDescent="0.25">
      <c r="D1231" s="57" t="s">
        <v>263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</row>
    <row r="1232" spans="4:22" x14ac:dyDescent="0.25">
      <c r="D1232" s="57" t="s">
        <v>264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</row>
    <row r="1233" spans="4:22" x14ac:dyDescent="0.25">
      <c r="D1233" s="57" t="s">
        <v>358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</row>
    <row r="1235" spans="4:22" x14ac:dyDescent="0.25">
      <c r="D1235" s="285" t="s">
        <v>5015</v>
      </c>
    </row>
    <row r="1252" spans="4:29" x14ac:dyDescent="0.25">
      <c r="D1252" s="285" t="s">
        <v>485</v>
      </c>
      <c r="I1252" s="285" t="s">
        <v>269</v>
      </c>
      <c r="R1252" s="285" t="s">
        <v>4952</v>
      </c>
    </row>
    <row r="1253" spans="4:29" x14ac:dyDescent="0.25">
      <c r="D1253" s="28" t="s">
        <v>4949</v>
      </c>
      <c r="I1253" s="51" t="s">
        <v>2321</v>
      </c>
      <c r="R1253" s="51" t="s">
        <v>3597</v>
      </c>
    </row>
    <row r="1255" spans="4:29" x14ac:dyDescent="0.25">
      <c r="D1255" s="285" t="s">
        <v>4953</v>
      </c>
      <c r="P1255" s="285" t="s">
        <v>4955</v>
      </c>
      <c r="AC1255" s="285" t="s">
        <v>4989</v>
      </c>
    </row>
    <row r="1256" spans="4:29" x14ac:dyDescent="0.25">
      <c r="D1256" s="58" t="s">
        <v>4954</v>
      </c>
      <c r="P1256" s="28" t="s">
        <v>4956</v>
      </c>
      <c r="AC1256" s="28" t="s">
        <v>4990</v>
      </c>
    </row>
    <row r="1258" spans="4:29" x14ac:dyDescent="0.25">
      <c r="D1258" s="285" t="s">
        <v>4957</v>
      </c>
      <c r="P1258" s="285" t="s">
        <v>4958</v>
      </c>
      <c r="AC1258" s="285" t="s">
        <v>4993</v>
      </c>
    </row>
    <row r="1259" spans="4:29" x14ac:dyDescent="0.25">
      <c r="D1259" s="58" t="s">
        <v>4991</v>
      </c>
      <c r="P1259" s="28" t="s">
        <v>4992</v>
      </c>
      <c r="AC1259" s="28" t="s">
        <v>4994</v>
      </c>
    </row>
    <row r="1261" spans="4:29" x14ac:dyDescent="0.25">
      <c r="D1261" s="285" t="s">
        <v>4959</v>
      </c>
      <c r="P1261" s="285" t="s">
        <v>4960</v>
      </c>
      <c r="AC1261" s="285" t="s">
        <v>4988</v>
      </c>
    </row>
    <row r="1262" spans="4:29" x14ac:dyDescent="0.25">
      <c r="D1262" s="58" t="s">
        <v>4961</v>
      </c>
      <c r="P1262" s="28" t="s">
        <v>4962</v>
      </c>
      <c r="AC1262" s="28" t="s">
        <v>4987</v>
      </c>
    </row>
    <row r="1264" spans="4:29" x14ac:dyDescent="0.25">
      <c r="D1264" s="285" t="s">
        <v>5024</v>
      </c>
      <c r="P1264" s="285" t="s">
        <v>5026</v>
      </c>
    </row>
    <row r="1265" spans="4:29" x14ac:dyDescent="0.25">
      <c r="D1265" s="58" t="s">
        <v>5025</v>
      </c>
      <c r="P1265" s="427" t="s">
        <v>5027</v>
      </c>
    </row>
    <row r="1267" spans="4:29" x14ac:dyDescent="0.25">
      <c r="D1267" s="285" t="s">
        <v>5028</v>
      </c>
      <c r="P1267" s="285" t="s">
        <v>5030</v>
      </c>
      <c r="AC1267" s="285" t="s">
        <v>5047</v>
      </c>
    </row>
    <row r="1268" spans="4:29" x14ac:dyDescent="0.25">
      <c r="D1268" s="58" t="s">
        <v>5029</v>
      </c>
      <c r="P1268" s="28" t="s">
        <v>5031</v>
      </c>
    </row>
    <row r="1270" spans="4:29" x14ac:dyDescent="0.25">
      <c r="D1270" s="285" t="s">
        <v>5032</v>
      </c>
      <c r="P1270" s="285" t="s">
        <v>5034</v>
      </c>
    </row>
    <row r="1271" spans="4:29" x14ac:dyDescent="0.25">
      <c r="D1271" s="58" t="s">
        <v>5033</v>
      </c>
      <c r="P1271" s="427" t="s">
        <v>5035</v>
      </c>
    </row>
    <row r="1273" spans="4:29" x14ac:dyDescent="0.25">
      <c r="D1273" s="285" t="s">
        <v>5036</v>
      </c>
      <c r="P1273" s="285" t="s">
        <v>5038</v>
      </c>
    </row>
    <row r="1274" spans="4:29" x14ac:dyDescent="0.25">
      <c r="D1274" s="58" t="s">
        <v>5037</v>
      </c>
      <c r="P1274" s="28" t="s">
        <v>5039</v>
      </c>
    </row>
    <row r="1276" spans="4:29" x14ac:dyDescent="0.25">
      <c r="D1276" s="285" t="s">
        <v>5040</v>
      </c>
      <c r="P1276" s="285" t="s">
        <v>5042</v>
      </c>
    </row>
    <row r="1277" spans="4:29" x14ac:dyDescent="0.25">
      <c r="D1277" s="58" t="s">
        <v>5041</v>
      </c>
      <c r="P1277" s="427" t="s">
        <v>5043</v>
      </c>
    </row>
    <row r="1279" spans="4:29" x14ac:dyDescent="0.25">
      <c r="D1279" s="285" t="s">
        <v>5044</v>
      </c>
      <c r="P1279" s="285" t="s">
        <v>5046</v>
      </c>
    </row>
    <row r="1280" spans="4:29" x14ac:dyDescent="0.25">
      <c r="D1280" s="426" t="s">
        <v>5045</v>
      </c>
      <c r="P1280" s="28" t="s">
        <v>5045</v>
      </c>
    </row>
    <row r="1282" spans="4:25" x14ac:dyDescent="0.25">
      <c r="D1282" s="285" t="s">
        <v>336</v>
      </c>
    </row>
    <row r="1283" spans="4:25" x14ac:dyDescent="0.25">
      <c r="D1283" s="51" t="s">
        <v>5048</v>
      </c>
    </row>
    <row r="1285" spans="4:25" x14ac:dyDescent="0.25">
      <c r="D1285" s="56" t="s">
        <v>341</v>
      </c>
      <c r="E1285" s="52"/>
      <c r="F1285" s="52"/>
      <c r="G1285" s="52"/>
      <c r="H1285" s="52"/>
      <c r="I1285" s="52"/>
      <c r="J1285" s="52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</row>
    <row r="1286" spans="4:25" x14ac:dyDescent="0.25">
      <c r="D1286" s="56" t="s">
        <v>349</v>
      </c>
      <c r="E1286" s="52"/>
      <c r="F1286" s="52"/>
      <c r="G1286" s="52"/>
      <c r="H1286" s="52"/>
      <c r="I1286" s="52"/>
      <c r="J1286" s="52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</row>
    <row r="1287" spans="4:25" x14ac:dyDescent="0.25">
      <c r="D1287" s="56" t="s">
        <v>832</v>
      </c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</row>
    <row r="1288" spans="4:25" x14ac:dyDescent="0.25">
      <c r="D1288" s="56" t="s">
        <v>5049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</row>
    <row r="1290" spans="4:25" x14ac:dyDescent="0.25">
      <c r="D1290" s="57" t="s">
        <v>357</v>
      </c>
      <c r="E1290" s="53"/>
      <c r="F1290" s="53"/>
      <c r="G1290" s="53"/>
      <c r="H1290" s="53"/>
      <c r="I1290" s="53"/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</row>
    <row r="1291" spans="4:25" x14ac:dyDescent="0.25">
      <c r="D1291" s="57" t="s">
        <v>322</v>
      </c>
      <c r="E1291" s="53"/>
      <c r="F1291" s="53"/>
      <c r="G1291" s="53"/>
      <c r="H1291" s="53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</row>
    <row r="1292" spans="4:25" x14ac:dyDescent="0.25">
      <c r="D1292" s="57"/>
      <c r="E1292" s="53"/>
      <c r="F1292" s="53"/>
      <c r="G1292" s="53"/>
      <c r="H1292" s="53"/>
      <c r="I1292" s="53"/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</row>
    <row r="1293" spans="4:25" x14ac:dyDescent="0.25">
      <c r="D1293" s="57" t="s">
        <v>836</v>
      </c>
      <c r="E1293" s="53"/>
      <c r="F1293" s="53"/>
      <c r="G1293" s="53"/>
      <c r="H1293" s="53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</row>
    <row r="1294" spans="4:25" x14ac:dyDescent="0.25">
      <c r="D1294" s="57" t="s">
        <v>282</v>
      </c>
      <c r="E1294" s="53"/>
      <c r="F1294" s="53"/>
      <c r="G1294" s="53"/>
      <c r="H1294" s="53"/>
      <c r="I1294" s="53"/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</row>
    <row r="1295" spans="4:25" x14ac:dyDescent="0.25">
      <c r="D1295" s="57" t="s">
        <v>834</v>
      </c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</row>
    <row r="1296" spans="4:25" x14ac:dyDescent="0.25">
      <c r="D1296" s="57" t="s">
        <v>835</v>
      </c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</row>
    <row r="1297" spans="4:19" x14ac:dyDescent="0.25">
      <c r="D1297" s="57" t="s">
        <v>5050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</row>
    <row r="1298" spans="4:19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</row>
    <row r="1299" spans="4:19" x14ac:dyDescent="0.25">
      <c r="D1299" s="57" t="s">
        <v>263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</row>
    <row r="1300" spans="4:19" x14ac:dyDescent="0.25">
      <c r="D1300" s="57" t="s">
        <v>264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</row>
    <row r="1301" spans="4:19" x14ac:dyDescent="0.25">
      <c r="D1301" s="57" t="s">
        <v>358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</row>
    <row r="1340" spans="2:4" x14ac:dyDescent="0.25">
      <c r="B1340" s="50">
        <v>0</v>
      </c>
      <c r="D1340" s="51" t="s">
        <v>4968</v>
      </c>
    </row>
    <row r="1341" spans="2:4" x14ac:dyDescent="0.25">
      <c r="D1341" s="59" t="s">
        <v>304</v>
      </c>
    </row>
    <row r="1343" spans="2:4" x14ac:dyDescent="0.25">
      <c r="D1343" s="285" t="s">
        <v>36</v>
      </c>
    </row>
    <row r="1344" spans="2:4" x14ac:dyDescent="0.25">
      <c r="D1344" s="54" t="s">
        <v>4982</v>
      </c>
    </row>
    <row r="1346" spans="4:4" x14ac:dyDescent="0.25">
      <c r="D1346" s="285" t="s">
        <v>4950</v>
      </c>
    </row>
    <row r="1388" spans="4:22" x14ac:dyDescent="0.25">
      <c r="D1388" s="285" t="s">
        <v>269</v>
      </c>
      <c r="M1388" s="285" t="s">
        <v>4894</v>
      </c>
    </row>
    <row r="1389" spans="4:22" x14ac:dyDescent="0.25">
      <c r="D1389" s="51" t="s">
        <v>4951</v>
      </c>
      <c r="M1389" s="58" t="s">
        <v>304</v>
      </c>
      <c r="O1389" s="46" t="s">
        <v>475</v>
      </c>
      <c r="Q1389" s="28" t="s">
        <v>302</v>
      </c>
    </row>
    <row r="1391" spans="4:22" x14ac:dyDescent="0.25">
      <c r="D1391" s="56" t="s">
        <v>4896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</row>
    <row r="1392" spans="4:22" x14ac:dyDescent="0.25">
      <c r="D1392" s="56" t="s">
        <v>266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</row>
    <row r="1393" spans="4:40" x14ac:dyDescent="0.25">
      <c r="D1393" s="56" t="s">
        <v>277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</row>
    <row r="1394" spans="4:40" x14ac:dyDescent="0.25">
      <c r="D1394" s="56" t="s">
        <v>273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</row>
    <row r="1395" spans="4:40" x14ac:dyDescent="0.25">
      <c r="D1395" s="56" t="s">
        <v>4983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</row>
    <row r="1397" spans="4:40" x14ac:dyDescent="0.25">
      <c r="D1397" s="57" t="s">
        <v>357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  <c r="Z1397" s="53"/>
      <c r="AA1397" s="53"/>
      <c r="AB1397" s="53"/>
      <c r="AC1397" s="53"/>
      <c r="AD1397" s="53"/>
      <c r="AE1397" s="53"/>
      <c r="AF1397" s="53"/>
      <c r="AG1397" s="53"/>
      <c r="AH1397" s="53"/>
      <c r="AI1397" s="53"/>
      <c r="AJ1397" s="53"/>
      <c r="AK1397" s="53"/>
      <c r="AL1397" s="53"/>
      <c r="AM1397" s="53"/>
      <c r="AN1397" s="53"/>
    </row>
    <row r="1398" spans="4:40" x14ac:dyDescent="0.25">
      <c r="D1398" s="57" t="s">
        <v>322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  <c r="Z1398" s="53"/>
      <c r="AA1398" s="53"/>
      <c r="AB1398" s="53"/>
      <c r="AC1398" s="53"/>
      <c r="AD1398" s="53"/>
      <c r="AE1398" s="53"/>
      <c r="AF1398" s="53"/>
      <c r="AG1398" s="53"/>
      <c r="AH1398" s="53"/>
      <c r="AI1398" s="53"/>
      <c r="AJ1398" s="53"/>
      <c r="AK1398" s="53"/>
      <c r="AL1398" s="53"/>
      <c r="AM1398" s="53"/>
      <c r="AN1398" s="53"/>
    </row>
    <row r="1399" spans="4:40" x14ac:dyDescent="0.25">
      <c r="D1399" s="57"/>
      <c r="E1399" s="53"/>
      <c r="F1399" s="53"/>
      <c r="G1399" s="53"/>
      <c r="H1399" s="53"/>
      <c r="I1399" s="53"/>
      <c r="J1399" s="53"/>
      <c r="K1399" s="53"/>
      <c r="L1399" s="53"/>
      <c r="M1399" s="53"/>
      <c r="N1399" s="53"/>
      <c r="O1399" s="53"/>
      <c r="P1399" s="53"/>
      <c r="Q1399" s="53"/>
      <c r="R1399" s="53"/>
      <c r="S1399" s="53"/>
      <c r="T1399" s="53"/>
      <c r="U1399" s="53"/>
      <c r="V1399" s="53"/>
      <c r="W1399" s="53"/>
      <c r="X1399" s="53"/>
      <c r="Y1399" s="53"/>
      <c r="Z1399" s="53"/>
      <c r="AA1399" s="53"/>
      <c r="AB1399" s="53"/>
      <c r="AC1399" s="53"/>
      <c r="AD1399" s="53"/>
      <c r="AE1399" s="53"/>
      <c r="AF1399" s="53"/>
      <c r="AG1399" s="53"/>
      <c r="AH1399" s="53"/>
      <c r="AI1399" s="53"/>
      <c r="AJ1399" s="53"/>
      <c r="AK1399" s="53"/>
      <c r="AL1399" s="53"/>
      <c r="AM1399" s="53"/>
      <c r="AN1399" s="53"/>
    </row>
    <row r="1400" spans="4:40" x14ac:dyDescent="0.25">
      <c r="D1400" s="57" t="s">
        <v>267</v>
      </c>
      <c r="E1400" s="53"/>
      <c r="F1400" s="53"/>
      <c r="G1400" s="53"/>
      <c r="H1400" s="53"/>
      <c r="I1400" s="53"/>
      <c r="J1400" s="53"/>
      <c r="K1400" s="53"/>
      <c r="L1400" s="53"/>
      <c r="M1400" s="53"/>
      <c r="N1400" s="53"/>
      <c r="O1400" s="53"/>
      <c r="P1400" s="53"/>
      <c r="Q1400" s="53"/>
      <c r="R1400" s="53"/>
      <c r="S1400" s="53"/>
      <c r="T1400" s="53"/>
      <c r="U1400" s="53"/>
      <c r="V1400" s="53"/>
      <c r="W1400" s="53"/>
      <c r="X1400" s="53"/>
      <c r="Y1400" s="53"/>
      <c r="Z1400" s="53"/>
      <c r="AA1400" s="53"/>
      <c r="AB1400" s="53"/>
      <c r="AC1400" s="53"/>
      <c r="AD1400" s="53"/>
      <c r="AE1400" s="53"/>
      <c r="AF1400" s="53"/>
      <c r="AG1400" s="53"/>
      <c r="AH1400" s="53"/>
      <c r="AI1400" s="53"/>
      <c r="AJ1400" s="53"/>
      <c r="AK1400" s="53"/>
      <c r="AL1400" s="53"/>
      <c r="AM1400" s="53"/>
      <c r="AN1400" s="53"/>
    </row>
    <row r="1401" spans="4:40" x14ac:dyDescent="0.25">
      <c r="D1401" s="57" t="s">
        <v>282</v>
      </c>
      <c r="E1401" s="53"/>
      <c r="F1401" s="53"/>
      <c r="G1401" s="53"/>
      <c r="H1401" s="53"/>
      <c r="I1401" s="53"/>
      <c r="J1401" s="53"/>
      <c r="K1401" s="53"/>
      <c r="L1401" s="53"/>
      <c r="M1401" s="53"/>
      <c r="N1401" s="53"/>
      <c r="O1401" s="53"/>
      <c r="P1401" s="53"/>
      <c r="Q1401" s="53"/>
      <c r="R1401" s="53"/>
      <c r="S1401" s="53"/>
      <c r="T1401" s="53"/>
      <c r="U1401" s="53"/>
      <c r="V1401" s="53"/>
      <c r="W1401" s="53"/>
      <c r="X1401" s="53"/>
      <c r="Y1401" s="53"/>
      <c r="Z1401" s="53"/>
      <c r="AA1401" s="53"/>
      <c r="AB1401" s="53"/>
      <c r="AC1401" s="53"/>
      <c r="AD1401" s="53"/>
      <c r="AE1401" s="53"/>
      <c r="AF1401" s="53"/>
      <c r="AG1401" s="53"/>
      <c r="AH1401" s="53"/>
      <c r="AI1401" s="53"/>
      <c r="AJ1401" s="53"/>
      <c r="AK1401" s="53"/>
      <c r="AL1401" s="53"/>
      <c r="AM1401" s="53"/>
      <c r="AN1401" s="53"/>
    </row>
    <row r="1402" spans="4:40" x14ac:dyDescent="0.25">
      <c r="D1402" s="57" t="s">
        <v>2919</v>
      </c>
      <c r="E1402" s="53"/>
      <c r="F1402" s="53"/>
      <c r="G1402" s="53"/>
      <c r="H1402" s="53"/>
      <c r="I1402" s="53"/>
      <c r="J1402" s="53"/>
      <c r="K1402" s="53"/>
      <c r="L1402" s="53"/>
      <c r="M1402" s="53"/>
      <c r="N1402" s="53"/>
      <c r="O1402" s="53"/>
      <c r="P1402" s="53"/>
      <c r="Q1402" s="53"/>
      <c r="R1402" s="53"/>
      <c r="S1402" s="53"/>
      <c r="T1402" s="53"/>
      <c r="U1402" s="53"/>
      <c r="V1402" s="53"/>
      <c r="W1402" s="53"/>
      <c r="X1402" s="53"/>
      <c r="Y1402" s="53"/>
      <c r="Z1402" s="53"/>
      <c r="AA1402" s="53"/>
      <c r="AB1402" s="53"/>
      <c r="AC1402" s="53"/>
      <c r="AD1402" s="53"/>
      <c r="AE1402" s="53"/>
      <c r="AF1402" s="53"/>
      <c r="AG1402" s="53"/>
      <c r="AH1402" s="53"/>
      <c r="AI1402" s="53"/>
      <c r="AJ1402" s="53"/>
      <c r="AK1402" s="53"/>
      <c r="AL1402" s="53"/>
      <c r="AM1402" s="53"/>
      <c r="AN1402" s="53"/>
    </row>
    <row r="1403" spans="4:40" x14ac:dyDescent="0.25">
      <c r="D1403" s="57" t="s">
        <v>4984</v>
      </c>
      <c r="E1403" s="53"/>
      <c r="F1403" s="53"/>
      <c r="G1403" s="53"/>
      <c r="H1403" s="53"/>
      <c r="I1403" s="53"/>
      <c r="J1403" s="53"/>
      <c r="K1403" s="53"/>
      <c r="L1403" s="53"/>
      <c r="M1403" s="53"/>
      <c r="N1403" s="53"/>
      <c r="O1403" s="53"/>
      <c r="P1403" s="53"/>
      <c r="Q1403" s="53"/>
      <c r="R1403" s="53"/>
      <c r="S1403" s="53"/>
      <c r="T1403" s="53"/>
      <c r="U1403" s="53"/>
      <c r="V1403" s="53"/>
      <c r="W1403" s="53"/>
      <c r="X1403" s="53"/>
      <c r="Y1403" s="53"/>
      <c r="Z1403" s="53"/>
      <c r="AA1403" s="53"/>
      <c r="AB1403" s="53"/>
      <c r="AC1403" s="53"/>
      <c r="AD1403" s="53"/>
      <c r="AE1403" s="53"/>
      <c r="AF1403" s="53"/>
      <c r="AG1403" s="53"/>
      <c r="AH1403" s="53"/>
      <c r="AI1403" s="53"/>
      <c r="AJ1403" s="53"/>
      <c r="AK1403" s="53"/>
      <c r="AL1403" s="53"/>
      <c r="AM1403" s="53"/>
      <c r="AN1403" s="53"/>
    </row>
    <row r="1404" spans="4:40" x14ac:dyDescent="0.25">
      <c r="D1404" s="57" t="s">
        <v>4985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  <c r="T1404" s="53"/>
      <c r="U1404" s="53"/>
      <c r="V1404" s="53"/>
      <c r="W1404" s="53"/>
      <c r="X1404" s="53"/>
      <c r="Y1404" s="53"/>
      <c r="Z1404" s="53"/>
      <c r="AA1404" s="53"/>
      <c r="AB1404" s="53"/>
      <c r="AC1404" s="53"/>
      <c r="AD1404" s="53"/>
      <c r="AE1404" s="53"/>
      <c r="AF1404" s="53"/>
      <c r="AG1404" s="53"/>
      <c r="AH1404" s="53"/>
      <c r="AI1404" s="53"/>
      <c r="AJ1404" s="53"/>
      <c r="AK1404" s="53"/>
      <c r="AL1404" s="53"/>
      <c r="AM1404" s="53"/>
      <c r="AN1404" s="53"/>
    </row>
    <row r="1405" spans="4:40" x14ac:dyDescent="0.25">
      <c r="D1405" s="57"/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  <c r="T1405" s="53"/>
      <c r="U1405" s="53"/>
      <c r="V1405" s="53"/>
      <c r="W1405" s="53"/>
      <c r="X1405" s="53"/>
      <c r="Y1405" s="53"/>
      <c r="Z1405" s="53"/>
      <c r="AA1405" s="53"/>
      <c r="AB1405" s="53"/>
      <c r="AC1405" s="53"/>
      <c r="AD1405" s="53"/>
      <c r="AE1405" s="53"/>
      <c r="AF1405" s="53"/>
      <c r="AG1405" s="53"/>
      <c r="AH1405" s="53"/>
      <c r="AI1405" s="53"/>
      <c r="AJ1405" s="53"/>
      <c r="AK1405" s="53"/>
      <c r="AL1405" s="53"/>
      <c r="AM1405" s="53"/>
      <c r="AN1405" s="53"/>
    </row>
    <row r="1406" spans="4:40" x14ac:dyDescent="0.25">
      <c r="D1406" s="57" t="s">
        <v>263</v>
      </c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  <c r="T1406" s="53"/>
      <c r="U1406" s="53"/>
      <c r="V1406" s="53"/>
      <c r="W1406" s="53"/>
      <c r="X1406" s="53"/>
      <c r="Y1406" s="53"/>
      <c r="Z1406" s="53"/>
      <c r="AA1406" s="53"/>
      <c r="AB1406" s="53"/>
      <c r="AC1406" s="53"/>
      <c r="AD1406" s="53"/>
      <c r="AE1406" s="53"/>
      <c r="AF1406" s="53"/>
      <c r="AG1406" s="53"/>
      <c r="AH1406" s="53"/>
      <c r="AI1406" s="53"/>
      <c r="AJ1406" s="53"/>
      <c r="AK1406" s="53"/>
      <c r="AL1406" s="53"/>
      <c r="AM1406" s="53"/>
      <c r="AN1406" s="53"/>
    </row>
    <row r="1407" spans="4:40" x14ac:dyDescent="0.25">
      <c r="D1407" s="57" t="s">
        <v>264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  <c r="T1407" s="53"/>
      <c r="U1407" s="53"/>
      <c r="V1407" s="53"/>
      <c r="W1407" s="53"/>
      <c r="X1407" s="53"/>
      <c r="Y1407" s="53"/>
      <c r="Z1407" s="53"/>
      <c r="AA1407" s="53"/>
      <c r="AB1407" s="53"/>
      <c r="AC1407" s="53"/>
      <c r="AD1407" s="53"/>
      <c r="AE1407" s="53"/>
      <c r="AF1407" s="53"/>
      <c r="AG1407" s="53"/>
      <c r="AH1407" s="53"/>
      <c r="AI1407" s="53"/>
      <c r="AJ1407" s="53"/>
      <c r="AK1407" s="53"/>
      <c r="AL1407" s="53"/>
      <c r="AM1407" s="53"/>
      <c r="AN1407" s="53"/>
    </row>
    <row r="1408" spans="4:40" x14ac:dyDescent="0.25">
      <c r="D1408" s="57" t="s">
        <v>358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  <c r="T1408" s="53"/>
      <c r="U1408" s="53"/>
      <c r="V1408" s="53"/>
      <c r="W1408" s="53"/>
      <c r="X1408" s="53"/>
      <c r="Y1408" s="53"/>
      <c r="Z1408" s="53"/>
      <c r="AA1408" s="53"/>
      <c r="AB1408" s="53"/>
      <c r="AC1408" s="53"/>
      <c r="AD1408" s="53"/>
      <c r="AE1408" s="53"/>
      <c r="AF1408" s="53"/>
      <c r="AG1408" s="53"/>
      <c r="AH1408" s="53"/>
      <c r="AI1408" s="53"/>
      <c r="AJ1408" s="53"/>
      <c r="AK1408" s="53"/>
      <c r="AL1408" s="53"/>
      <c r="AM1408" s="53"/>
      <c r="AN1408" s="53"/>
    </row>
    <row r="1410" spans="4:4" x14ac:dyDescent="0.25">
      <c r="D1410" s="285" t="s">
        <v>4986</v>
      </c>
    </row>
    <row r="1446" spans="2:4" x14ac:dyDescent="0.25">
      <c r="B1446" s="48">
        <v>0</v>
      </c>
      <c r="D1446" s="51" t="s">
        <v>5061</v>
      </c>
    </row>
    <row r="1447" spans="2:4" x14ac:dyDescent="0.25">
      <c r="D1447" s="59" t="s">
        <v>305</v>
      </c>
    </row>
    <row r="1448" spans="2:4" x14ac:dyDescent="0.25">
      <c r="D1448" s="55" t="s">
        <v>35</v>
      </c>
    </row>
    <row r="1462" spans="2:4" x14ac:dyDescent="0.25">
      <c r="B1462" s="48">
        <v>0</v>
      </c>
      <c r="D1462" s="51" t="s">
        <v>5063</v>
      </c>
    </row>
    <row r="1463" spans="2:4" x14ac:dyDescent="0.25">
      <c r="D1463" s="59" t="s">
        <v>305</v>
      </c>
    </row>
    <row r="1464" spans="2:4" x14ac:dyDescent="0.25">
      <c r="D1464" s="55" t="s">
        <v>35</v>
      </c>
    </row>
    <row r="1478" spans="2:4" x14ac:dyDescent="0.25">
      <c r="B1478" s="48">
        <v>0</v>
      </c>
      <c r="D1478" s="51" t="s">
        <v>2226</v>
      </c>
    </row>
    <row r="1479" spans="2:4" x14ac:dyDescent="0.25">
      <c r="D1479" s="59" t="s">
        <v>305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636C-4431-4CEE-820D-08141911682F}">
  <dimension ref="A2:J32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421" bestFit="1" customWidth="1"/>
    <col min="2" max="2" width="39.7109375" style="421" bestFit="1" customWidth="1"/>
    <col min="3" max="3" width="17.28515625" style="421" bestFit="1" customWidth="1"/>
    <col min="4" max="4" width="17" style="421" bestFit="1" customWidth="1"/>
    <col min="5" max="5" width="17.5703125" style="421" bestFit="1" customWidth="1"/>
    <col min="6" max="7" width="10.7109375" style="421" bestFit="1" customWidth="1"/>
    <col min="8" max="8" width="8.5703125" style="421" bestFit="1" customWidth="1"/>
    <col min="9" max="9" width="7.5703125" style="421" bestFit="1" customWidth="1"/>
    <col min="10" max="10" width="10.7109375" style="421" bestFit="1" customWidth="1"/>
    <col min="11" max="16384" width="2.85546875" style="421"/>
  </cols>
  <sheetData>
    <row r="2" spans="1:10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4891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3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4028</v>
      </c>
      <c r="B8" s="63" t="s">
        <v>4022</v>
      </c>
      <c r="C8" s="63" t="s">
        <v>433</v>
      </c>
      <c r="D8" s="63" t="s">
        <v>330</v>
      </c>
      <c r="E8" s="63" t="s">
        <v>276</v>
      </c>
      <c r="F8" s="76">
        <v>44967.389583333003</v>
      </c>
      <c r="G8" s="76">
        <v>45408.347916667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4135</v>
      </c>
      <c r="B9" s="67" t="s">
        <v>4140</v>
      </c>
      <c r="C9" s="67" t="s">
        <v>356</v>
      </c>
      <c r="D9" s="67" t="s">
        <v>330</v>
      </c>
      <c r="E9" s="67" t="s">
        <v>276</v>
      </c>
      <c r="F9" s="75">
        <v>44970.604861111002</v>
      </c>
      <c r="G9" s="75">
        <v>45411.563194444003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4388</v>
      </c>
      <c r="B10" s="63" t="s">
        <v>4390</v>
      </c>
      <c r="C10" s="63" t="s">
        <v>356</v>
      </c>
      <c r="D10" s="63" t="s">
        <v>330</v>
      </c>
      <c r="E10" s="63" t="s">
        <v>276</v>
      </c>
      <c r="F10" s="76">
        <v>44973.443055556003</v>
      </c>
      <c r="G10" s="76">
        <v>45420.401388888997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4391</v>
      </c>
      <c r="B11" s="67" t="s">
        <v>4393</v>
      </c>
      <c r="C11" s="67" t="s">
        <v>356</v>
      </c>
      <c r="D11" s="67" t="s">
        <v>330</v>
      </c>
      <c r="E11" s="67" t="s">
        <v>276</v>
      </c>
      <c r="F11" s="75">
        <v>44973.454861111</v>
      </c>
      <c r="G11" s="75">
        <v>45420.413194444001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4396</v>
      </c>
      <c r="B12" s="63" t="s">
        <v>4398</v>
      </c>
      <c r="C12" s="63" t="s">
        <v>361</v>
      </c>
      <c r="D12" s="63" t="s">
        <v>330</v>
      </c>
      <c r="E12" s="63" t="s">
        <v>276</v>
      </c>
      <c r="F12" s="76">
        <v>44973.482638889</v>
      </c>
      <c r="G12" s="76">
        <v>45420.440972222001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4490</v>
      </c>
      <c r="B13" s="67" t="s">
        <v>4491</v>
      </c>
      <c r="C13" s="67" t="s">
        <v>325</v>
      </c>
      <c r="D13" s="67" t="s">
        <v>330</v>
      </c>
      <c r="E13" s="67" t="s">
        <v>276</v>
      </c>
      <c r="F13" s="75">
        <v>44974.477777777996</v>
      </c>
      <c r="G13" s="75">
        <v>45421.436111110997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4555</v>
      </c>
      <c r="B14" s="63" t="s">
        <v>4557</v>
      </c>
      <c r="C14" s="63" t="s">
        <v>501</v>
      </c>
      <c r="D14" s="63" t="s">
        <v>330</v>
      </c>
      <c r="E14" s="63" t="s">
        <v>276</v>
      </c>
      <c r="F14" s="76">
        <v>44977.556944443997</v>
      </c>
      <c r="G14" s="76">
        <v>45422.556944443997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4570</v>
      </c>
      <c r="B15" s="67" t="s">
        <v>4576</v>
      </c>
      <c r="C15" s="67" t="s">
        <v>448</v>
      </c>
      <c r="D15" s="67" t="s">
        <v>330</v>
      </c>
      <c r="E15" s="67" t="s">
        <v>276</v>
      </c>
      <c r="F15" s="75">
        <v>44977.566666667</v>
      </c>
      <c r="G15" s="75">
        <v>45422.566666667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4663</v>
      </c>
      <c r="B16" s="63" t="s">
        <v>4664</v>
      </c>
      <c r="C16" s="63" t="s">
        <v>272</v>
      </c>
      <c r="D16" s="63" t="s">
        <v>330</v>
      </c>
      <c r="E16" s="63" t="s">
        <v>276</v>
      </c>
      <c r="F16" s="76">
        <v>44978.397916667003</v>
      </c>
      <c r="G16" s="76">
        <v>45425.362500000003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4679</v>
      </c>
      <c r="B17" s="67" t="s">
        <v>4682</v>
      </c>
      <c r="C17" s="67" t="s">
        <v>356</v>
      </c>
      <c r="D17" s="67" t="s">
        <v>330</v>
      </c>
      <c r="E17" s="67" t="s">
        <v>276</v>
      </c>
      <c r="F17" s="75">
        <v>44978.473611111003</v>
      </c>
      <c r="G17" s="75">
        <v>45425.431944443997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4700</v>
      </c>
      <c r="B18" s="63" t="s">
        <v>4701</v>
      </c>
      <c r="C18" s="63" t="s">
        <v>925</v>
      </c>
      <c r="D18" s="63" t="s">
        <v>330</v>
      </c>
      <c r="E18" s="63" t="s">
        <v>276</v>
      </c>
      <c r="F18" s="76">
        <v>44978.554166667003</v>
      </c>
      <c r="G18" s="76">
        <v>45425.554166667003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4733</v>
      </c>
      <c r="B19" s="67" t="s">
        <v>4734</v>
      </c>
      <c r="C19" s="67" t="s">
        <v>4457</v>
      </c>
      <c r="D19" s="67" t="s">
        <v>330</v>
      </c>
      <c r="E19" s="67" t="s">
        <v>276</v>
      </c>
      <c r="F19" s="75">
        <v>44978.678472222004</v>
      </c>
      <c r="G19" s="75">
        <v>45425.636805556001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4764</v>
      </c>
      <c r="B20" s="63" t="s">
        <v>4765</v>
      </c>
      <c r="C20" s="63" t="s">
        <v>356</v>
      </c>
      <c r="D20" s="63" t="s">
        <v>330</v>
      </c>
      <c r="E20" s="63" t="s">
        <v>276</v>
      </c>
      <c r="F20" s="76">
        <v>44979.546527778002</v>
      </c>
      <c r="G20" s="76">
        <v>45426.546527778002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4792</v>
      </c>
      <c r="B21" s="67" t="s">
        <v>4793</v>
      </c>
      <c r="C21" s="67" t="s">
        <v>433</v>
      </c>
      <c r="D21" s="67" t="s">
        <v>330</v>
      </c>
      <c r="E21" s="67" t="s">
        <v>276</v>
      </c>
      <c r="F21" s="75">
        <v>44979.676388888998</v>
      </c>
      <c r="G21" s="75">
        <v>45426.634722221999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4804</v>
      </c>
      <c r="B22" s="63" t="s">
        <v>4805</v>
      </c>
      <c r="C22" s="63" t="s">
        <v>4457</v>
      </c>
      <c r="D22" s="63" t="s">
        <v>330</v>
      </c>
      <c r="E22" s="63" t="s">
        <v>276</v>
      </c>
      <c r="F22" s="76">
        <v>44980.614583333001</v>
      </c>
      <c r="G22" s="76">
        <v>45427.572916666999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84" t="s">
        <v>4843</v>
      </c>
      <c r="B23" s="84" t="s">
        <v>4844</v>
      </c>
      <c r="C23" s="84" t="s">
        <v>356</v>
      </c>
      <c r="D23" s="84" t="s">
        <v>330</v>
      </c>
      <c r="E23" s="84" t="s">
        <v>276</v>
      </c>
      <c r="F23" s="85">
        <v>44981.627777777998</v>
      </c>
      <c r="G23" s="85">
        <v>45429.586111110999</v>
      </c>
      <c r="H23" s="84" t="s">
        <v>23</v>
      </c>
      <c r="I23" s="84" t="s">
        <v>18</v>
      </c>
      <c r="J23" s="84" t="s">
        <v>260</v>
      </c>
    </row>
    <row r="24" spans="1:10" ht="45" x14ac:dyDescent="0.25">
      <c r="A24" s="86" t="s">
        <v>4872</v>
      </c>
      <c r="B24" s="86" t="s">
        <v>4874</v>
      </c>
      <c r="C24" s="86" t="s">
        <v>356</v>
      </c>
      <c r="D24" s="86" t="s">
        <v>330</v>
      </c>
      <c r="E24" s="86" t="s">
        <v>276</v>
      </c>
      <c r="F24" s="87">
        <v>44981.681250000001</v>
      </c>
      <c r="G24" s="87">
        <v>45429.639583333003</v>
      </c>
      <c r="H24" s="86" t="s">
        <v>23</v>
      </c>
      <c r="I24" s="86" t="s">
        <v>18</v>
      </c>
      <c r="J24" s="86" t="s">
        <v>255</v>
      </c>
    </row>
    <row r="26" spans="1:10" ht="30" x14ac:dyDescent="0.25">
      <c r="A26" s="86" t="s">
        <v>4890</v>
      </c>
      <c r="B26" s="86" t="s">
        <v>4892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62" t="s">
        <v>4929</v>
      </c>
      <c r="B27" s="62" t="s">
        <v>4938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86" t="s">
        <v>4937</v>
      </c>
      <c r="B28" s="86" t="s">
        <v>4939</v>
      </c>
      <c r="C28" s="86"/>
      <c r="D28" s="86"/>
      <c r="E28" s="86"/>
      <c r="F28" s="87"/>
      <c r="G28" s="87"/>
      <c r="H28" s="86"/>
      <c r="I28" s="86"/>
      <c r="J28" s="86" t="s">
        <v>346</v>
      </c>
    </row>
    <row r="29" spans="1:10" x14ac:dyDescent="0.25">
      <c r="A29" s="62" t="s">
        <v>4963</v>
      </c>
      <c r="B29" s="62" t="s">
        <v>4967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62" t="s">
        <v>4964</v>
      </c>
      <c r="B30" s="62" t="s">
        <v>4966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D9FB-1DF9-4ED7-9A2B-28F9BC9C1471}">
  <dimension ref="B2:BP2083"/>
  <sheetViews>
    <sheetView topLeftCell="A164" workbookViewId="0">
      <selection activeCell="D173" sqref="D1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4878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4882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4883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4884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5061</v>
      </c>
    </row>
    <row r="56" spans="2:4" x14ac:dyDescent="0.25">
      <c r="D56" s="59" t="s">
        <v>303</v>
      </c>
    </row>
    <row r="58" spans="2:4" x14ac:dyDescent="0.25">
      <c r="D58" s="285" t="s">
        <v>36</v>
      </c>
    </row>
    <row r="59" spans="2:4" x14ac:dyDescent="0.25">
      <c r="D59" s="54" t="s">
        <v>5320</v>
      </c>
    </row>
    <row r="61" spans="2:4" x14ac:dyDescent="0.25">
      <c r="D61" s="285" t="s">
        <v>5051</v>
      </c>
    </row>
    <row r="88" spans="4:23" x14ac:dyDescent="0.25">
      <c r="D88" s="285" t="s">
        <v>309</v>
      </c>
    </row>
    <row r="89" spans="4:23" x14ac:dyDescent="0.25">
      <c r="D89" s="51" t="s">
        <v>5052</v>
      </c>
    </row>
    <row r="91" spans="4:23" x14ac:dyDescent="0.25">
      <c r="D91" s="51" t="s">
        <v>4878</v>
      </c>
    </row>
    <row r="93" spans="4:23" x14ac:dyDescent="0.25">
      <c r="D93" s="56" t="s">
        <v>33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</row>
    <row r="94" spans="4:23" x14ac:dyDescent="0.25">
      <c r="D94" s="56" t="s">
        <v>382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</row>
    <row r="95" spans="4:23" x14ac:dyDescent="0.25">
      <c r="D95" s="56" t="s">
        <v>838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</row>
    <row r="96" spans="4:23" x14ac:dyDescent="0.25">
      <c r="D96" s="56" t="s">
        <v>5211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</row>
    <row r="97" spans="4:23" x14ac:dyDescent="0.25">
      <c r="D97" s="56" t="s">
        <v>3870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</row>
    <row r="98" spans="4:23" x14ac:dyDescent="0.25">
      <c r="D98" s="56" t="s">
        <v>3871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</row>
    <row r="99" spans="4:23" x14ac:dyDescent="0.25">
      <c r="D99" s="56" t="s">
        <v>3872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</row>
    <row r="100" spans="4:23" x14ac:dyDescent="0.25">
      <c r="D100" s="56" t="s">
        <v>3196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5213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5214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5215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38" t="s">
        <v>5216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524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1986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4781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279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38" t="s">
        <v>5217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38" t="s">
        <v>5218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5198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3" spans="4:40" x14ac:dyDescent="0.25">
      <c r="D113" s="57" t="s">
        <v>357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</row>
    <row r="114" spans="4:40" x14ac:dyDescent="0.25">
      <c r="D114" s="57" t="s">
        <v>322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</row>
    <row r="115" spans="4:40" x14ac:dyDescent="0.25">
      <c r="D115" s="57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</row>
    <row r="116" spans="4:40" x14ac:dyDescent="0.25">
      <c r="D116" s="57" t="s">
        <v>2879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</row>
    <row r="117" spans="4:40" x14ac:dyDescent="0.25">
      <c r="D117" s="57" t="s">
        <v>282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</row>
    <row r="118" spans="4:40" x14ac:dyDescent="0.25">
      <c r="D118" s="57" t="s">
        <v>5206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</row>
    <row r="119" spans="4:40" x14ac:dyDescent="0.25">
      <c r="D119" s="57" t="s">
        <v>5202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</row>
    <row r="120" spans="4:40" x14ac:dyDescent="0.25">
      <c r="D120" s="57" t="s">
        <v>5203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</row>
    <row r="121" spans="4:40" x14ac:dyDescent="0.25">
      <c r="D121" s="57" t="s">
        <v>5204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</row>
    <row r="122" spans="4:40" x14ac:dyDescent="0.25">
      <c r="D122" s="57" t="s">
        <v>5201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</row>
    <row r="123" spans="4:40" x14ac:dyDescent="0.25">
      <c r="D123" s="57" t="s">
        <v>5199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</row>
    <row r="124" spans="4:40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</row>
    <row r="125" spans="4:40" x14ac:dyDescent="0.25">
      <c r="D125" s="57" t="s">
        <v>4780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</row>
    <row r="126" spans="4:40" x14ac:dyDescent="0.25">
      <c r="D126" s="57" t="s">
        <v>282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</row>
    <row r="127" spans="4:40" x14ac:dyDescent="0.25">
      <c r="D127" s="57" t="s">
        <v>5205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</row>
    <row r="128" spans="4:40" x14ac:dyDescent="0.25">
      <c r="D128" s="57" t="s">
        <v>5201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</row>
    <row r="129" spans="4:40" x14ac:dyDescent="0.25">
      <c r="D129" s="57" t="s">
        <v>5200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</row>
    <row r="130" spans="4:40" x14ac:dyDescent="0.25">
      <c r="D130" s="57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</row>
    <row r="131" spans="4:40" x14ac:dyDescent="0.25">
      <c r="D131" s="57" t="s">
        <v>263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</row>
    <row r="132" spans="4:40" x14ac:dyDescent="0.25">
      <c r="D132" s="57" t="s">
        <v>264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</row>
    <row r="133" spans="4:40" x14ac:dyDescent="0.25">
      <c r="D133" s="57" t="s">
        <v>358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</row>
    <row r="135" spans="4:40" x14ac:dyDescent="0.25">
      <c r="D135" s="285" t="s">
        <v>5219</v>
      </c>
    </row>
    <row r="167" spans="4:61" x14ac:dyDescent="0.25">
      <c r="D167" s="56" t="s">
        <v>33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Y167" s="57" t="s">
        <v>357</v>
      </c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</row>
    <row r="168" spans="4:61" x14ac:dyDescent="0.25">
      <c r="D168" s="38" t="s">
        <v>5316</v>
      </c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Y168" s="57" t="s">
        <v>322</v>
      </c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</row>
    <row r="169" spans="4:61" x14ac:dyDescent="0.25">
      <c r="D169" s="38" t="s">
        <v>5317</v>
      </c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Y169" s="57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</row>
    <row r="170" spans="4:61" x14ac:dyDescent="0.25">
      <c r="D170" s="38" t="s">
        <v>5318</v>
      </c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Y170" s="57" t="s">
        <v>1486</v>
      </c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</row>
    <row r="171" spans="4:61" x14ac:dyDescent="0.25">
      <c r="D171" s="38" t="s">
        <v>3721</v>
      </c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Y171" s="57" t="s">
        <v>282</v>
      </c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</row>
    <row r="172" spans="4:61" x14ac:dyDescent="0.25">
      <c r="D172" s="38" t="s">
        <v>3722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Y172" s="57" t="s">
        <v>5321</v>
      </c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</row>
    <row r="173" spans="4:61" x14ac:dyDescent="0.25">
      <c r="D173" s="38" t="s">
        <v>3723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Y173" s="57" t="s">
        <v>5322</v>
      </c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</row>
    <row r="174" spans="4:61" x14ac:dyDescent="0.25">
      <c r="D174" s="38" t="s">
        <v>3282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Y174" s="57" t="s">
        <v>5323</v>
      </c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</row>
    <row r="175" spans="4:61" x14ac:dyDescent="0.25">
      <c r="D175" s="38" t="s">
        <v>5208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Y175" s="57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</row>
    <row r="176" spans="4:61" x14ac:dyDescent="0.25">
      <c r="D176" s="38" t="s">
        <v>5209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Y176" s="57" t="s">
        <v>263</v>
      </c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</row>
    <row r="177" spans="4:61" x14ac:dyDescent="0.25">
      <c r="D177" s="38" t="s">
        <v>5210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Y177" s="57" t="s">
        <v>264</v>
      </c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</row>
    <row r="178" spans="4:61" x14ac:dyDescent="0.25">
      <c r="D178" s="38" t="s">
        <v>5212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Y178" s="57" t="s">
        <v>358</v>
      </c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</row>
    <row r="179" spans="4:61" x14ac:dyDescent="0.25">
      <c r="D179" s="56" t="s">
        <v>524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</row>
    <row r="180" spans="4:61" x14ac:dyDescent="0.25">
      <c r="D180" s="56" t="s">
        <v>1986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</row>
    <row r="181" spans="4:61" x14ac:dyDescent="0.25">
      <c r="D181" s="38" t="s">
        <v>5319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</row>
    <row r="182" spans="4:61" x14ac:dyDescent="0.25">
      <c r="D182" s="38" t="s">
        <v>3726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</row>
    <row r="183" spans="4:61" x14ac:dyDescent="0.25">
      <c r="D183" s="38" t="s">
        <v>5207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61" x14ac:dyDescent="0.25">
      <c r="D184" s="38" t="s">
        <v>4917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61" x14ac:dyDescent="0.25">
      <c r="D185" s="56" t="s">
        <v>5198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7" spans="4:61" x14ac:dyDescent="0.25">
      <c r="D187" s="285" t="s">
        <v>5219</v>
      </c>
    </row>
    <row r="227" spans="2:4" x14ac:dyDescent="0.25">
      <c r="B227" s="50">
        <v>0</v>
      </c>
      <c r="D227" s="51" t="s">
        <v>5063</v>
      </c>
    </row>
    <row r="228" spans="2:4" x14ac:dyDescent="0.25">
      <c r="D228" s="59" t="s">
        <v>303</v>
      </c>
    </row>
    <row r="230" spans="2:4" x14ac:dyDescent="0.25">
      <c r="D230" s="285" t="s">
        <v>36</v>
      </c>
    </row>
    <row r="231" spans="2:4" x14ac:dyDescent="0.25">
      <c r="D231" s="54" t="s">
        <v>5222</v>
      </c>
    </row>
    <row r="233" spans="2:4" x14ac:dyDescent="0.25">
      <c r="D233" s="285" t="s">
        <v>5053</v>
      </c>
    </row>
    <row r="257" spans="4:40" x14ac:dyDescent="0.25">
      <c r="D257" s="285" t="s">
        <v>316</v>
      </c>
      <c r="K257" s="285" t="s">
        <v>496</v>
      </c>
    </row>
    <row r="258" spans="4:40" x14ac:dyDescent="0.25">
      <c r="D258" s="51" t="s">
        <v>5054</v>
      </c>
      <c r="K258" s="51" t="s">
        <v>5055</v>
      </c>
      <c r="S258" s="46" t="s">
        <v>475</v>
      </c>
      <c r="U258" s="51" t="s">
        <v>5056</v>
      </c>
    </row>
    <row r="260" spans="4:40" x14ac:dyDescent="0.25">
      <c r="D260" s="51" t="s">
        <v>4878</v>
      </c>
    </row>
    <row r="262" spans="4:40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</row>
    <row r="263" spans="4:40" x14ac:dyDescent="0.25">
      <c r="D263" s="56" t="s">
        <v>5265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</row>
    <row r="264" spans="4:40" x14ac:dyDescent="0.25">
      <c r="D264" s="56" t="s">
        <v>5266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</row>
    <row r="265" spans="4:40" x14ac:dyDescent="0.25">
      <c r="D265" s="56" t="s">
        <v>5267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</row>
    <row r="266" spans="4:40" x14ac:dyDescent="0.25">
      <c r="D266" s="56" t="s">
        <v>5268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</row>
    <row r="267" spans="4:40" x14ac:dyDescent="0.25">
      <c r="D267" s="56" t="s">
        <v>5269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</row>
    <row r="268" spans="4:40" x14ac:dyDescent="0.25">
      <c r="D268" s="56" t="s">
        <v>5270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</row>
    <row r="269" spans="4:40" x14ac:dyDescent="0.25">
      <c r="D269" s="56" t="s">
        <v>5271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</row>
    <row r="270" spans="4:40" x14ac:dyDescent="0.25">
      <c r="D270" s="56" t="s">
        <v>5272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</row>
    <row r="272" spans="4:40" x14ac:dyDescent="0.25">
      <c r="D272" s="57" t="s">
        <v>357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</row>
    <row r="273" spans="4:40" x14ac:dyDescent="0.25">
      <c r="D273" s="57" t="s">
        <v>322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</row>
    <row r="274" spans="4:40" x14ac:dyDescent="0.25">
      <c r="D274" s="57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</row>
    <row r="275" spans="4:40" x14ac:dyDescent="0.25">
      <c r="D275" s="57" t="s">
        <v>3318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</row>
    <row r="276" spans="4:40" x14ac:dyDescent="0.25">
      <c r="D276" s="57" t="s">
        <v>282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</row>
    <row r="277" spans="4:40" x14ac:dyDescent="0.25">
      <c r="D277" s="57" t="s">
        <v>5273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</row>
    <row r="278" spans="4:40" x14ac:dyDescent="0.25">
      <c r="D278" s="57" t="s">
        <v>5274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</row>
    <row r="279" spans="4:40" x14ac:dyDescent="0.25">
      <c r="D279" s="57" t="s">
        <v>5275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</row>
    <row r="280" spans="4:40" x14ac:dyDescent="0.25">
      <c r="D280" s="57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</row>
    <row r="281" spans="4:40" x14ac:dyDescent="0.25">
      <c r="D281" s="57" t="s">
        <v>301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</row>
    <row r="282" spans="4:40" x14ac:dyDescent="0.25">
      <c r="D282" s="57" t="s">
        <v>282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</row>
    <row r="283" spans="4:40" x14ac:dyDescent="0.25">
      <c r="D283" s="57" t="s">
        <v>5276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</row>
    <row r="284" spans="4:40" x14ac:dyDescent="0.25">
      <c r="D284" s="57" t="s">
        <v>5274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</row>
    <row r="285" spans="4:40" x14ac:dyDescent="0.25">
      <c r="D285" s="57" t="s">
        <v>5277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</row>
    <row r="286" spans="4:40" x14ac:dyDescent="0.25">
      <c r="D286" s="57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</row>
    <row r="287" spans="4:40" x14ac:dyDescent="0.25">
      <c r="D287" s="57" t="s">
        <v>263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</row>
    <row r="288" spans="4:40" x14ac:dyDescent="0.25">
      <c r="D288" s="57" t="s">
        <v>264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</row>
    <row r="289" spans="4:40" x14ac:dyDescent="0.25">
      <c r="D289" s="57" t="s">
        <v>358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</row>
    <row r="291" spans="4:40" x14ac:dyDescent="0.25">
      <c r="D291" s="285" t="s">
        <v>5278</v>
      </c>
    </row>
    <row r="329" spans="2:4" x14ac:dyDescent="0.25">
      <c r="B329" s="48">
        <v>0</v>
      </c>
      <c r="D329" s="51" t="s">
        <v>5101</v>
      </c>
    </row>
    <row r="330" spans="2:4" x14ac:dyDescent="0.25">
      <c r="D330" s="59" t="s">
        <v>305</v>
      </c>
    </row>
    <row r="331" spans="2:4" x14ac:dyDescent="0.25">
      <c r="D331" s="55" t="s">
        <v>35</v>
      </c>
    </row>
    <row r="425" spans="2:4" x14ac:dyDescent="0.25">
      <c r="B425" s="50">
        <v>0</v>
      </c>
      <c r="D425" s="51" t="s">
        <v>5068</v>
      </c>
    </row>
    <row r="426" spans="2:4" x14ac:dyDescent="0.25">
      <c r="D426" s="59" t="s">
        <v>303</v>
      </c>
    </row>
    <row r="428" spans="2:4" x14ac:dyDescent="0.25">
      <c r="D428" s="285" t="s">
        <v>36</v>
      </c>
    </row>
    <row r="429" spans="2:4" x14ac:dyDescent="0.25">
      <c r="D429" s="54" t="s">
        <v>5408</v>
      </c>
    </row>
    <row r="431" spans="2:4" x14ac:dyDescent="0.25">
      <c r="D431" s="285" t="s">
        <v>5066</v>
      </c>
    </row>
    <row r="482" spans="4:39" x14ac:dyDescent="0.25">
      <c r="D482" s="285" t="s">
        <v>541</v>
      </c>
      <c r="O482" s="285" t="s">
        <v>5400</v>
      </c>
    </row>
    <row r="483" spans="4:39" x14ac:dyDescent="0.25">
      <c r="D483" s="51" t="s">
        <v>5399</v>
      </c>
      <c r="O483" s="51" t="s">
        <v>5399</v>
      </c>
      <c r="Y483" s="46" t="s">
        <v>475</v>
      </c>
      <c r="AA483" s="51" t="s">
        <v>5401</v>
      </c>
    </row>
    <row r="485" spans="4:39" x14ac:dyDescent="0.25">
      <c r="D485" s="56" t="s">
        <v>5394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</row>
    <row r="486" spans="4:39" x14ac:dyDescent="0.25">
      <c r="D486" s="56" t="s">
        <v>5395</v>
      </c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</row>
    <row r="487" spans="4:39" x14ac:dyDescent="0.25">
      <c r="D487" s="56" t="s">
        <v>444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</row>
    <row r="488" spans="4:39" x14ac:dyDescent="0.25">
      <c r="D488" s="56" t="s">
        <v>5396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</row>
    <row r="489" spans="4:39" x14ac:dyDescent="0.25">
      <c r="D489" s="56" t="s">
        <v>5397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</row>
    <row r="490" spans="4:39" x14ac:dyDescent="0.25">
      <c r="D490" s="56" t="s">
        <v>5398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</row>
    <row r="492" spans="4:39" x14ac:dyDescent="0.25">
      <c r="D492" s="57" t="s">
        <v>357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</row>
    <row r="493" spans="4:39" x14ac:dyDescent="0.25">
      <c r="D493" s="57" t="s">
        <v>322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</row>
    <row r="494" spans="4:39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</row>
    <row r="495" spans="4:39" x14ac:dyDescent="0.25">
      <c r="D495" s="57" t="s">
        <v>5406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</row>
    <row r="496" spans="4:39" x14ac:dyDescent="0.25">
      <c r="D496" s="57" t="s">
        <v>282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</row>
    <row r="497" spans="4:39" x14ac:dyDescent="0.25">
      <c r="D497" s="57" t="s">
        <v>5402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</row>
    <row r="498" spans="4:39" x14ac:dyDescent="0.25">
      <c r="D498" s="57" t="s">
        <v>5403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</row>
    <row r="499" spans="4:39" x14ac:dyDescent="0.25">
      <c r="D499" s="57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</row>
    <row r="500" spans="4:39" x14ac:dyDescent="0.25">
      <c r="D500" s="57" t="s">
        <v>5407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</row>
    <row r="501" spans="4:39" x14ac:dyDescent="0.25">
      <c r="D501" s="57" t="s">
        <v>282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</row>
    <row r="502" spans="4:39" x14ac:dyDescent="0.25">
      <c r="D502" s="57" t="s">
        <v>5404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</row>
    <row r="503" spans="4:39" x14ac:dyDescent="0.25">
      <c r="D503" s="57" t="s">
        <v>5405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</row>
    <row r="504" spans="4:39" x14ac:dyDescent="0.25">
      <c r="D504" s="57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</row>
    <row r="505" spans="4:39" x14ac:dyDescent="0.25">
      <c r="D505" s="57" t="s">
        <v>263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</row>
    <row r="506" spans="4:39" x14ac:dyDescent="0.25">
      <c r="D506" s="57" t="s">
        <v>264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</row>
    <row r="507" spans="4:39" x14ac:dyDescent="0.25">
      <c r="D507" s="57" t="s">
        <v>358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</row>
    <row r="509" spans="4:39" x14ac:dyDescent="0.25">
      <c r="D509" s="285" t="s">
        <v>5409</v>
      </c>
    </row>
    <row r="539" spans="2:4" x14ac:dyDescent="0.25">
      <c r="B539" s="50">
        <v>0</v>
      </c>
      <c r="D539" s="51" t="s">
        <v>474</v>
      </c>
    </row>
    <row r="540" spans="2:4" x14ac:dyDescent="0.25">
      <c r="D540" s="59" t="s">
        <v>304</v>
      </c>
    </row>
    <row r="541" spans="2:4" x14ac:dyDescent="0.25">
      <c r="D541" s="55" t="s">
        <v>5070</v>
      </c>
    </row>
    <row r="543" spans="2:4" x14ac:dyDescent="0.25">
      <c r="D543" s="285" t="s">
        <v>5070</v>
      </c>
    </row>
    <row r="591" spans="4:24" x14ac:dyDescent="0.25">
      <c r="D591" s="51" t="s">
        <v>5071</v>
      </c>
      <c r="M591" s="51" t="s">
        <v>5072</v>
      </c>
    </row>
    <row r="592" spans="4:24" x14ac:dyDescent="0.25">
      <c r="D592" s="285" t="s">
        <v>5073</v>
      </c>
      <c r="M592" s="285" t="s">
        <v>5074</v>
      </c>
      <c r="X592" s="285" t="str">
        <f t="shared" ref="X592:X617" si="0">"select '" &amp; TRIM(D592) &amp; "' AgreementNumber union all"</f>
        <v>select '0000020/4/03/04/2020' AgreementNumber union all</v>
      </c>
    </row>
    <row r="593" spans="4:24" x14ac:dyDescent="0.25">
      <c r="D593" s="285" t="s">
        <v>5075</v>
      </c>
      <c r="M593" s="285" t="s">
        <v>5074</v>
      </c>
      <c r="X593" s="285" t="str">
        <f t="shared" si="0"/>
        <v>select '0000021/4/03/04/2020' AgreementNumber union all</v>
      </c>
    </row>
    <row r="594" spans="4:24" x14ac:dyDescent="0.25">
      <c r="D594" s="285" t="s">
        <v>5076</v>
      </c>
      <c r="M594" s="285" t="s">
        <v>5074</v>
      </c>
      <c r="X594" s="285" t="str">
        <f t="shared" si="0"/>
        <v>select '0000022/4/03/08/2020' AgreementNumber union all</v>
      </c>
    </row>
    <row r="595" spans="4:24" x14ac:dyDescent="0.25">
      <c r="D595" s="285" t="s">
        <v>5077</v>
      </c>
      <c r="M595" s="285" t="s">
        <v>5074</v>
      </c>
      <c r="X595" s="285" t="str">
        <f t="shared" si="0"/>
        <v>select '0000028/4/03/12/2020' AgreementNumber union all</v>
      </c>
    </row>
    <row r="596" spans="4:24" x14ac:dyDescent="0.25">
      <c r="D596" s="285" t="s">
        <v>5078</v>
      </c>
      <c r="M596" s="285" t="s">
        <v>5074</v>
      </c>
      <c r="X596" s="285" t="str">
        <f t="shared" si="0"/>
        <v>select '0000029/4/03/01/2021' AgreementNumber union all</v>
      </c>
    </row>
    <row r="597" spans="4:24" x14ac:dyDescent="0.25">
      <c r="D597" s="285" t="s">
        <v>5079</v>
      </c>
      <c r="M597" s="285" t="s">
        <v>5074</v>
      </c>
      <c r="X597" s="285" t="str">
        <f t="shared" si="0"/>
        <v>select '0000030/4/03/01/2021' AgreementNumber union all</v>
      </c>
    </row>
    <row r="598" spans="4:24" x14ac:dyDescent="0.25">
      <c r="D598" s="285" t="s">
        <v>5080</v>
      </c>
      <c r="M598" s="285" t="s">
        <v>5074</v>
      </c>
      <c r="X598" s="285" t="str">
        <f t="shared" si="0"/>
        <v>select '0000039/4/03/04/2021' AgreementNumber union all</v>
      </c>
    </row>
    <row r="599" spans="4:24" x14ac:dyDescent="0.25">
      <c r="D599" s="285" t="s">
        <v>5081</v>
      </c>
      <c r="M599" s="285" t="s">
        <v>5074</v>
      </c>
      <c r="X599" s="285" t="str">
        <f t="shared" si="0"/>
        <v>select '0000040/4/03/04/2021' AgreementNumber union all</v>
      </c>
    </row>
    <row r="600" spans="4:24" x14ac:dyDescent="0.25">
      <c r="D600" s="285" t="s">
        <v>5082</v>
      </c>
      <c r="M600" s="285" t="s">
        <v>5074</v>
      </c>
      <c r="X600" s="285" t="str">
        <f t="shared" si="0"/>
        <v>select '0000041/4/03/04/2021' AgreementNumber union all</v>
      </c>
    </row>
    <row r="601" spans="4:24" x14ac:dyDescent="0.25">
      <c r="D601" s="285" t="s">
        <v>5083</v>
      </c>
      <c r="M601" s="285" t="s">
        <v>5074</v>
      </c>
      <c r="X601" s="285" t="str">
        <f t="shared" si="0"/>
        <v>select '0000060/4/03/08/2021' AgreementNumber union all</v>
      </c>
    </row>
    <row r="602" spans="4:24" x14ac:dyDescent="0.25">
      <c r="D602" s="285" t="s">
        <v>5084</v>
      </c>
      <c r="M602" s="285" t="s">
        <v>5074</v>
      </c>
      <c r="X602" s="285" t="str">
        <f t="shared" si="0"/>
        <v>select '0000061/4/03/08/2021' AgreementNumber union all</v>
      </c>
    </row>
    <row r="603" spans="4:24" x14ac:dyDescent="0.25">
      <c r="D603" s="285" t="s">
        <v>5085</v>
      </c>
      <c r="M603" s="285" t="s">
        <v>5074</v>
      </c>
      <c r="X603" s="285" t="str">
        <f t="shared" si="0"/>
        <v>select '0000062/4/03/08/2021' AgreementNumber union all</v>
      </c>
    </row>
    <row r="604" spans="4:24" x14ac:dyDescent="0.25">
      <c r="D604" s="285" t="s">
        <v>3393</v>
      </c>
      <c r="M604" s="285" t="s">
        <v>5074</v>
      </c>
      <c r="X604" s="285" t="str">
        <f t="shared" si="0"/>
        <v>select '0000063/4/03/09/2021' AgreementNumber union all</v>
      </c>
    </row>
    <row r="605" spans="4:24" x14ac:dyDescent="0.25">
      <c r="D605" s="285" t="s">
        <v>5086</v>
      </c>
      <c r="M605" s="285" t="s">
        <v>5074</v>
      </c>
      <c r="X605" s="285" t="str">
        <f t="shared" si="0"/>
        <v>select '0000064/4/03/09/2021' AgreementNumber union all</v>
      </c>
    </row>
    <row r="606" spans="4:24" x14ac:dyDescent="0.25">
      <c r="D606" s="285" t="s">
        <v>5087</v>
      </c>
      <c r="M606" s="285" t="s">
        <v>5074</v>
      </c>
      <c r="X606" s="285" t="str">
        <f t="shared" si="0"/>
        <v>select '0000065/4/03/09/2021' AgreementNumber union all</v>
      </c>
    </row>
    <row r="607" spans="4:24" x14ac:dyDescent="0.25">
      <c r="D607" s="285" t="s">
        <v>5088</v>
      </c>
      <c r="M607" s="285" t="s">
        <v>5074</v>
      </c>
      <c r="X607" s="285" t="str">
        <f t="shared" si="0"/>
        <v>select '0000066/4/03/10/2021' AgreementNumber union all</v>
      </c>
    </row>
    <row r="608" spans="4:24" x14ac:dyDescent="0.25">
      <c r="D608" s="285" t="s">
        <v>5089</v>
      </c>
      <c r="M608" s="285" t="s">
        <v>5074</v>
      </c>
      <c r="X608" s="285" t="str">
        <f t="shared" si="0"/>
        <v>select '0000119/4/03/03/2022' AgreementNumber union all</v>
      </c>
    </row>
    <row r="609" spans="4:24" x14ac:dyDescent="0.25">
      <c r="D609" s="285" t="s">
        <v>5090</v>
      </c>
      <c r="M609" s="285" t="s">
        <v>5074</v>
      </c>
      <c r="X609" s="285" t="str">
        <f t="shared" si="0"/>
        <v>select '0000121/4/03/03/2022' AgreementNumber union all</v>
      </c>
    </row>
    <row r="610" spans="4:24" x14ac:dyDescent="0.25">
      <c r="D610" s="285" t="s">
        <v>5091</v>
      </c>
      <c r="M610" s="285" t="s">
        <v>5074</v>
      </c>
      <c r="X610" s="285" t="str">
        <f t="shared" si="0"/>
        <v>select '0000118/4/03/04/2022' AgreementNumber union all</v>
      </c>
    </row>
    <row r="611" spans="4:24" x14ac:dyDescent="0.25">
      <c r="D611" s="285" t="s">
        <v>5092</v>
      </c>
      <c r="M611" s="285" t="s">
        <v>5074</v>
      </c>
      <c r="X611" s="285" t="str">
        <f t="shared" si="0"/>
        <v>select '0000120/4/03/04/2022' AgreementNumber union all</v>
      </c>
    </row>
    <row r="612" spans="4:24" x14ac:dyDescent="0.25">
      <c r="D612" s="285" t="s">
        <v>5093</v>
      </c>
      <c r="M612" s="285" t="s">
        <v>5074</v>
      </c>
      <c r="X612" s="285" t="str">
        <f t="shared" si="0"/>
        <v>select '0000122/4/03/04/2022' AgreementNumber union all</v>
      </c>
    </row>
    <row r="613" spans="4:24" x14ac:dyDescent="0.25">
      <c r="D613" s="285" t="s">
        <v>5094</v>
      </c>
      <c r="M613" s="285" t="s">
        <v>5074</v>
      </c>
      <c r="X613" s="285" t="str">
        <f t="shared" si="0"/>
        <v>select '0000130/4/03/04/2022' AgreementNumber union all</v>
      </c>
    </row>
    <row r="614" spans="4:24" x14ac:dyDescent="0.25">
      <c r="D614" s="285" t="s">
        <v>5095</v>
      </c>
      <c r="M614" s="285" t="s">
        <v>5074</v>
      </c>
      <c r="X614" s="285" t="str">
        <f t="shared" si="0"/>
        <v>select '0000131/4/03/04/2022' AgreementNumber union all</v>
      </c>
    </row>
    <row r="615" spans="4:24" x14ac:dyDescent="0.25">
      <c r="D615" s="285" t="s">
        <v>5096</v>
      </c>
      <c r="M615" s="285" t="s">
        <v>5074</v>
      </c>
      <c r="X615" s="285" t="str">
        <f t="shared" si="0"/>
        <v>select '0000132/4/03/06/2022' AgreementNumber union all</v>
      </c>
    </row>
    <row r="616" spans="4:24" x14ac:dyDescent="0.25">
      <c r="D616" s="285" t="s">
        <v>5097</v>
      </c>
      <c r="M616" s="285" t="s">
        <v>5074</v>
      </c>
      <c r="X616" s="285" t="str">
        <f t="shared" si="0"/>
        <v>select '0000133/4/03/06/2022' AgreementNumber union all</v>
      </c>
    </row>
    <row r="617" spans="4:24" x14ac:dyDescent="0.25">
      <c r="D617" s="285" t="s">
        <v>5098</v>
      </c>
      <c r="M617" s="285" t="s">
        <v>5074</v>
      </c>
      <c r="X617" s="285" t="str">
        <f t="shared" si="0"/>
        <v>select '0000134/4/03/06/2022' AgreementNumber union all</v>
      </c>
    </row>
    <row r="619" spans="4:24" x14ac:dyDescent="0.25">
      <c r="D619" s="285" t="s">
        <v>5196</v>
      </c>
    </row>
    <row r="669" spans="4:38" x14ac:dyDescent="0.25">
      <c r="D669" s="56" t="s">
        <v>537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</row>
    <row r="670" spans="4:38" x14ac:dyDescent="0.25">
      <c r="D670" s="56" t="s">
        <v>354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</row>
    <row r="671" spans="4:38" x14ac:dyDescent="0.25">
      <c r="D671" s="56" t="s">
        <v>5223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</row>
    <row r="672" spans="4:38" x14ac:dyDescent="0.25">
      <c r="D672" s="56" t="s">
        <v>5224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</row>
    <row r="673" spans="4:38" x14ac:dyDescent="0.25">
      <c r="D673" s="56" t="s">
        <v>5225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</row>
    <row r="674" spans="4:38" x14ac:dyDescent="0.25">
      <c r="D674" s="56" t="s">
        <v>5226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</row>
    <row r="675" spans="4:38" x14ac:dyDescent="0.25">
      <c r="D675" s="56" t="s">
        <v>957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</row>
    <row r="676" spans="4:38" x14ac:dyDescent="0.25">
      <c r="D676" s="56" t="s">
        <v>5227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</row>
    <row r="677" spans="4:38" x14ac:dyDescent="0.25">
      <c r="D677" s="56" t="s">
        <v>5228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</row>
    <row r="678" spans="4:38" x14ac:dyDescent="0.25">
      <c r="D678" s="56" t="s">
        <v>5229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</row>
    <row r="679" spans="4:38" x14ac:dyDescent="0.25">
      <c r="D679" s="56" t="s">
        <v>5230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</row>
    <row r="680" spans="4:38" x14ac:dyDescent="0.25">
      <c r="D680" s="56" t="s">
        <v>524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</row>
    <row r="681" spans="4:38" x14ac:dyDescent="0.25">
      <c r="D681" s="56" t="s">
        <v>257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</row>
    <row r="682" spans="4:38" x14ac:dyDescent="0.25">
      <c r="D682" s="56" t="s">
        <v>3708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</row>
    <row r="683" spans="4:38" x14ac:dyDescent="0.25">
      <c r="D683" s="56" t="s">
        <v>279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</row>
    <row r="684" spans="4:38" x14ac:dyDescent="0.25">
      <c r="D684" s="56" t="s">
        <v>3709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</row>
    <row r="685" spans="4:38" x14ac:dyDescent="0.25">
      <c r="D685" s="56" t="s">
        <v>355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</row>
    <row r="686" spans="4:38" x14ac:dyDescent="0.25">
      <c r="D686" s="56" t="s">
        <v>3710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</row>
    <row r="687" spans="4:38" x14ac:dyDescent="0.25">
      <c r="D687" s="56" t="s">
        <v>359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</row>
    <row r="688" spans="4:38" x14ac:dyDescent="0.25">
      <c r="D688" s="56" t="s">
        <v>5231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</row>
    <row r="689" spans="4:38" x14ac:dyDescent="0.25">
      <c r="D689" s="56" t="s">
        <v>5232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</row>
    <row r="690" spans="4:38" x14ac:dyDescent="0.25">
      <c r="D690" s="56" t="s">
        <v>258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</row>
    <row r="691" spans="4:38" x14ac:dyDescent="0.25">
      <c r="D691" s="56" t="s">
        <v>5233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</row>
    <row r="692" spans="4:38" x14ac:dyDescent="0.25">
      <c r="D692" s="56" t="s">
        <v>5234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</row>
    <row r="693" spans="4:38" x14ac:dyDescent="0.25">
      <c r="D693" s="56" t="s">
        <v>5235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</row>
    <row r="694" spans="4:38" x14ac:dyDescent="0.25">
      <c r="D694" s="56" t="s">
        <v>5236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</row>
    <row r="695" spans="4:38" x14ac:dyDescent="0.25">
      <c r="D695" s="56" t="s">
        <v>5237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</row>
    <row r="696" spans="4:38" x14ac:dyDescent="0.25">
      <c r="D696" s="56" t="s">
        <v>5238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</row>
    <row r="697" spans="4:38" x14ac:dyDescent="0.25">
      <c r="D697" s="56" t="s">
        <v>5239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</row>
    <row r="698" spans="4:38" x14ac:dyDescent="0.25">
      <c r="D698" s="56" t="s">
        <v>5240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</row>
    <row r="699" spans="4:38" x14ac:dyDescent="0.25">
      <c r="D699" s="56" t="s">
        <v>5241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</row>
    <row r="700" spans="4:38" x14ac:dyDescent="0.25">
      <c r="D700" s="56" t="s">
        <v>5242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</row>
    <row r="701" spans="4:38" x14ac:dyDescent="0.25">
      <c r="D701" s="56" t="s">
        <v>5243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</row>
    <row r="702" spans="4:38" x14ac:dyDescent="0.25">
      <c r="D702" s="56" t="s">
        <v>5244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</row>
    <row r="703" spans="4:38" x14ac:dyDescent="0.25">
      <c r="D703" s="56" t="s">
        <v>5245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</row>
    <row r="704" spans="4:38" x14ac:dyDescent="0.25">
      <c r="D704" s="56" t="s">
        <v>5246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</row>
    <row r="705" spans="4:38" x14ac:dyDescent="0.25">
      <c r="D705" s="56" t="s">
        <v>5247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</row>
    <row r="706" spans="4:38" x14ac:dyDescent="0.25">
      <c r="D706" s="56" t="s">
        <v>5248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</row>
    <row r="707" spans="4:38" x14ac:dyDescent="0.25">
      <c r="D707" s="56" t="s">
        <v>5249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</row>
    <row r="708" spans="4:38" x14ac:dyDescent="0.25">
      <c r="D708" s="56" t="s">
        <v>5250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</row>
    <row r="709" spans="4:38" x14ac:dyDescent="0.25">
      <c r="D709" s="56" t="s">
        <v>5251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</row>
    <row r="710" spans="4:38" x14ac:dyDescent="0.25">
      <c r="D710" s="56" t="s">
        <v>5252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</row>
    <row r="711" spans="4:38" x14ac:dyDescent="0.25">
      <c r="D711" s="56" t="s">
        <v>5253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</row>
    <row r="712" spans="4:38" x14ac:dyDescent="0.25">
      <c r="D712" s="56" t="s">
        <v>5254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</row>
    <row r="713" spans="4:38" x14ac:dyDescent="0.25">
      <c r="D713" s="56" t="s">
        <v>5255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</row>
    <row r="714" spans="4:38" x14ac:dyDescent="0.25">
      <c r="D714" s="56" t="s">
        <v>5256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</row>
    <row r="715" spans="4:38" x14ac:dyDescent="0.25">
      <c r="D715" s="56" t="s">
        <v>5257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</row>
    <row r="716" spans="4:38" x14ac:dyDescent="0.25">
      <c r="D716" s="56" t="s">
        <v>5258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</row>
    <row r="717" spans="4:38" x14ac:dyDescent="0.25">
      <c r="D717" s="56" t="s">
        <v>278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</row>
    <row r="718" spans="4:38" x14ac:dyDescent="0.25">
      <c r="D718" s="56" t="s">
        <v>5259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</row>
    <row r="719" spans="4:38" x14ac:dyDescent="0.25">
      <c r="D719" s="56" t="s">
        <v>5260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</row>
    <row r="720" spans="4:38" x14ac:dyDescent="0.25">
      <c r="D720" s="56" t="s">
        <v>5261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</row>
    <row r="722" spans="4:4" x14ac:dyDescent="0.25">
      <c r="D722" s="285" t="s">
        <v>5196</v>
      </c>
    </row>
    <row r="871" spans="2:4" x14ac:dyDescent="0.25">
      <c r="B871" s="50">
        <v>0</v>
      </c>
      <c r="D871" s="51" t="s">
        <v>474</v>
      </c>
    </row>
    <row r="872" spans="2:4" x14ac:dyDescent="0.25">
      <c r="D872" s="59" t="s">
        <v>304</v>
      </c>
    </row>
    <row r="873" spans="2:4" x14ac:dyDescent="0.25">
      <c r="D873" s="55" t="s">
        <v>5103</v>
      </c>
    </row>
    <row r="875" spans="2:4" x14ac:dyDescent="0.25">
      <c r="D875" s="285" t="s">
        <v>5103</v>
      </c>
    </row>
    <row r="923" spans="4:13" x14ac:dyDescent="0.25">
      <c r="D923" s="285" t="s">
        <v>5104</v>
      </c>
      <c r="E923" s="285" t="s">
        <v>5105</v>
      </c>
    </row>
    <row r="924" spans="4:13" x14ac:dyDescent="0.25">
      <c r="D924" s="285" t="s">
        <v>5106</v>
      </c>
      <c r="M924" s="285" t="str">
        <f t="shared" ref="M924:M955" si="1">"select '" &amp; TRIM(D924) &amp; "' AgreementNumber union all"</f>
        <v>select '0000108/4/04/12/2021' AgreementNumber union all</v>
      </c>
    </row>
    <row r="925" spans="4:13" x14ac:dyDescent="0.25">
      <c r="D925" s="285" t="s">
        <v>5107</v>
      </c>
      <c r="M925" s="285" t="str">
        <f t="shared" si="1"/>
        <v>select '0000109/4/04/12/2021' AgreementNumber union all</v>
      </c>
    </row>
    <row r="926" spans="4:13" x14ac:dyDescent="0.25">
      <c r="D926" s="285" t="s">
        <v>5108</v>
      </c>
      <c r="M926" s="285" t="str">
        <f t="shared" si="1"/>
        <v>select '0000110/4/04/12/2021' AgreementNumber union all</v>
      </c>
    </row>
    <row r="927" spans="4:13" x14ac:dyDescent="0.25">
      <c r="D927" s="285" t="s">
        <v>5109</v>
      </c>
      <c r="M927" s="285" t="str">
        <f t="shared" si="1"/>
        <v>select '0000111/4/04/12/2021' AgreementNumber union all</v>
      </c>
    </row>
    <row r="928" spans="4:13" x14ac:dyDescent="0.25">
      <c r="D928" s="285" t="s">
        <v>5110</v>
      </c>
      <c r="M928" s="285" t="str">
        <f t="shared" si="1"/>
        <v>select '0000112/4/04/12/2021' AgreementNumber union all</v>
      </c>
    </row>
    <row r="929" spans="4:13" x14ac:dyDescent="0.25">
      <c r="D929" s="285" t="s">
        <v>5111</v>
      </c>
      <c r="M929" s="285" t="str">
        <f t="shared" si="1"/>
        <v>select '0000113/4/04/12/2021' AgreementNumber union all</v>
      </c>
    </row>
    <row r="930" spans="4:13" x14ac:dyDescent="0.25">
      <c r="D930" s="285" t="s">
        <v>5112</v>
      </c>
      <c r="M930" s="285" t="str">
        <f t="shared" si="1"/>
        <v>select '0000114/4/04/12/2021' AgreementNumber union all</v>
      </c>
    </row>
    <row r="931" spans="4:13" x14ac:dyDescent="0.25">
      <c r="D931" s="285" t="s">
        <v>5113</v>
      </c>
      <c r="M931" s="285" t="str">
        <f t="shared" si="1"/>
        <v>select '0000115/4/04/12/2021' AgreementNumber union all</v>
      </c>
    </row>
    <row r="932" spans="4:13" x14ac:dyDescent="0.25">
      <c r="D932" s="285" t="s">
        <v>5114</v>
      </c>
      <c r="M932" s="285" t="str">
        <f t="shared" si="1"/>
        <v>select '0000116/4/04/12/2021' AgreementNumber union all</v>
      </c>
    </row>
    <row r="933" spans="4:13" x14ac:dyDescent="0.25">
      <c r="D933" s="285" t="s">
        <v>5115</v>
      </c>
      <c r="M933" s="285" t="str">
        <f t="shared" si="1"/>
        <v>select '0000117/4/04/12/2021' AgreementNumber union all</v>
      </c>
    </row>
    <row r="934" spans="4:13" x14ac:dyDescent="0.25">
      <c r="D934" s="285" t="s">
        <v>5116</v>
      </c>
      <c r="M934" s="285" t="str">
        <f t="shared" si="1"/>
        <v>select '0000118/4/04/12/2021' AgreementNumber union all</v>
      </c>
    </row>
    <row r="935" spans="4:13" x14ac:dyDescent="0.25">
      <c r="D935" s="285" t="s">
        <v>5117</v>
      </c>
      <c r="M935" s="285" t="str">
        <f t="shared" si="1"/>
        <v>select '0000998/4/01/03/2022' AgreementNumber union all</v>
      </c>
    </row>
    <row r="936" spans="4:13" x14ac:dyDescent="0.25">
      <c r="D936" s="285" t="s">
        <v>5118</v>
      </c>
      <c r="M936" s="285" t="str">
        <f t="shared" si="1"/>
        <v>select '0000999/4/01/03/2022' AgreementNumber union all</v>
      </c>
    </row>
    <row r="937" spans="4:13" x14ac:dyDescent="0.25">
      <c r="D937" s="285" t="s">
        <v>5119</v>
      </c>
      <c r="M937" s="285" t="str">
        <f t="shared" si="1"/>
        <v>select '0001000/4/01/03/2022' AgreementNumber union all</v>
      </c>
    </row>
    <row r="938" spans="4:13" x14ac:dyDescent="0.25">
      <c r="D938" s="285" t="s">
        <v>5120</v>
      </c>
      <c r="M938" s="285" t="str">
        <f t="shared" si="1"/>
        <v>select '0001001/4/01/03/2022' AgreementNumber union all</v>
      </c>
    </row>
    <row r="939" spans="4:13" x14ac:dyDescent="0.25">
      <c r="D939" s="285" t="s">
        <v>5121</v>
      </c>
      <c r="M939" s="285" t="str">
        <f t="shared" si="1"/>
        <v>select '0001002/4/01/03/2022' AgreementNumber union all</v>
      </c>
    </row>
    <row r="940" spans="4:13" x14ac:dyDescent="0.25">
      <c r="D940" s="285" t="s">
        <v>5122</v>
      </c>
      <c r="M940" s="285" t="str">
        <f t="shared" si="1"/>
        <v>select '0001003/4/01/03/2022' AgreementNumber union all</v>
      </c>
    </row>
    <row r="941" spans="4:13" x14ac:dyDescent="0.25">
      <c r="D941" s="285" t="s">
        <v>5123</v>
      </c>
      <c r="M941" s="285" t="str">
        <f t="shared" si="1"/>
        <v>select '0001055/4/01/06/2022' AgreementNumber union all</v>
      </c>
    </row>
    <row r="942" spans="4:13" x14ac:dyDescent="0.25">
      <c r="D942" s="285" t="s">
        <v>5124</v>
      </c>
      <c r="M942" s="285" t="str">
        <f t="shared" si="1"/>
        <v>select '0001056/4/01/06/2022' AgreementNumber union all</v>
      </c>
    </row>
    <row r="943" spans="4:13" x14ac:dyDescent="0.25">
      <c r="D943" s="285" t="s">
        <v>3458</v>
      </c>
      <c r="M943" s="285" t="str">
        <f t="shared" si="1"/>
        <v>select '0001060/4/01/06/2022' AgreementNumber union all</v>
      </c>
    </row>
    <row r="944" spans="4:13" x14ac:dyDescent="0.25">
      <c r="D944" s="285" t="s">
        <v>5125</v>
      </c>
      <c r="M944" s="285" t="str">
        <f t="shared" si="1"/>
        <v>select '0001061/4/01/06/2022' AgreementNumber union all</v>
      </c>
    </row>
    <row r="945" spans="4:13" x14ac:dyDescent="0.25">
      <c r="D945" s="285" t="s">
        <v>5126</v>
      </c>
      <c r="M945" s="285" t="str">
        <f t="shared" si="1"/>
        <v>select '0001062/4/01/06/2022' AgreementNumber union all</v>
      </c>
    </row>
    <row r="946" spans="4:13" x14ac:dyDescent="0.25">
      <c r="D946" s="285" t="s">
        <v>5127</v>
      </c>
      <c r="M946" s="285" t="str">
        <f t="shared" si="1"/>
        <v>select '0001063/4/01/06/2022' AgreementNumber union all</v>
      </c>
    </row>
    <row r="947" spans="4:13" x14ac:dyDescent="0.25">
      <c r="D947" s="285" t="s">
        <v>5128</v>
      </c>
      <c r="M947" s="285" t="str">
        <f t="shared" si="1"/>
        <v>select '0001064/4/01/06/2022' AgreementNumber union all</v>
      </c>
    </row>
    <row r="948" spans="4:13" x14ac:dyDescent="0.25">
      <c r="D948" s="285" t="s">
        <v>5129</v>
      </c>
      <c r="M948" s="285" t="str">
        <f t="shared" si="1"/>
        <v>select '0001065/4/01/06/2022' AgreementNumber union all</v>
      </c>
    </row>
    <row r="949" spans="4:13" x14ac:dyDescent="0.25">
      <c r="D949" s="285" t="s">
        <v>5130</v>
      </c>
      <c r="M949" s="285" t="str">
        <f t="shared" si="1"/>
        <v>select '0001066/4/01/06/2022' AgreementNumber union all</v>
      </c>
    </row>
    <row r="950" spans="4:13" x14ac:dyDescent="0.25">
      <c r="D950" s="285" t="s">
        <v>5131</v>
      </c>
      <c r="M950" s="285" t="str">
        <f t="shared" si="1"/>
        <v>select '0001067/4/01/06/2022' AgreementNumber union all</v>
      </c>
    </row>
    <row r="951" spans="4:13" x14ac:dyDescent="0.25">
      <c r="D951" s="285" t="s">
        <v>5132</v>
      </c>
      <c r="M951" s="285" t="str">
        <f t="shared" si="1"/>
        <v>select '0001068/4/01/06/2022' AgreementNumber union all</v>
      </c>
    </row>
    <row r="952" spans="4:13" x14ac:dyDescent="0.25">
      <c r="D952" s="285" t="s">
        <v>5133</v>
      </c>
      <c r="M952" s="285" t="str">
        <f t="shared" si="1"/>
        <v>select '0001118/4/01/09/2022' AgreementNumber union all</v>
      </c>
    </row>
    <row r="953" spans="4:13" x14ac:dyDescent="0.25">
      <c r="D953" s="285" t="s">
        <v>5134</v>
      </c>
      <c r="M953" s="285" t="str">
        <f t="shared" si="1"/>
        <v>select '0001119/4/01/09/2022' AgreementNumber union all</v>
      </c>
    </row>
    <row r="954" spans="4:13" x14ac:dyDescent="0.25">
      <c r="D954" s="285" t="s">
        <v>5135</v>
      </c>
      <c r="M954" s="285" t="str">
        <f t="shared" si="1"/>
        <v>select '0001161/4/01/10/2022' AgreementNumber union all</v>
      </c>
    </row>
    <row r="955" spans="4:13" x14ac:dyDescent="0.25">
      <c r="D955" s="285" t="s">
        <v>5136</v>
      </c>
      <c r="M955" s="285" t="str">
        <f t="shared" si="1"/>
        <v>select '0001163/4/01/10/2022' AgreementNumber union all</v>
      </c>
    </row>
    <row r="957" spans="4:13" x14ac:dyDescent="0.25">
      <c r="D957" s="285" t="s">
        <v>5104</v>
      </c>
      <c r="E957" s="285" t="s">
        <v>5137</v>
      </c>
    </row>
    <row r="958" spans="4:13" x14ac:dyDescent="0.25">
      <c r="D958" s="285" t="s">
        <v>5138</v>
      </c>
      <c r="M958" s="285" t="str">
        <f t="shared" ref="M958:M996" si="2">"select '" &amp; TRIM(D958) &amp; "' AgreementNumber union all"</f>
        <v>select '0000844/4/01/08/2021' AgreementNumber union all</v>
      </c>
    </row>
    <row r="959" spans="4:13" x14ac:dyDescent="0.25">
      <c r="D959" s="285" t="s">
        <v>5139</v>
      </c>
      <c r="M959" s="285" t="str">
        <f t="shared" si="2"/>
        <v>select '0000909/4/01/12/2021' AgreementNumber union all</v>
      </c>
    </row>
    <row r="960" spans="4:13" x14ac:dyDescent="0.25">
      <c r="D960" s="285" t="s">
        <v>5140</v>
      </c>
      <c r="M960" s="285" t="str">
        <f t="shared" si="2"/>
        <v>select '0000910/4/01/12/2021' AgreementNumber union all</v>
      </c>
    </row>
    <row r="961" spans="4:13" x14ac:dyDescent="0.25">
      <c r="D961" s="285" t="s">
        <v>5141</v>
      </c>
      <c r="M961" s="285" t="str">
        <f t="shared" si="2"/>
        <v>select '0000916/4/01/12/2021' AgreementNumber union all</v>
      </c>
    </row>
    <row r="962" spans="4:13" x14ac:dyDescent="0.25">
      <c r="D962" s="285" t="s">
        <v>5142</v>
      </c>
      <c r="M962" s="285" t="str">
        <f t="shared" si="2"/>
        <v>select '0000960/4/01/01/2022' AgreementNumber union all</v>
      </c>
    </row>
    <row r="963" spans="4:13" x14ac:dyDescent="0.25">
      <c r="D963" s="285" t="s">
        <v>5143</v>
      </c>
      <c r="M963" s="285" t="str">
        <f t="shared" si="2"/>
        <v>select '0000961/4/01/01/2022' AgreementNumber union all</v>
      </c>
    </row>
    <row r="964" spans="4:13" x14ac:dyDescent="0.25">
      <c r="D964" s="285" t="s">
        <v>5144</v>
      </c>
      <c r="M964" s="285" t="str">
        <f t="shared" si="2"/>
        <v>select '0000962/4/01/01/2022' AgreementNumber union all</v>
      </c>
    </row>
    <row r="965" spans="4:13" x14ac:dyDescent="0.25">
      <c r="D965" s="285" t="s">
        <v>5145</v>
      </c>
      <c r="M965" s="285" t="str">
        <f t="shared" si="2"/>
        <v>select '0000963/4/01/01/2022' AgreementNumber union all</v>
      </c>
    </row>
    <row r="966" spans="4:13" x14ac:dyDescent="0.25">
      <c r="D966" s="285" t="s">
        <v>5146</v>
      </c>
      <c r="M966" s="285" t="str">
        <f t="shared" si="2"/>
        <v>select '0000964/4/01/01/2022' AgreementNumber union all</v>
      </c>
    </row>
    <row r="967" spans="4:13" x14ac:dyDescent="0.25">
      <c r="D967" s="285" t="s">
        <v>5147</v>
      </c>
      <c r="M967" s="285" t="str">
        <f t="shared" si="2"/>
        <v>select '0000974/4/01/02/2022' AgreementNumber union all</v>
      </c>
    </row>
    <row r="968" spans="4:13" x14ac:dyDescent="0.25">
      <c r="D968" s="285" t="s">
        <v>5148</v>
      </c>
      <c r="M968" s="285" t="str">
        <f t="shared" si="2"/>
        <v>select '0000975/4/01/02/2022' AgreementNumber union all</v>
      </c>
    </row>
    <row r="969" spans="4:13" x14ac:dyDescent="0.25">
      <c r="D969" s="285" t="s">
        <v>5149</v>
      </c>
      <c r="M969" s="285" t="str">
        <f t="shared" si="2"/>
        <v>select '0000995/4/01/03/2022' AgreementNumber union all</v>
      </c>
    </row>
    <row r="970" spans="4:13" x14ac:dyDescent="0.25">
      <c r="D970" s="285" t="s">
        <v>5150</v>
      </c>
      <c r="M970" s="285" t="str">
        <f t="shared" si="2"/>
        <v>select '0001015/4/01/04/2022' AgreementNumber union all</v>
      </c>
    </row>
    <row r="971" spans="4:13" x14ac:dyDescent="0.25">
      <c r="D971" s="285" t="s">
        <v>5151</v>
      </c>
      <c r="M971" s="285" t="str">
        <f t="shared" si="2"/>
        <v>select '0001016/4/01/04/2022' AgreementNumber union all</v>
      </c>
    </row>
    <row r="972" spans="4:13" x14ac:dyDescent="0.25">
      <c r="D972" s="285" t="s">
        <v>5152</v>
      </c>
      <c r="M972" s="285" t="str">
        <f t="shared" si="2"/>
        <v>select '0001017/4/01/04/2022' AgreementNumber union all</v>
      </c>
    </row>
    <row r="973" spans="4:13" x14ac:dyDescent="0.25">
      <c r="D973" s="285" t="s">
        <v>5153</v>
      </c>
      <c r="M973" s="285" t="str">
        <f t="shared" si="2"/>
        <v>select '0001018/4/01/04/2022' AgreementNumber union all</v>
      </c>
    </row>
    <row r="974" spans="4:13" x14ac:dyDescent="0.25">
      <c r="D974" s="285" t="s">
        <v>5154</v>
      </c>
      <c r="M974" s="285" t="str">
        <f t="shared" si="2"/>
        <v>select '0001057/4/01/05/2022' AgreementNumber union all</v>
      </c>
    </row>
    <row r="975" spans="4:13" x14ac:dyDescent="0.25">
      <c r="D975" s="285" t="s">
        <v>5155</v>
      </c>
      <c r="M975" s="285" t="str">
        <f t="shared" si="2"/>
        <v>select '0001124/4/01/07/2022' AgreementNumber union all</v>
      </c>
    </row>
    <row r="976" spans="4:13" x14ac:dyDescent="0.25">
      <c r="D976" s="285" t="s">
        <v>5156</v>
      </c>
      <c r="M976" s="285" t="str">
        <f t="shared" si="2"/>
        <v>select '0001125/4/01/07/2022' AgreementNumber union all</v>
      </c>
    </row>
    <row r="977" spans="4:13" x14ac:dyDescent="0.25">
      <c r="D977" s="285" t="s">
        <v>5157</v>
      </c>
      <c r="M977" s="285" t="str">
        <f t="shared" si="2"/>
        <v>select '0001127/4/01/08/2022' AgreementNumber union all</v>
      </c>
    </row>
    <row r="978" spans="4:13" x14ac:dyDescent="0.25">
      <c r="D978" s="285" t="s">
        <v>5158</v>
      </c>
      <c r="M978" s="285" t="str">
        <f t="shared" si="2"/>
        <v>select '0001128/4/01/08/2022' AgreementNumber union all</v>
      </c>
    </row>
    <row r="979" spans="4:13" x14ac:dyDescent="0.25">
      <c r="D979" s="285" t="s">
        <v>5159</v>
      </c>
      <c r="M979" s="285" t="str">
        <f t="shared" si="2"/>
        <v>select '0001129/4/01/08/2022' AgreementNumber union all</v>
      </c>
    </row>
    <row r="980" spans="4:13" x14ac:dyDescent="0.25">
      <c r="D980" s="285" t="s">
        <v>4646</v>
      </c>
      <c r="M980" s="285" t="str">
        <f t="shared" si="2"/>
        <v>select '0001235/4/01/12/2022' AgreementNumber union all</v>
      </c>
    </row>
    <row r="981" spans="4:13" x14ac:dyDescent="0.25">
      <c r="D981" s="285" t="s">
        <v>5160</v>
      </c>
      <c r="M981" s="285" t="str">
        <f t="shared" si="2"/>
        <v>select '0001236/4/01/12/2022' AgreementNumber union all</v>
      </c>
    </row>
    <row r="982" spans="4:13" x14ac:dyDescent="0.25">
      <c r="D982" s="285" t="s">
        <v>5161</v>
      </c>
      <c r="M982" s="285" t="str">
        <f t="shared" si="2"/>
        <v>select '0001237/4/01/12/2022' AgreementNumber union all</v>
      </c>
    </row>
    <row r="983" spans="4:13" x14ac:dyDescent="0.25">
      <c r="D983" s="285" t="s">
        <v>5162</v>
      </c>
      <c r="M983" s="285" t="str">
        <f t="shared" si="2"/>
        <v>select '0001238/4/01/12/2022' AgreementNumber union all</v>
      </c>
    </row>
    <row r="984" spans="4:13" x14ac:dyDescent="0.25">
      <c r="D984" s="285" t="s">
        <v>5163</v>
      </c>
      <c r="M984" s="285" t="str">
        <f t="shared" si="2"/>
        <v>select '0001239/4/01/12/2022' AgreementNumber union all</v>
      </c>
    </row>
    <row r="985" spans="4:13" x14ac:dyDescent="0.25">
      <c r="D985" s="285" t="s">
        <v>5164</v>
      </c>
      <c r="M985" s="285" t="str">
        <f t="shared" si="2"/>
        <v>select '0001240/4/01/12/2022' AgreementNumber union all</v>
      </c>
    </row>
    <row r="986" spans="4:13" x14ac:dyDescent="0.25">
      <c r="D986" s="285" t="s">
        <v>5165</v>
      </c>
      <c r="M986" s="285" t="str">
        <f t="shared" si="2"/>
        <v>select '0001241/4/01/12/2022' AgreementNumber union all</v>
      </c>
    </row>
    <row r="987" spans="4:13" x14ac:dyDescent="0.25">
      <c r="D987" s="285" t="s">
        <v>5166</v>
      </c>
      <c r="M987" s="285" t="str">
        <f t="shared" si="2"/>
        <v>select '0001242/4/01/12/2022' AgreementNumber union all</v>
      </c>
    </row>
    <row r="988" spans="4:13" x14ac:dyDescent="0.25">
      <c r="D988" s="285" t="s">
        <v>5167</v>
      </c>
      <c r="M988" s="285" t="str">
        <f t="shared" si="2"/>
        <v>select '0001243/4/01/12/2022' AgreementNumber union all</v>
      </c>
    </row>
    <row r="989" spans="4:13" x14ac:dyDescent="0.25">
      <c r="D989" s="285" t="s">
        <v>3182</v>
      </c>
      <c r="M989" s="285" t="str">
        <f t="shared" si="2"/>
        <v>select '0001244/4/01/12/2022' AgreementNumber union all</v>
      </c>
    </row>
    <row r="990" spans="4:13" x14ac:dyDescent="0.25">
      <c r="D990" s="285" t="s">
        <v>3183</v>
      </c>
      <c r="M990" s="285" t="str">
        <f t="shared" si="2"/>
        <v>select '0001245/4/01/12/2022' AgreementNumber union all</v>
      </c>
    </row>
    <row r="991" spans="4:13" x14ac:dyDescent="0.25">
      <c r="D991" s="285" t="s">
        <v>3184</v>
      </c>
      <c r="M991" s="285" t="str">
        <f t="shared" si="2"/>
        <v>select '0001246/4/01/12/2022' AgreementNumber union all</v>
      </c>
    </row>
    <row r="992" spans="4:13" x14ac:dyDescent="0.25">
      <c r="D992" s="285" t="s">
        <v>3185</v>
      </c>
      <c r="M992" s="285" t="str">
        <f t="shared" si="2"/>
        <v>select '0001247/4/01/12/2022' AgreementNumber union all</v>
      </c>
    </row>
    <row r="993" spans="4:13" x14ac:dyDescent="0.25">
      <c r="D993" s="285" t="s">
        <v>3186</v>
      </c>
      <c r="M993" s="285" t="str">
        <f t="shared" si="2"/>
        <v>select '0001248/4/01/12/2022' AgreementNumber union all</v>
      </c>
    </row>
    <row r="994" spans="4:13" x14ac:dyDescent="0.25">
      <c r="D994" s="285" t="s">
        <v>3187</v>
      </c>
      <c r="M994" s="285" t="str">
        <f t="shared" si="2"/>
        <v>select '0001249/4/01/12/2022' AgreementNumber union all</v>
      </c>
    </row>
    <row r="995" spans="4:13" x14ac:dyDescent="0.25">
      <c r="D995" s="285" t="s">
        <v>3188</v>
      </c>
      <c r="M995" s="285" t="str">
        <f t="shared" si="2"/>
        <v>select '0001250/4/01/12/2022' AgreementNumber union all</v>
      </c>
    </row>
    <row r="996" spans="4:13" x14ac:dyDescent="0.25">
      <c r="D996" s="285" t="s">
        <v>3189</v>
      </c>
      <c r="M996" s="285" t="str">
        <f t="shared" si="2"/>
        <v>select '0001251/4/01/12/2022' AgreementNumber union all</v>
      </c>
    </row>
    <row r="998" spans="4:13" x14ac:dyDescent="0.25">
      <c r="D998" s="285" t="s">
        <v>5104</v>
      </c>
      <c r="E998" s="285" t="s">
        <v>1883</v>
      </c>
    </row>
    <row r="999" spans="4:13" x14ac:dyDescent="0.25">
      <c r="D999" s="285" t="s">
        <v>5168</v>
      </c>
      <c r="M999" s="285" t="str">
        <f t="shared" ref="M999:M1015" si="3">"select '" &amp; TRIM(D999) &amp; "' AgreementNumber union all"</f>
        <v>select '0000375/4/08/08/2020' AgreementNumber union all</v>
      </c>
    </row>
    <row r="1000" spans="4:13" x14ac:dyDescent="0.25">
      <c r="D1000" s="285" t="s">
        <v>5169</v>
      </c>
      <c r="M1000" s="285" t="str">
        <f t="shared" si="3"/>
        <v>select '0000376/4/08/08/2020' AgreementNumber union all</v>
      </c>
    </row>
    <row r="1001" spans="4:13" x14ac:dyDescent="0.25">
      <c r="D1001" s="285" t="s">
        <v>5170</v>
      </c>
      <c r="M1001" s="285" t="str">
        <f t="shared" si="3"/>
        <v>select '0000382/4/08/08/2020' AgreementNumber union all</v>
      </c>
    </row>
    <row r="1002" spans="4:13" x14ac:dyDescent="0.25">
      <c r="D1002" s="285" t="s">
        <v>5171</v>
      </c>
      <c r="M1002" s="285" t="str">
        <f t="shared" si="3"/>
        <v>select '0000399/4/08/10/2020' AgreementNumber union all</v>
      </c>
    </row>
    <row r="1003" spans="4:13" x14ac:dyDescent="0.25">
      <c r="D1003" s="285" t="s">
        <v>5172</v>
      </c>
      <c r="M1003" s="285" t="str">
        <f t="shared" si="3"/>
        <v>select '0000408/4/08/11/2020' AgreementNumber union all</v>
      </c>
    </row>
    <row r="1004" spans="4:13" x14ac:dyDescent="0.25">
      <c r="D1004" s="285" t="s">
        <v>5173</v>
      </c>
      <c r="M1004" s="285" t="str">
        <f t="shared" si="3"/>
        <v>select '0000416/4/08/11/2020' AgreementNumber union all</v>
      </c>
    </row>
    <row r="1005" spans="4:13" x14ac:dyDescent="0.25">
      <c r="D1005" s="285" t="s">
        <v>5174</v>
      </c>
      <c r="M1005" s="285" t="str">
        <f t="shared" si="3"/>
        <v>select '0000425/4/08/11/2020' AgreementNumber union all</v>
      </c>
    </row>
    <row r="1006" spans="4:13" x14ac:dyDescent="0.25">
      <c r="D1006" s="285" t="s">
        <v>5175</v>
      </c>
      <c r="M1006" s="285" t="str">
        <f t="shared" si="3"/>
        <v>select '0000426/4/08/11/2020' AgreementNumber union all</v>
      </c>
    </row>
    <row r="1007" spans="4:13" x14ac:dyDescent="0.25">
      <c r="D1007" s="285" t="s">
        <v>5176</v>
      </c>
      <c r="M1007" s="285" t="str">
        <f t="shared" si="3"/>
        <v>select '0000427/4/08/11/2020' AgreementNumber union all</v>
      </c>
    </row>
    <row r="1008" spans="4:13" x14ac:dyDescent="0.25">
      <c r="D1008" s="285" t="s">
        <v>5177</v>
      </c>
      <c r="M1008" s="285" t="str">
        <f t="shared" si="3"/>
        <v>select '0000428/4/08/11/2020' AgreementNumber union all</v>
      </c>
    </row>
    <row r="1009" spans="4:13" x14ac:dyDescent="0.25">
      <c r="D1009" s="285" t="s">
        <v>5178</v>
      </c>
      <c r="M1009" s="285" t="str">
        <f t="shared" si="3"/>
        <v>select '0000429/4/08/11/2020' AgreementNumber union all</v>
      </c>
    </row>
    <row r="1010" spans="4:13" x14ac:dyDescent="0.25">
      <c r="D1010" s="285" t="s">
        <v>5179</v>
      </c>
      <c r="M1010" s="285" t="str">
        <f t="shared" si="3"/>
        <v>select '0000446/4/08/12/2020' AgreementNumber union all</v>
      </c>
    </row>
    <row r="1011" spans="4:13" x14ac:dyDescent="0.25">
      <c r="D1011" s="285" t="s">
        <v>5180</v>
      </c>
      <c r="M1011" s="285" t="str">
        <f t="shared" si="3"/>
        <v>select '0000450/4/08/01/2021' AgreementNumber union all</v>
      </c>
    </row>
    <row r="1012" spans="4:13" x14ac:dyDescent="0.25">
      <c r="D1012" s="285" t="s">
        <v>1499</v>
      </c>
      <c r="M1012" s="285" t="str">
        <f t="shared" si="3"/>
        <v>select '0000461/4/08/02/2021' AgreementNumber union all</v>
      </c>
    </row>
    <row r="1013" spans="4:13" x14ac:dyDescent="0.25">
      <c r="D1013" s="285" t="s">
        <v>5181</v>
      </c>
      <c r="M1013" s="285" t="str">
        <f t="shared" si="3"/>
        <v>select '0000810/4/08/10/2022' AgreementNumber union all</v>
      </c>
    </row>
    <row r="1014" spans="4:13" x14ac:dyDescent="0.25">
      <c r="D1014" s="285" t="s">
        <v>1864</v>
      </c>
      <c r="M1014" s="285" t="str">
        <f t="shared" si="3"/>
        <v>select '0000817/4/08/10/2022' AgreementNumber union all</v>
      </c>
    </row>
    <row r="1015" spans="4:13" x14ac:dyDescent="0.25">
      <c r="D1015" s="285" t="s">
        <v>5182</v>
      </c>
      <c r="M1015" s="285" t="str">
        <f t="shared" si="3"/>
        <v>select '0000818/4/08/10/2022' AgreementNumber union all</v>
      </c>
    </row>
    <row r="1017" spans="4:13" x14ac:dyDescent="0.25">
      <c r="D1017" s="285" t="s">
        <v>5197</v>
      </c>
    </row>
    <row r="1116" spans="2:4" x14ac:dyDescent="0.25">
      <c r="B1116" s="50">
        <v>0</v>
      </c>
      <c r="D1116" s="51" t="s">
        <v>5188</v>
      </c>
    </row>
    <row r="1117" spans="2:4" x14ac:dyDescent="0.25">
      <c r="D1117" s="59" t="s">
        <v>303</v>
      </c>
    </row>
    <row r="1119" spans="2:4" x14ac:dyDescent="0.25">
      <c r="D1119" s="285" t="s">
        <v>36</v>
      </c>
    </row>
    <row r="1120" spans="2:4" x14ac:dyDescent="0.25">
      <c r="D1120" s="54" t="s">
        <v>5189</v>
      </c>
    </row>
    <row r="1122" spans="4:4" x14ac:dyDescent="0.25">
      <c r="D1122" s="285" t="s">
        <v>5183</v>
      </c>
    </row>
    <row r="1148" spans="4:23" x14ac:dyDescent="0.25">
      <c r="D1148" s="285" t="s">
        <v>309</v>
      </c>
    </row>
    <row r="1149" spans="4:23" x14ac:dyDescent="0.25">
      <c r="D1149" s="285" t="s">
        <v>5184</v>
      </c>
      <c r="N1149" s="51" t="s">
        <v>5185</v>
      </c>
    </row>
    <row r="1151" spans="4:23" x14ac:dyDescent="0.25">
      <c r="D1151" s="56" t="s">
        <v>342</v>
      </c>
      <c r="E1151" s="52"/>
      <c r="F1151" s="52"/>
      <c r="G1151" s="52"/>
      <c r="H1151" s="52"/>
      <c r="I1151" s="52"/>
      <c r="J1151" s="52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</row>
    <row r="1152" spans="4:23" x14ac:dyDescent="0.25">
      <c r="D1152" s="56" t="s">
        <v>505</v>
      </c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</row>
    <row r="1153" spans="4:40" x14ac:dyDescent="0.25">
      <c r="D1153" s="56" t="s">
        <v>257</v>
      </c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</row>
    <row r="1154" spans="4:40" x14ac:dyDescent="0.25">
      <c r="D1154" s="56" t="s">
        <v>5190</v>
      </c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</row>
    <row r="1155" spans="4:40" x14ac:dyDescent="0.25">
      <c r="D1155" s="56" t="s">
        <v>5191</v>
      </c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</row>
    <row r="1157" spans="4:40" x14ac:dyDescent="0.25">
      <c r="D1157" s="57" t="s">
        <v>357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  <c r="Z1157" s="53"/>
      <c r="AA1157" s="53"/>
      <c r="AB1157" s="53"/>
      <c r="AC1157" s="53"/>
      <c r="AD1157" s="53"/>
      <c r="AE1157" s="53"/>
      <c r="AF1157" s="53"/>
      <c r="AG1157" s="53"/>
      <c r="AH1157" s="53"/>
      <c r="AI1157" s="53"/>
      <c r="AJ1157" s="53"/>
      <c r="AK1157" s="53"/>
      <c r="AL1157" s="53"/>
      <c r="AM1157" s="53"/>
      <c r="AN1157" s="53"/>
    </row>
    <row r="1158" spans="4:40" x14ac:dyDescent="0.25">
      <c r="D1158" s="57" t="s">
        <v>322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  <c r="Z1158" s="53"/>
      <c r="AA1158" s="53"/>
      <c r="AB1158" s="53"/>
      <c r="AC1158" s="53"/>
      <c r="AD1158" s="53"/>
      <c r="AE1158" s="53"/>
      <c r="AF1158" s="53"/>
      <c r="AG1158" s="53"/>
      <c r="AH1158" s="53"/>
      <c r="AI1158" s="53"/>
      <c r="AJ1158" s="53"/>
      <c r="AK1158" s="53"/>
      <c r="AL1158" s="53"/>
      <c r="AM1158" s="53"/>
      <c r="AN1158" s="53"/>
    </row>
    <row r="1159" spans="4:40" x14ac:dyDescent="0.25">
      <c r="D1159" s="57"/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  <c r="Z1159" s="53"/>
      <c r="AA1159" s="53"/>
      <c r="AB1159" s="53"/>
      <c r="AC1159" s="53"/>
      <c r="AD1159" s="53"/>
      <c r="AE1159" s="53"/>
      <c r="AF1159" s="53"/>
      <c r="AG1159" s="53"/>
      <c r="AH1159" s="53"/>
      <c r="AI1159" s="53"/>
      <c r="AJ1159" s="53"/>
      <c r="AK1159" s="53"/>
      <c r="AL1159" s="53"/>
      <c r="AM1159" s="53"/>
      <c r="AN1159" s="53"/>
    </row>
    <row r="1160" spans="4:40" x14ac:dyDescent="0.25">
      <c r="D1160" s="57" t="s">
        <v>280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  <c r="Z1160" s="53"/>
      <c r="AA1160" s="53"/>
      <c r="AB1160" s="53"/>
      <c r="AC1160" s="53"/>
      <c r="AD1160" s="53"/>
      <c r="AE1160" s="53"/>
      <c r="AF1160" s="53"/>
      <c r="AG1160" s="53"/>
      <c r="AH1160" s="53"/>
      <c r="AI1160" s="53"/>
      <c r="AJ1160" s="53"/>
      <c r="AK1160" s="53"/>
      <c r="AL1160" s="53"/>
      <c r="AM1160" s="53"/>
      <c r="AN1160" s="53"/>
    </row>
    <row r="1161" spans="4:40" x14ac:dyDescent="0.25">
      <c r="D1161" s="57" t="s">
        <v>282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  <c r="Z1161" s="53"/>
      <c r="AA1161" s="53"/>
      <c r="AB1161" s="53"/>
      <c r="AC1161" s="53"/>
      <c r="AD1161" s="53"/>
      <c r="AE1161" s="53"/>
      <c r="AF1161" s="53"/>
      <c r="AG1161" s="53"/>
      <c r="AH1161" s="53"/>
      <c r="AI1161" s="53"/>
      <c r="AJ1161" s="53"/>
      <c r="AK1161" s="53"/>
      <c r="AL1161" s="53"/>
      <c r="AM1161" s="53"/>
      <c r="AN1161" s="53"/>
    </row>
    <row r="1162" spans="4:40" x14ac:dyDescent="0.25">
      <c r="D1162" s="57" t="s">
        <v>5192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  <c r="Z1162" s="53"/>
      <c r="AA1162" s="53"/>
      <c r="AB1162" s="53"/>
      <c r="AC1162" s="53"/>
      <c r="AD1162" s="53"/>
      <c r="AE1162" s="53"/>
      <c r="AF1162" s="53"/>
      <c r="AG1162" s="53"/>
      <c r="AH1162" s="53"/>
      <c r="AI1162" s="53"/>
      <c r="AJ1162" s="53"/>
      <c r="AK1162" s="53"/>
      <c r="AL1162" s="53"/>
      <c r="AM1162" s="53"/>
      <c r="AN1162" s="53"/>
    </row>
    <row r="1163" spans="4:40" x14ac:dyDescent="0.25">
      <c r="D1163" s="57" t="s">
        <v>5193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  <c r="Z1163" s="53"/>
      <c r="AA1163" s="53"/>
      <c r="AB1163" s="53"/>
      <c r="AC1163" s="53"/>
      <c r="AD1163" s="53"/>
      <c r="AE1163" s="53"/>
      <c r="AF1163" s="53"/>
      <c r="AG1163" s="53"/>
      <c r="AH1163" s="53"/>
      <c r="AI1163" s="53"/>
      <c r="AJ1163" s="53"/>
      <c r="AK1163" s="53"/>
      <c r="AL1163" s="53"/>
      <c r="AM1163" s="53"/>
      <c r="AN1163" s="53"/>
    </row>
    <row r="1164" spans="4:40" x14ac:dyDescent="0.25">
      <c r="D1164" s="57" t="s">
        <v>5194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  <c r="Z1164" s="53"/>
      <c r="AA1164" s="53"/>
      <c r="AB1164" s="53"/>
      <c r="AC1164" s="53"/>
      <c r="AD1164" s="53"/>
      <c r="AE1164" s="53"/>
      <c r="AF1164" s="53"/>
      <c r="AG1164" s="53"/>
      <c r="AH1164" s="53"/>
      <c r="AI1164" s="53"/>
      <c r="AJ1164" s="53"/>
      <c r="AK1164" s="53"/>
      <c r="AL1164" s="53"/>
      <c r="AM1164" s="53"/>
      <c r="AN1164" s="53"/>
    </row>
    <row r="1165" spans="4:40" x14ac:dyDescent="0.25">
      <c r="D1165" s="57"/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  <c r="Z1165" s="53"/>
      <c r="AA1165" s="53"/>
      <c r="AB1165" s="53"/>
      <c r="AC1165" s="53"/>
      <c r="AD1165" s="53"/>
      <c r="AE1165" s="53"/>
      <c r="AF1165" s="53"/>
      <c r="AG1165" s="53"/>
      <c r="AH1165" s="53"/>
      <c r="AI1165" s="53"/>
      <c r="AJ1165" s="53"/>
      <c r="AK1165" s="53"/>
      <c r="AL1165" s="53"/>
      <c r="AM1165" s="53"/>
      <c r="AN1165" s="53"/>
    </row>
    <row r="1166" spans="4:40" x14ac:dyDescent="0.25">
      <c r="D1166" s="57" t="s">
        <v>263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  <c r="Z1166" s="53"/>
      <c r="AA1166" s="53"/>
      <c r="AB1166" s="53"/>
      <c r="AC1166" s="53"/>
      <c r="AD1166" s="53"/>
      <c r="AE1166" s="53"/>
      <c r="AF1166" s="53"/>
      <c r="AG1166" s="53"/>
      <c r="AH1166" s="53"/>
      <c r="AI1166" s="53"/>
      <c r="AJ1166" s="53"/>
      <c r="AK1166" s="53"/>
      <c r="AL1166" s="53"/>
      <c r="AM1166" s="53"/>
      <c r="AN1166" s="53"/>
    </row>
    <row r="1167" spans="4:40" x14ac:dyDescent="0.25">
      <c r="D1167" s="57" t="s">
        <v>264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  <c r="Z1167" s="53"/>
      <c r="AA1167" s="53"/>
      <c r="AB1167" s="53"/>
      <c r="AC1167" s="53"/>
      <c r="AD1167" s="53"/>
      <c r="AE1167" s="53"/>
      <c r="AF1167" s="53"/>
      <c r="AG1167" s="53"/>
      <c r="AH1167" s="53"/>
      <c r="AI1167" s="53"/>
      <c r="AJ1167" s="53"/>
      <c r="AK1167" s="53"/>
      <c r="AL1167" s="53"/>
      <c r="AM1167" s="53"/>
      <c r="AN1167" s="53"/>
    </row>
    <row r="1168" spans="4:40" x14ac:dyDescent="0.25">
      <c r="D1168" s="57" t="s">
        <v>358</v>
      </c>
      <c r="E1168" s="53"/>
      <c r="F1168" s="53"/>
      <c r="G1168" s="53"/>
      <c r="H1168" s="53"/>
      <c r="I1168" s="53"/>
      <c r="J1168" s="53"/>
      <c r="K1168" s="53"/>
      <c r="L1168" s="53"/>
      <c r="M1168" s="53"/>
      <c r="N1168" s="53"/>
      <c r="O1168" s="53"/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  <c r="Z1168" s="53"/>
      <c r="AA1168" s="53"/>
      <c r="AB1168" s="53"/>
      <c r="AC1168" s="53"/>
      <c r="AD1168" s="53"/>
      <c r="AE1168" s="53"/>
      <c r="AF1168" s="53"/>
      <c r="AG1168" s="53"/>
      <c r="AH1168" s="53"/>
      <c r="AI1168" s="53"/>
      <c r="AJ1168" s="53"/>
      <c r="AK1168" s="53"/>
      <c r="AL1168" s="53"/>
      <c r="AM1168" s="53"/>
      <c r="AN1168" s="53"/>
    </row>
    <row r="1170" spans="4:4" x14ac:dyDescent="0.25">
      <c r="D1170" s="285" t="s">
        <v>5195</v>
      </c>
    </row>
    <row r="1211" spans="2:4" x14ac:dyDescent="0.25">
      <c r="B1211" s="50">
        <v>0</v>
      </c>
      <c r="D1211" s="51" t="s">
        <v>887</v>
      </c>
    </row>
    <row r="1212" spans="2:4" x14ac:dyDescent="0.25">
      <c r="D1212" s="59" t="s">
        <v>304</v>
      </c>
    </row>
    <row r="1213" spans="2:4" x14ac:dyDescent="0.25">
      <c r="D1213" s="55" t="s">
        <v>5220</v>
      </c>
    </row>
    <row r="1215" spans="2:4" x14ac:dyDescent="0.25">
      <c r="D1215" s="285" t="s">
        <v>5220</v>
      </c>
    </row>
    <row r="1255" spans="4:4" x14ac:dyDescent="0.25">
      <c r="D1255" s="285" t="s">
        <v>5221</v>
      </c>
    </row>
    <row r="1294" spans="4:4" x14ac:dyDescent="0.25">
      <c r="D1294" s="285" t="s">
        <v>365</v>
      </c>
    </row>
    <row r="1295" spans="4:4" x14ac:dyDescent="0.25">
      <c r="D1295" s="51" t="s">
        <v>5262</v>
      </c>
    </row>
    <row r="1297" spans="4:26" x14ac:dyDescent="0.25">
      <c r="D1297" s="56" t="s">
        <v>34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Z1297" s="52"/>
    </row>
    <row r="1298" spans="4:26" x14ac:dyDescent="0.25">
      <c r="D1298" s="56" t="s">
        <v>5263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Z1298" s="52"/>
    </row>
    <row r="1299" spans="4:26" x14ac:dyDescent="0.25">
      <c r="D1299" s="56" t="s">
        <v>5264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Z1299" s="52"/>
    </row>
    <row r="1300" spans="4:26" x14ac:dyDescent="0.25">
      <c r="D1300" s="56" t="s">
        <v>923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Z1300" s="52"/>
    </row>
    <row r="1302" spans="4:26" x14ac:dyDescent="0.25">
      <c r="D1302" s="285" t="s">
        <v>5221</v>
      </c>
    </row>
    <row r="1391" spans="2:4" x14ac:dyDescent="0.25">
      <c r="B1391" s="50">
        <v>0</v>
      </c>
      <c r="D1391" s="51" t="s">
        <v>474</v>
      </c>
    </row>
    <row r="1392" spans="2:4" x14ac:dyDescent="0.25">
      <c r="D1392" s="59" t="s">
        <v>303</v>
      </c>
    </row>
    <row r="1393" spans="4:40" x14ac:dyDescent="0.25">
      <c r="D1393" s="55" t="s">
        <v>5279</v>
      </c>
    </row>
    <row r="1395" spans="4:40" x14ac:dyDescent="0.25">
      <c r="D1395" s="285" t="s">
        <v>5279</v>
      </c>
    </row>
    <row r="1408" spans="4:40" x14ac:dyDescent="0.25">
      <c r="AM1408" s="285">
        <v>1</v>
      </c>
      <c r="AN1408" s="285" t="s">
        <v>5280</v>
      </c>
    </row>
    <row r="1409" spans="39:68" x14ac:dyDescent="0.25">
      <c r="AM1409" s="285" t="s">
        <v>5281</v>
      </c>
      <c r="AV1409" s="285" t="str">
        <f t="shared" ref="AV1409:AV1415" si="4">"select '" &amp; TRIM(AM1409) &amp; "' AgreementNumber union all"</f>
        <v>select '0000495/4/10/07/2022' AgreementNumber union all</v>
      </c>
      <c r="BP1409" s="285" t="str">
        <f t="shared" ref="BP1409:BP1415" si="5">"'" &amp; TRIM(AM1409) &amp; "',"</f>
        <v>'0000495/4/10/07/2022',</v>
      </c>
    </row>
    <row r="1410" spans="39:68" x14ac:dyDescent="0.25">
      <c r="AM1410" s="285" t="s">
        <v>5282</v>
      </c>
      <c r="AV1410" s="285" t="str">
        <f t="shared" si="4"/>
        <v>select '0000496/4/10/07/2022' AgreementNumber union all</v>
      </c>
      <c r="BP1410" s="285" t="str">
        <f t="shared" si="5"/>
        <v>'0000496/4/10/07/2022',</v>
      </c>
    </row>
    <row r="1411" spans="39:68" x14ac:dyDescent="0.25">
      <c r="AM1411" s="285" t="s">
        <v>5283</v>
      </c>
      <c r="AV1411" s="285" t="str">
        <f t="shared" si="4"/>
        <v>select '0000497/4/10/07/2022' AgreementNumber union all</v>
      </c>
      <c r="BP1411" s="285" t="str">
        <f t="shared" si="5"/>
        <v>'0000497/4/10/07/2022',</v>
      </c>
    </row>
    <row r="1412" spans="39:68" x14ac:dyDescent="0.25">
      <c r="AM1412" s="285" t="s">
        <v>5284</v>
      </c>
      <c r="AV1412" s="285" t="str">
        <f t="shared" si="4"/>
        <v>select '0000499/4/10/07/2022' AgreementNumber union all</v>
      </c>
      <c r="BP1412" s="285" t="str">
        <f t="shared" si="5"/>
        <v>'0000499/4/10/07/2022',</v>
      </c>
    </row>
    <row r="1413" spans="39:68" x14ac:dyDescent="0.25">
      <c r="AM1413" s="285" t="s">
        <v>5285</v>
      </c>
      <c r="AV1413" s="285" t="str">
        <f t="shared" si="4"/>
        <v>select '0000500/4/10/07/2022' AgreementNumber union all</v>
      </c>
      <c r="BP1413" s="285" t="str">
        <f t="shared" si="5"/>
        <v>'0000500/4/10/07/2022',</v>
      </c>
    </row>
    <row r="1414" spans="39:68" x14ac:dyDescent="0.25">
      <c r="AM1414" s="285" t="s">
        <v>5286</v>
      </c>
      <c r="AV1414" s="285" t="str">
        <f t="shared" si="4"/>
        <v>select '0000501/4/10/07/2022' AgreementNumber union all</v>
      </c>
      <c r="BP1414" s="285" t="str">
        <f t="shared" si="5"/>
        <v>'0000501/4/10/07/2022',</v>
      </c>
    </row>
    <row r="1415" spans="39:68" x14ac:dyDescent="0.25">
      <c r="AM1415" s="285" t="s">
        <v>5287</v>
      </c>
      <c r="AV1415" s="285" t="str">
        <f t="shared" si="4"/>
        <v>select '0000502/4/10/07/2022' AgreementNumber union all</v>
      </c>
      <c r="BP1415" s="285" t="str">
        <f t="shared" si="5"/>
        <v>'0000502/4/10/07/2022',</v>
      </c>
    </row>
    <row r="1416" spans="39:68" x14ac:dyDescent="0.25">
      <c r="AM1416" s="285">
        <v>2</v>
      </c>
      <c r="AN1416" s="285" t="s">
        <v>5288</v>
      </c>
    </row>
    <row r="1417" spans="39:68" x14ac:dyDescent="0.25">
      <c r="AM1417" s="285" t="s">
        <v>5289</v>
      </c>
      <c r="AV1417" s="285" t="str">
        <f>"select '" &amp; TRIM(AM1417) &amp; "' AgreementNumber union all"</f>
        <v>select '0000405/4/08/11/2020' AgreementNumber union all</v>
      </c>
      <c r="BP1417" s="285" t="str">
        <f>"'" &amp; TRIM(AM1417) &amp; "',"</f>
        <v>'0000405/4/08/11/2020',</v>
      </c>
    </row>
    <row r="1418" spans="39:68" x14ac:dyDescent="0.25">
      <c r="AM1418" s="285" t="s">
        <v>5290</v>
      </c>
      <c r="AV1418" s="285" t="str">
        <f>"select '" &amp; TRIM(AM1418) &amp; "' AgreementNumber union all"</f>
        <v>select '0000406/4/08/11/2020' AgreementNumber union all</v>
      </c>
      <c r="BP1418" s="285" t="str">
        <f>"'" &amp; TRIM(AM1418) &amp; "',"</f>
        <v>'0000406/4/08/11/2020',</v>
      </c>
    </row>
    <row r="1419" spans="39:68" x14ac:dyDescent="0.25">
      <c r="AM1419" s="285" t="s">
        <v>5291</v>
      </c>
      <c r="AV1419" s="285" t="str">
        <f>"select '" &amp; TRIM(AM1419) &amp; "' AgreementNumber union all"</f>
        <v>select '0000407/4/08/11/2020' AgreementNumber union all</v>
      </c>
      <c r="BP1419" s="285" t="str">
        <f>"'" &amp; TRIM(AM1419) &amp; "',"</f>
        <v>'0000407/4/08/11/2020',</v>
      </c>
    </row>
    <row r="1420" spans="39:68" x14ac:dyDescent="0.25">
      <c r="AM1420" s="285">
        <v>3</v>
      </c>
      <c r="AN1420" s="285" t="s">
        <v>5292</v>
      </c>
    </row>
    <row r="1421" spans="39:68" x14ac:dyDescent="0.25">
      <c r="AM1421" s="285" t="s">
        <v>5293</v>
      </c>
      <c r="AV1421" s="285" t="str">
        <f>"select '" &amp; TRIM(AM1421) &amp; "' AgreementNumber union all"</f>
        <v>select '0000298/4/08/02/2020' AgreementNumber union all</v>
      </c>
      <c r="BP1421" s="285" t="str">
        <f>"'" &amp; TRIM(AM1421) &amp; "',"</f>
        <v>'0000298/4/08/02/2020',</v>
      </c>
    </row>
    <row r="1422" spans="39:68" x14ac:dyDescent="0.25">
      <c r="AM1422" s="285" t="s">
        <v>5294</v>
      </c>
      <c r="AV1422" s="285" t="str">
        <f>"select '" &amp; TRIM(AM1422) &amp; "' AgreementNumber union all"</f>
        <v>select '0000451/4/08/01/2021' AgreementNumber union all</v>
      </c>
      <c r="BP1422" s="285" t="str">
        <f>"'" &amp; TRIM(AM1422) &amp; "',"</f>
        <v>'0000451/4/08/01/2021',</v>
      </c>
    </row>
    <row r="1423" spans="39:68" x14ac:dyDescent="0.25">
      <c r="AM1423" s="285" t="s">
        <v>5295</v>
      </c>
      <c r="AV1423" s="285" t="str">
        <f>"select '" &amp; TRIM(AM1423) &amp; "' AgreementNumber union all"</f>
        <v>select '0000452/4/08/01/2021' AgreementNumber union all</v>
      </c>
      <c r="BP1423" s="285" t="str">
        <f>"'" &amp; TRIM(AM1423) &amp; "',"</f>
        <v>'0000452/4/08/01/2021',</v>
      </c>
    </row>
    <row r="1424" spans="39:68" x14ac:dyDescent="0.25">
      <c r="AM1424" s="285">
        <v>4</v>
      </c>
      <c r="AN1424" s="285" t="s">
        <v>5296</v>
      </c>
    </row>
    <row r="1425" spans="39:68" x14ac:dyDescent="0.25">
      <c r="AM1425" s="285" t="s">
        <v>5297</v>
      </c>
      <c r="AV1425" s="285" t="str">
        <f t="shared" ref="AV1425:AV1442" si="6">"select '" &amp; TRIM(AM1425) &amp; "' AgreementNumber union all"</f>
        <v>select '0000010/4/34/07/2022' AgreementNumber union all</v>
      </c>
      <c r="BP1425" s="285" t="str">
        <f t="shared" ref="BP1425:BP1442" si="7">"'" &amp; TRIM(AM1425) &amp; "',"</f>
        <v>'0000010/4/34/07/2022',</v>
      </c>
    </row>
    <row r="1426" spans="39:68" x14ac:dyDescent="0.25">
      <c r="AM1426" s="285" t="s">
        <v>5298</v>
      </c>
      <c r="AV1426" s="285" t="str">
        <f t="shared" si="6"/>
        <v>select '0000011/4/34/07/2022' AgreementNumber union all</v>
      </c>
      <c r="BP1426" s="285" t="str">
        <f t="shared" si="7"/>
        <v>'0000011/4/34/07/2022',</v>
      </c>
    </row>
    <row r="1427" spans="39:68" x14ac:dyDescent="0.25">
      <c r="AM1427" s="285" t="s">
        <v>5299</v>
      </c>
      <c r="AV1427" s="285" t="str">
        <f t="shared" si="6"/>
        <v>select '0000013/4/34/07/2022' AgreementNumber union all</v>
      </c>
      <c r="BP1427" s="285" t="str">
        <f t="shared" si="7"/>
        <v>'0000013/4/34/07/2022',</v>
      </c>
    </row>
    <row r="1428" spans="39:68" x14ac:dyDescent="0.25">
      <c r="AM1428" s="285" t="s">
        <v>5300</v>
      </c>
      <c r="AV1428" s="285" t="str">
        <f t="shared" si="6"/>
        <v>select '0000014/4/34/07/2022' AgreementNumber union all</v>
      </c>
      <c r="BP1428" s="285" t="str">
        <f t="shared" si="7"/>
        <v>'0000014/4/34/07/2022',</v>
      </c>
    </row>
    <row r="1429" spans="39:68" x14ac:dyDescent="0.25">
      <c r="AM1429" s="285" t="s">
        <v>5301</v>
      </c>
      <c r="AV1429" s="285" t="str">
        <f t="shared" si="6"/>
        <v>select '0000015/4/34/07/2022' AgreementNumber union all</v>
      </c>
      <c r="BP1429" s="285" t="str">
        <f t="shared" si="7"/>
        <v>'0000015/4/34/07/2022',</v>
      </c>
    </row>
    <row r="1430" spans="39:68" x14ac:dyDescent="0.25">
      <c r="AM1430" s="285" t="s">
        <v>5302</v>
      </c>
      <c r="AV1430" s="285" t="str">
        <f t="shared" si="6"/>
        <v>select '0000016/4/34/08/2022' AgreementNumber union all</v>
      </c>
      <c r="BP1430" s="285" t="str">
        <f t="shared" si="7"/>
        <v>'0000016/4/34/08/2022',</v>
      </c>
    </row>
    <row r="1431" spans="39:68" x14ac:dyDescent="0.25">
      <c r="AM1431" s="285" t="s">
        <v>5303</v>
      </c>
      <c r="AV1431" s="285" t="str">
        <f t="shared" si="6"/>
        <v>select '0000018/4/34/08/2022' AgreementNumber union all</v>
      </c>
      <c r="BP1431" s="285" t="str">
        <f t="shared" si="7"/>
        <v>'0000018/4/34/08/2022',</v>
      </c>
    </row>
    <row r="1432" spans="39:68" x14ac:dyDescent="0.25">
      <c r="AM1432" s="285" t="s">
        <v>5304</v>
      </c>
      <c r="AV1432" s="285" t="str">
        <f t="shared" si="6"/>
        <v>select '0000019/4/34/08/2022' AgreementNumber union all</v>
      </c>
      <c r="BP1432" s="285" t="str">
        <f t="shared" si="7"/>
        <v>'0000019/4/34/08/2022',</v>
      </c>
    </row>
    <row r="1433" spans="39:68" x14ac:dyDescent="0.25">
      <c r="AM1433" s="285" t="s">
        <v>5305</v>
      </c>
      <c r="AV1433" s="285" t="str">
        <f t="shared" si="6"/>
        <v>select '0000020/4/34/07/2022' AgreementNumber union all</v>
      </c>
      <c r="BP1433" s="285" t="str">
        <f t="shared" si="7"/>
        <v>'0000020/4/34/07/2022',</v>
      </c>
    </row>
    <row r="1434" spans="39:68" x14ac:dyDescent="0.25">
      <c r="AM1434" s="285" t="s">
        <v>5306</v>
      </c>
      <c r="AV1434" s="285" t="str">
        <f t="shared" si="6"/>
        <v>select '0000021/4/34/07/2022' AgreementNumber union all</v>
      </c>
      <c r="BP1434" s="285" t="str">
        <f t="shared" si="7"/>
        <v>'0000021/4/34/07/2022',</v>
      </c>
    </row>
    <row r="1435" spans="39:68" x14ac:dyDescent="0.25">
      <c r="AM1435" s="285" t="s">
        <v>5307</v>
      </c>
      <c r="AV1435" s="285" t="str">
        <f t="shared" si="6"/>
        <v>select '0000022/4/34/08/2022' AgreementNumber union all</v>
      </c>
      <c r="BP1435" s="285" t="str">
        <f t="shared" si="7"/>
        <v>'0000022/4/34/08/2022',</v>
      </c>
    </row>
    <row r="1436" spans="39:68" x14ac:dyDescent="0.25">
      <c r="AM1436" s="285" t="s">
        <v>5308</v>
      </c>
      <c r="AV1436" s="285" t="str">
        <f t="shared" si="6"/>
        <v>select '0000023/4/34/08/2022' AgreementNumber union all</v>
      </c>
      <c r="BP1436" s="285" t="str">
        <f t="shared" si="7"/>
        <v>'0000023/4/34/08/2022',</v>
      </c>
    </row>
    <row r="1437" spans="39:68" x14ac:dyDescent="0.25">
      <c r="AM1437" s="285" t="s">
        <v>5309</v>
      </c>
      <c r="AV1437" s="285" t="str">
        <f t="shared" si="6"/>
        <v>select '0000024/4/34/07/2022' AgreementNumber union all</v>
      </c>
      <c r="BP1437" s="285" t="str">
        <f t="shared" si="7"/>
        <v>'0000024/4/34/07/2022',</v>
      </c>
    </row>
    <row r="1438" spans="39:68" x14ac:dyDescent="0.25">
      <c r="AM1438" s="285" t="s">
        <v>5310</v>
      </c>
      <c r="AV1438" s="285" t="str">
        <f t="shared" si="6"/>
        <v>select '0000025/4/34/08/2022' AgreementNumber union all</v>
      </c>
      <c r="BP1438" s="285" t="str">
        <f t="shared" si="7"/>
        <v>'0000025/4/34/08/2022',</v>
      </c>
    </row>
    <row r="1439" spans="39:68" x14ac:dyDescent="0.25">
      <c r="AM1439" s="285" t="s">
        <v>5311</v>
      </c>
      <c r="AV1439" s="285" t="str">
        <f t="shared" si="6"/>
        <v>select '0000479/4/10/06/2022' AgreementNumber union all</v>
      </c>
      <c r="BP1439" s="285" t="str">
        <f t="shared" si="7"/>
        <v>'0000479/4/10/06/2022',</v>
      </c>
    </row>
    <row r="1440" spans="39:68" x14ac:dyDescent="0.25">
      <c r="AM1440" s="285" t="s">
        <v>5312</v>
      </c>
      <c r="AV1440" s="285" t="str">
        <f t="shared" si="6"/>
        <v>select '0000482/4/10/06/2022' AgreementNumber union all</v>
      </c>
      <c r="BP1440" s="285" t="str">
        <f t="shared" si="7"/>
        <v>'0000482/4/10/06/2022',</v>
      </c>
    </row>
    <row r="1441" spans="4:68" x14ac:dyDescent="0.25">
      <c r="AM1441" s="285" t="s">
        <v>5313</v>
      </c>
      <c r="AV1441" s="285" t="str">
        <f t="shared" si="6"/>
        <v>select '0000511/4/10/06/2022' AgreementNumber union all</v>
      </c>
      <c r="BP1441" s="285" t="str">
        <f t="shared" si="7"/>
        <v>'0000511/4/10/06/2022',</v>
      </c>
    </row>
    <row r="1442" spans="4:68" x14ac:dyDescent="0.25">
      <c r="AM1442" s="285" t="s">
        <v>5314</v>
      </c>
      <c r="AV1442" s="285" t="str">
        <f t="shared" si="6"/>
        <v>select '0000523/4/10/06/2022' AgreementNumber union all</v>
      </c>
      <c r="BP1442" s="285" t="str">
        <f t="shared" si="7"/>
        <v>'0000523/4/10/06/2022',</v>
      </c>
    </row>
    <row r="1443" spans="4:68" x14ac:dyDescent="0.25">
      <c r="D1443" s="285" t="s">
        <v>5315</v>
      </c>
    </row>
    <row r="1489" spans="4:38" x14ac:dyDescent="0.25">
      <c r="D1489" s="56" t="s">
        <v>537</v>
      </c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  <c r="Z1489" s="52"/>
      <c r="AA1489" s="52"/>
      <c r="AB1489" s="52"/>
      <c r="AC1489" s="52"/>
      <c r="AD1489" s="52"/>
      <c r="AE1489" s="52"/>
      <c r="AF1489" s="52"/>
      <c r="AG1489" s="52"/>
      <c r="AH1489" s="52"/>
      <c r="AI1489" s="52"/>
      <c r="AJ1489" s="52"/>
      <c r="AK1489" s="52"/>
      <c r="AL1489" s="52"/>
    </row>
    <row r="1490" spans="4:38" x14ac:dyDescent="0.25">
      <c r="D1490" s="56" t="s">
        <v>5332</v>
      </c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  <c r="Z1490" s="52"/>
      <c r="AA1490" s="52"/>
      <c r="AB1490" s="52"/>
      <c r="AC1490" s="52"/>
      <c r="AD1490" s="52"/>
      <c r="AE1490" s="52"/>
      <c r="AF1490" s="52"/>
      <c r="AG1490" s="52"/>
      <c r="AH1490" s="52"/>
      <c r="AI1490" s="52"/>
      <c r="AJ1490" s="52"/>
      <c r="AK1490" s="52"/>
      <c r="AL1490" s="52"/>
    </row>
    <row r="1491" spans="4:38" x14ac:dyDescent="0.25">
      <c r="D1491" s="56" t="s">
        <v>777</v>
      </c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  <c r="Z1491" s="52"/>
      <c r="AA1491" s="52"/>
      <c r="AB1491" s="52"/>
      <c r="AC1491" s="52"/>
      <c r="AD1491" s="52"/>
      <c r="AE1491" s="52"/>
      <c r="AF1491" s="52"/>
      <c r="AG1491" s="52"/>
      <c r="AH1491" s="52"/>
      <c r="AI1491" s="52"/>
      <c r="AJ1491" s="52"/>
      <c r="AK1491" s="52"/>
      <c r="AL1491" s="52"/>
    </row>
    <row r="1492" spans="4:38" x14ac:dyDescent="0.25">
      <c r="D1492" s="56" t="s">
        <v>5223</v>
      </c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  <c r="Z1492" s="52"/>
      <c r="AA1492" s="52"/>
      <c r="AB1492" s="52"/>
      <c r="AC1492" s="52"/>
      <c r="AD1492" s="52"/>
      <c r="AE1492" s="52"/>
      <c r="AF1492" s="52"/>
      <c r="AG1492" s="52"/>
      <c r="AH1492" s="52"/>
      <c r="AI1492" s="52"/>
      <c r="AJ1492" s="52"/>
      <c r="AK1492" s="52"/>
      <c r="AL1492" s="52"/>
    </row>
    <row r="1493" spans="4:38" x14ac:dyDescent="0.25">
      <c r="D1493" s="56" t="s">
        <v>5224</v>
      </c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  <c r="Z1493" s="52"/>
      <c r="AA1493" s="52"/>
      <c r="AB1493" s="52"/>
      <c r="AC1493" s="52"/>
      <c r="AD1493" s="52"/>
      <c r="AE1493" s="52"/>
      <c r="AF1493" s="52"/>
      <c r="AG1493" s="52"/>
      <c r="AH1493" s="52"/>
      <c r="AI1493" s="52"/>
      <c r="AJ1493" s="52"/>
      <c r="AK1493" s="52"/>
      <c r="AL1493" s="52"/>
    </row>
    <row r="1494" spans="4:38" x14ac:dyDescent="0.25">
      <c r="D1494" s="56" t="s">
        <v>5225</v>
      </c>
      <c r="E1494" s="52"/>
      <c r="F1494" s="52"/>
      <c r="G1494" s="52"/>
      <c r="H1494" s="52"/>
      <c r="I1494" s="52"/>
      <c r="J1494" s="52"/>
      <c r="K1494" s="52"/>
      <c r="L1494" s="52"/>
      <c r="M1494" s="52"/>
      <c r="N1494" s="52"/>
      <c r="O1494" s="52"/>
      <c r="P1494" s="52"/>
      <c r="Q1494" s="52"/>
      <c r="R1494" s="52"/>
      <c r="S1494" s="52"/>
      <c r="T1494" s="52"/>
      <c r="U1494" s="52"/>
      <c r="V1494" s="52"/>
      <c r="W1494" s="52"/>
      <c r="X1494" s="52"/>
      <c r="Y1494" s="52"/>
      <c r="Z1494" s="52"/>
      <c r="AA1494" s="52"/>
      <c r="AB1494" s="52"/>
      <c r="AC1494" s="52"/>
      <c r="AD1494" s="52"/>
      <c r="AE1494" s="52"/>
      <c r="AF1494" s="52"/>
      <c r="AG1494" s="52"/>
      <c r="AH1494" s="52"/>
      <c r="AI1494" s="52"/>
      <c r="AJ1494" s="52"/>
      <c r="AK1494" s="52"/>
      <c r="AL1494" s="52"/>
    </row>
    <row r="1495" spans="4:38" x14ac:dyDescent="0.25">
      <c r="D1495" s="56" t="s">
        <v>5226</v>
      </c>
      <c r="E1495" s="52"/>
      <c r="F1495" s="52"/>
      <c r="G1495" s="52"/>
      <c r="H1495" s="52"/>
      <c r="I1495" s="52"/>
      <c r="J1495" s="52"/>
      <c r="K1495" s="52"/>
      <c r="L1495" s="52"/>
      <c r="M1495" s="52"/>
      <c r="N1495" s="52"/>
      <c r="O1495" s="52"/>
      <c r="P1495" s="52"/>
      <c r="Q1495" s="52"/>
      <c r="R1495" s="52"/>
      <c r="S1495" s="52"/>
      <c r="T1495" s="52"/>
      <c r="U1495" s="52"/>
      <c r="V1495" s="52"/>
      <c r="W1495" s="52"/>
      <c r="X1495" s="52"/>
      <c r="Y1495" s="52"/>
      <c r="Z1495" s="52"/>
      <c r="AA1495" s="52"/>
      <c r="AB1495" s="52"/>
      <c r="AC1495" s="52"/>
      <c r="AD1495" s="52"/>
      <c r="AE1495" s="52"/>
      <c r="AF1495" s="52"/>
      <c r="AG1495" s="52"/>
      <c r="AH1495" s="52"/>
      <c r="AI1495" s="52"/>
      <c r="AJ1495" s="52"/>
      <c r="AK1495" s="52"/>
      <c r="AL1495" s="52"/>
    </row>
    <row r="1496" spans="4:38" x14ac:dyDescent="0.25">
      <c r="D1496" s="56" t="s">
        <v>957</v>
      </c>
      <c r="E1496" s="52"/>
      <c r="F1496" s="52"/>
      <c r="G1496" s="52"/>
      <c r="H1496" s="52"/>
      <c r="I1496" s="52"/>
      <c r="J1496" s="52"/>
      <c r="K1496" s="52"/>
      <c r="L1496" s="52"/>
      <c r="M1496" s="52"/>
      <c r="N1496" s="52"/>
      <c r="O1496" s="52"/>
      <c r="P1496" s="52"/>
      <c r="Q1496" s="52"/>
      <c r="R1496" s="52"/>
      <c r="S1496" s="52"/>
      <c r="T1496" s="52"/>
      <c r="U1496" s="52"/>
      <c r="V1496" s="52"/>
      <c r="W1496" s="52"/>
      <c r="X1496" s="52"/>
      <c r="Y1496" s="52"/>
      <c r="Z1496" s="52"/>
      <c r="AA1496" s="52"/>
      <c r="AB1496" s="52"/>
      <c r="AC1496" s="52"/>
      <c r="AD1496" s="52"/>
      <c r="AE1496" s="52"/>
      <c r="AF1496" s="52"/>
      <c r="AG1496" s="52"/>
      <c r="AH1496" s="52"/>
      <c r="AI1496" s="52"/>
      <c r="AJ1496" s="52"/>
      <c r="AK1496" s="52"/>
      <c r="AL1496" s="52"/>
    </row>
    <row r="1497" spans="4:38" x14ac:dyDescent="0.25">
      <c r="D1497" s="56" t="s">
        <v>5227</v>
      </c>
      <c r="E1497" s="52"/>
      <c r="F1497" s="52"/>
      <c r="G1497" s="52"/>
      <c r="H1497" s="52"/>
      <c r="I1497" s="52"/>
      <c r="J1497" s="52"/>
      <c r="K1497" s="52"/>
      <c r="L1497" s="52"/>
      <c r="M1497" s="52"/>
      <c r="N1497" s="52"/>
      <c r="O1497" s="52"/>
      <c r="P1497" s="52"/>
      <c r="Q1497" s="52"/>
      <c r="R1497" s="52"/>
      <c r="S1497" s="52"/>
      <c r="T1497" s="52"/>
      <c r="U1497" s="52"/>
      <c r="V1497" s="52"/>
      <c r="W1497" s="52"/>
      <c r="X1497" s="52"/>
      <c r="Y1497" s="52"/>
      <c r="Z1497" s="52"/>
      <c r="AA1497" s="52"/>
      <c r="AB1497" s="52"/>
      <c r="AC1497" s="52"/>
      <c r="AD1497" s="52"/>
      <c r="AE1497" s="52"/>
      <c r="AF1497" s="52"/>
      <c r="AG1497" s="52"/>
      <c r="AH1497" s="52"/>
      <c r="AI1497" s="52"/>
      <c r="AJ1497" s="52"/>
      <c r="AK1497" s="52"/>
      <c r="AL1497" s="52"/>
    </row>
    <row r="1498" spans="4:38" x14ac:dyDescent="0.25">
      <c r="D1498" s="56" t="s">
        <v>5228</v>
      </c>
      <c r="E1498" s="52"/>
      <c r="F1498" s="52"/>
      <c r="G1498" s="52"/>
      <c r="H1498" s="52"/>
      <c r="I1498" s="52"/>
      <c r="J1498" s="52"/>
      <c r="K1498" s="52"/>
      <c r="L1498" s="52"/>
      <c r="M1498" s="52"/>
      <c r="N1498" s="52"/>
      <c r="O1498" s="52"/>
      <c r="P1498" s="52"/>
      <c r="Q1498" s="52"/>
      <c r="R1498" s="52"/>
      <c r="S1498" s="52"/>
      <c r="T1498" s="52"/>
      <c r="U1498" s="52"/>
      <c r="V1498" s="52"/>
      <c r="W1498" s="52"/>
      <c r="X1498" s="52"/>
      <c r="Y1498" s="52"/>
      <c r="Z1498" s="52"/>
      <c r="AA1498" s="52"/>
      <c r="AB1498" s="52"/>
      <c r="AC1498" s="52"/>
      <c r="AD1498" s="52"/>
      <c r="AE1498" s="52"/>
      <c r="AF1498" s="52"/>
      <c r="AG1498" s="52"/>
      <c r="AH1498" s="52"/>
      <c r="AI1498" s="52"/>
      <c r="AJ1498" s="52"/>
      <c r="AK1498" s="52"/>
      <c r="AL1498" s="52"/>
    </row>
    <row r="1499" spans="4:38" x14ac:dyDescent="0.25">
      <c r="D1499" s="56" t="s">
        <v>5229</v>
      </c>
      <c r="E1499" s="52"/>
      <c r="F1499" s="52"/>
      <c r="G1499" s="52"/>
      <c r="H1499" s="52"/>
      <c r="I1499" s="52"/>
      <c r="J1499" s="52"/>
      <c r="K1499" s="52"/>
      <c r="L1499" s="52"/>
      <c r="M1499" s="52"/>
      <c r="N1499" s="52"/>
      <c r="O1499" s="52"/>
      <c r="P1499" s="52"/>
      <c r="Q1499" s="52"/>
      <c r="R1499" s="52"/>
      <c r="S1499" s="52"/>
      <c r="T1499" s="52"/>
      <c r="U1499" s="52"/>
      <c r="V1499" s="52"/>
      <c r="W1499" s="52"/>
      <c r="X1499" s="52"/>
      <c r="Y1499" s="52"/>
      <c r="Z1499" s="52"/>
      <c r="AA1499" s="52"/>
      <c r="AB1499" s="52"/>
      <c r="AC1499" s="52"/>
      <c r="AD1499" s="52"/>
      <c r="AE1499" s="52"/>
      <c r="AF1499" s="52"/>
      <c r="AG1499" s="52"/>
      <c r="AH1499" s="52"/>
      <c r="AI1499" s="52"/>
      <c r="AJ1499" s="52"/>
      <c r="AK1499" s="52"/>
      <c r="AL1499" s="52"/>
    </row>
    <row r="1500" spans="4:38" x14ac:dyDescent="0.25">
      <c r="D1500" s="56" t="s">
        <v>5230</v>
      </c>
      <c r="E1500" s="52"/>
      <c r="F1500" s="52"/>
      <c r="G1500" s="52"/>
      <c r="H1500" s="52"/>
      <c r="I1500" s="52"/>
      <c r="J1500" s="52"/>
      <c r="K1500" s="52"/>
      <c r="L1500" s="52"/>
      <c r="M1500" s="52"/>
      <c r="N1500" s="52"/>
      <c r="O1500" s="52"/>
      <c r="P1500" s="52"/>
      <c r="Q1500" s="52"/>
      <c r="R1500" s="52"/>
      <c r="S1500" s="52"/>
      <c r="T1500" s="52"/>
      <c r="U1500" s="52"/>
      <c r="V1500" s="52"/>
      <c r="W1500" s="52"/>
      <c r="X1500" s="52"/>
      <c r="Y1500" s="52"/>
      <c r="Z1500" s="52"/>
      <c r="AA1500" s="52"/>
      <c r="AB1500" s="52"/>
      <c r="AC1500" s="52"/>
      <c r="AD1500" s="52"/>
      <c r="AE1500" s="52"/>
      <c r="AF1500" s="52"/>
      <c r="AG1500" s="52"/>
      <c r="AH1500" s="52"/>
      <c r="AI1500" s="52"/>
      <c r="AJ1500" s="52"/>
      <c r="AK1500" s="52"/>
      <c r="AL1500" s="52"/>
    </row>
    <row r="1501" spans="4:38" x14ac:dyDescent="0.25">
      <c r="D1501" s="56" t="s">
        <v>524</v>
      </c>
      <c r="E1501" s="52"/>
      <c r="F1501" s="52"/>
      <c r="G1501" s="52"/>
      <c r="H1501" s="52"/>
      <c r="I1501" s="52"/>
      <c r="J1501" s="52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U1501" s="52"/>
      <c r="V1501" s="52"/>
      <c r="W1501" s="52"/>
      <c r="X1501" s="52"/>
      <c r="Y1501" s="52"/>
      <c r="Z1501" s="52"/>
      <c r="AA1501" s="52"/>
      <c r="AB1501" s="52"/>
      <c r="AC1501" s="52"/>
      <c r="AD1501" s="52"/>
      <c r="AE1501" s="52"/>
      <c r="AF1501" s="52"/>
      <c r="AG1501" s="52"/>
      <c r="AH1501" s="52"/>
      <c r="AI1501" s="52"/>
      <c r="AJ1501" s="52"/>
      <c r="AK1501" s="52"/>
      <c r="AL1501" s="52"/>
    </row>
    <row r="1502" spans="4:38" x14ac:dyDescent="0.25">
      <c r="D1502" s="56" t="s">
        <v>257</v>
      </c>
      <c r="E1502" s="52"/>
      <c r="F1502" s="52"/>
      <c r="G1502" s="52"/>
      <c r="H1502" s="52"/>
      <c r="I1502" s="52"/>
      <c r="J1502" s="52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U1502" s="52"/>
      <c r="V1502" s="52"/>
      <c r="W1502" s="52"/>
      <c r="X1502" s="52"/>
      <c r="Y1502" s="52"/>
      <c r="Z1502" s="52"/>
      <c r="AA1502" s="52"/>
      <c r="AB1502" s="52"/>
      <c r="AC1502" s="52"/>
      <c r="AD1502" s="52"/>
      <c r="AE1502" s="52"/>
      <c r="AF1502" s="52"/>
      <c r="AG1502" s="52"/>
      <c r="AH1502" s="52"/>
      <c r="AI1502" s="52"/>
      <c r="AJ1502" s="52"/>
      <c r="AK1502" s="52"/>
      <c r="AL1502" s="52"/>
    </row>
    <row r="1503" spans="4:38" x14ac:dyDescent="0.25">
      <c r="D1503" s="56" t="s">
        <v>3708</v>
      </c>
      <c r="E1503" s="52"/>
      <c r="F1503" s="52"/>
      <c r="G1503" s="52"/>
      <c r="H1503" s="52"/>
      <c r="I1503" s="52"/>
      <c r="J1503" s="52"/>
      <c r="K1503" s="52"/>
      <c r="L1503" s="52"/>
      <c r="M1503" s="52"/>
      <c r="N1503" s="52"/>
      <c r="O1503" s="52"/>
      <c r="P1503" s="52"/>
      <c r="Q1503" s="52"/>
      <c r="R1503" s="52"/>
      <c r="S1503" s="52"/>
      <c r="T1503" s="52"/>
      <c r="U1503" s="52"/>
      <c r="V1503" s="52"/>
      <c r="W1503" s="52"/>
      <c r="X1503" s="52"/>
      <c r="Y1503" s="52"/>
      <c r="Z1503" s="52"/>
      <c r="AA1503" s="52"/>
      <c r="AB1503" s="52"/>
      <c r="AC1503" s="52"/>
      <c r="AD1503" s="52"/>
      <c r="AE1503" s="52"/>
      <c r="AF1503" s="52"/>
      <c r="AG1503" s="52"/>
      <c r="AH1503" s="52"/>
      <c r="AI1503" s="52"/>
      <c r="AJ1503" s="52"/>
      <c r="AK1503" s="52"/>
      <c r="AL1503" s="52"/>
    </row>
    <row r="1504" spans="4:38" x14ac:dyDescent="0.25">
      <c r="D1504" s="56" t="s">
        <v>279</v>
      </c>
      <c r="E1504" s="52"/>
      <c r="F1504" s="52"/>
      <c r="G1504" s="52"/>
      <c r="H1504" s="52"/>
      <c r="I1504" s="52"/>
      <c r="J1504" s="52"/>
      <c r="K1504" s="52"/>
      <c r="L1504" s="52"/>
      <c r="M1504" s="52"/>
      <c r="N1504" s="52"/>
      <c r="O1504" s="52"/>
      <c r="P1504" s="52"/>
      <c r="Q1504" s="52"/>
      <c r="R1504" s="52"/>
      <c r="S1504" s="52"/>
      <c r="T1504" s="52"/>
      <c r="U1504" s="52"/>
      <c r="V1504" s="52"/>
      <c r="W1504" s="52"/>
      <c r="X1504" s="52"/>
      <c r="Y1504" s="52"/>
      <c r="Z1504" s="52"/>
      <c r="AA1504" s="52"/>
      <c r="AB1504" s="52"/>
      <c r="AC1504" s="52"/>
      <c r="AD1504" s="52"/>
      <c r="AE1504" s="52"/>
      <c r="AF1504" s="52"/>
      <c r="AG1504" s="52"/>
      <c r="AH1504" s="52"/>
      <c r="AI1504" s="52"/>
      <c r="AJ1504" s="52"/>
      <c r="AK1504" s="52"/>
      <c r="AL1504" s="52"/>
    </row>
    <row r="1505" spans="4:38" x14ac:dyDescent="0.25">
      <c r="D1505" s="56" t="s">
        <v>3709</v>
      </c>
      <c r="E1505" s="52"/>
      <c r="F1505" s="52"/>
      <c r="G1505" s="52"/>
      <c r="H1505" s="52"/>
      <c r="I1505" s="52"/>
      <c r="J1505" s="52"/>
      <c r="K1505" s="52"/>
      <c r="L1505" s="52"/>
      <c r="M1505" s="52"/>
      <c r="N1505" s="52"/>
      <c r="O1505" s="52"/>
      <c r="P1505" s="52"/>
      <c r="Q1505" s="52"/>
      <c r="R1505" s="52"/>
      <c r="S1505" s="52"/>
      <c r="T1505" s="52"/>
      <c r="U1505" s="52"/>
      <c r="V1505" s="52"/>
      <c r="W1505" s="52"/>
      <c r="X1505" s="52"/>
      <c r="Y1505" s="52"/>
      <c r="Z1505" s="52"/>
      <c r="AA1505" s="52"/>
      <c r="AB1505" s="52"/>
      <c r="AC1505" s="52"/>
      <c r="AD1505" s="52"/>
      <c r="AE1505" s="52"/>
      <c r="AF1505" s="52"/>
      <c r="AG1505" s="52"/>
      <c r="AH1505" s="52"/>
      <c r="AI1505" s="52"/>
      <c r="AJ1505" s="52"/>
      <c r="AK1505" s="52"/>
      <c r="AL1505" s="52"/>
    </row>
    <row r="1506" spans="4:38" x14ac:dyDescent="0.25">
      <c r="D1506" s="56" t="s">
        <v>355</v>
      </c>
      <c r="E1506" s="52"/>
      <c r="F1506" s="52"/>
      <c r="G1506" s="52"/>
      <c r="H1506" s="52"/>
      <c r="I1506" s="52"/>
      <c r="J1506" s="52"/>
      <c r="K1506" s="52"/>
      <c r="L1506" s="52"/>
      <c r="M1506" s="52"/>
      <c r="N1506" s="52"/>
      <c r="O1506" s="52"/>
      <c r="P1506" s="52"/>
      <c r="Q1506" s="52"/>
      <c r="R1506" s="52"/>
      <c r="S1506" s="52"/>
      <c r="T1506" s="52"/>
      <c r="U1506" s="52"/>
      <c r="V1506" s="52"/>
      <c r="W1506" s="52"/>
      <c r="X1506" s="52"/>
      <c r="Y1506" s="52"/>
      <c r="Z1506" s="52"/>
      <c r="AA1506" s="52"/>
      <c r="AB1506" s="52"/>
      <c r="AC1506" s="52"/>
      <c r="AD1506" s="52"/>
      <c r="AE1506" s="52"/>
      <c r="AF1506" s="52"/>
      <c r="AG1506" s="52"/>
      <c r="AH1506" s="52"/>
      <c r="AI1506" s="52"/>
      <c r="AJ1506" s="52"/>
      <c r="AK1506" s="52"/>
      <c r="AL1506" s="52"/>
    </row>
    <row r="1507" spans="4:38" x14ac:dyDescent="0.25">
      <c r="D1507" s="56" t="s">
        <v>3710</v>
      </c>
      <c r="E1507" s="52"/>
      <c r="F1507" s="52"/>
      <c r="G1507" s="52"/>
      <c r="H1507" s="52"/>
      <c r="I1507" s="52"/>
      <c r="J1507" s="52"/>
      <c r="K1507" s="52"/>
      <c r="L1507" s="52"/>
      <c r="M1507" s="52"/>
      <c r="N1507" s="52"/>
      <c r="O1507" s="52"/>
      <c r="P1507" s="52"/>
      <c r="Q1507" s="52"/>
      <c r="R1507" s="52"/>
      <c r="S1507" s="52"/>
      <c r="T1507" s="52"/>
      <c r="U1507" s="52"/>
      <c r="V1507" s="52"/>
      <c r="W1507" s="52"/>
      <c r="X1507" s="52"/>
      <c r="Y1507" s="52"/>
      <c r="Z1507" s="52"/>
      <c r="AA1507" s="52"/>
      <c r="AB1507" s="52"/>
      <c r="AC1507" s="52"/>
      <c r="AD1507" s="52"/>
      <c r="AE1507" s="52"/>
      <c r="AF1507" s="52"/>
      <c r="AG1507" s="52"/>
      <c r="AH1507" s="52"/>
      <c r="AI1507" s="52"/>
      <c r="AJ1507" s="52"/>
      <c r="AK1507" s="52"/>
      <c r="AL1507" s="52"/>
    </row>
    <row r="1508" spans="4:38" x14ac:dyDescent="0.25">
      <c r="D1508" s="56" t="s">
        <v>359</v>
      </c>
      <c r="E1508" s="52"/>
      <c r="F1508" s="52"/>
      <c r="G1508" s="52"/>
      <c r="H1508" s="52"/>
      <c r="I1508" s="52"/>
      <c r="J1508" s="52"/>
      <c r="K1508" s="52"/>
      <c r="L1508" s="52"/>
      <c r="M1508" s="52"/>
      <c r="N1508" s="52"/>
      <c r="O1508" s="52"/>
      <c r="P1508" s="52"/>
      <c r="Q1508" s="52"/>
      <c r="R1508" s="52"/>
      <c r="S1508" s="52"/>
      <c r="T1508" s="52"/>
      <c r="U1508" s="52"/>
      <c r="V1508" s="52"/>
      <c r="W1508" s="52"/>
      <c r="X1508" s="52"/>
      <c r="Y1508" s="52"/>
      <c r="Z1508" s="52"/>
      <c r="AA1508" s="52"/>
      <c r="AB1508" s="52"/>
      <c r="AC1508" s="52"/>
      <c r="AD1508" s="52"/>
      <c r="AE1508" s="52"/>
      <c r="AF1508" s="52"/>
      <c r="AG1508" s="52"/>
      <c r="AH1508" s="52"/>
      <c r="AI1508" s="52"/>
      <c r="AJ1508" s="52"/>
      <c r="AK1508" s="52"/>
      <c r="AL1508" s="52"/>
    </row>
    <row r="1509" spans="4:38" x14ac:dyDescent="0.25">
      <c r="D1509" s="56" t="s">
        <v>5231</v>
      </c>
      <c r="E1509" s="52"/>
      <c r="F1509" s="52"/>
      <c r="G1509" s="52"/>
      <c r="H1509" s="52"/>
      <c r="I1509" s="52"/>
      <c r="J1509" s="52"/>
      <c r="K1509" s="52"/>
      <c r="L1509" s="52"/>
      <c r="M1509" s="52"/>
      <c r="N1509" s="52"/>
      <c r="O1509" s="52"/>
      <c r="P1509" s="52"/>
      <c r="Q1509" s="52"/>
      <c r="R1509" s="52"/>
      <c r="S1509" s="52"/>
      <c r="T1509" s="52"/>
      <c r="U1509" s="52"/>
      <c r="V1509" s="52"/>
      <c r="W1509" s="52"/>
      <c r="X1509" s="52"/>
      <c r="Y1509" s="52"/>
      <c r="Z1509" s="52"/>
      <c r="AA1509" s="52"/>
      <c r="AB1509" s="52"/>
      <c r="AC1509" s="52"/>
      <c r="AD1509" s="52"/>
      <c r="AE1509" s="52"/>
      <c r="AF1509" s="52"/>
      <c r="AG1509" s="52"/>
      <c r="AH1509" s="52"/>
      <c r="AI1509" s="52"/>
      <c r="AJ1509" s="52"/>
      <c r="AK1509" s="52"/>
      <c r="AL1509" s="52"/>
    </row>
    <row r="1510" spans="4:38" x14ac:dyDescent="0.25">
      <c r="D1510" s="56" t="s">
        <v>5232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  <c r="Z1510" s="52"/>
      <c r="AA1510" s="52"/>
      <c r="AB1510" s="52"/>
      <c r="AC1510" s="52"/>
      <c r="AD1510" s="52"/>
      <c r="AE1510" s="52"/>
      <c r="AF1510" s="52"/>
      <c r="AG1510" s="52"/>
      <c r="AH1510" s="52"/>
      <c r="AI1510" s="52"/>
      <c r="AJ1510" s="52"/>
      <c r="AK1510" s="52"/>
      <c r="AL1510" s="52"/>
    </row>
    <row r="1511" spans="4:38" x14ac:dyDescent="0.25">
      <c r="D1511" s="56" t="s">
        <v>5333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  <c r="Z1511" s="52"/>
      <c r="AA1511" s="52"/>
      <c r="AB1511" s="52"/>
      <c r="AC1511" s="52"/>
      <c r="AD1511" s="52"/>
      <c r="AE1511" s="52"/>
      <c r="AF1511" s="52"/>
      <c r="AG1511" s="52"/>
      <c r="AH1511" s="52"/>
      <c r="AI1511" s="52"/>
      <c r="AJ1511" s="52"/>
      <c r="AK1511" s="52"/>
      <c r="AL1511" s="52"/>
    </row>
    <row r="1512" spans="4:38" x14ac:dyDescent="0.25">
      <c r="D1512" s="56" t="s">
        <v>5334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  <c r="Z1512" s="52"/>
      <c r="AA1512" s="52"/>
      <c r="AB1512" s="52"/>
      <c r="AC1512" s="52"/>
      <c r="AD1512" s="52"/>
      <c r="AE1512" s="52"/>
      <c r="AF1512" s="52"/>
      <c r="AG1512" s="52"/>
      <c r="AH1512" s="52"/>
      <c r="AI1512" s="52"/>
      <c r="AJ1512" s="52"/>
      <c r="AK1512" s="52"/>
      <c r="AL1512" s="52"/>
    </row>
    <row r="1513" spans="4:38" x14ac:dyDescent="0.25">
      <c r="D1513" s="56" t="s">
        <v>258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  <c r="Z1513" s="52"/>
      <c r="AA1513" s="52"/>
      <c r="AB1513" s="52"/>
      <c r="AC1513" s="52"/>
      <c r="AD1513" s="52"/>
      <c r="AE1513" s="52"/>
      <c r="AF1513" s="52"/>
      <c r="AG1513" s="52"/>
      <c r="AH1513" s="52"/>
      <c r="AI1513" s="52"/>
      <c r="AJ1513" s="52"/>
      <c r="AK1513" s="52"/>
      <c r="AL1513" s="52"/>
    </row>
    <row r="1514" spans="4:38" x14ac:dyDescent="0.25">
      <c r="D1514" s="56" t="s">
        <v>3156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  <c r="T1514" s="52"/>
      <c r="U1514" s="52"/>
      <c r="V1514" s="52"/>
      <c r="W1514" s="52"/>
      <c r="X1514" s="52"/>
      <c r="Y1514" s="52"/>
      <c r="Z1514" s="52"/>
      <c r="AA1514" s="52"/>
      <c r="AB1514" s="52"/>
      <c r="AC1514" s="52"/>
      <c r="AD1514" s="52"/>
      <c r="AE1514" s="52"/>
      <c r="AF1514" s="52"/>
      <c r="AG1514" s="52"/>
      <c r="AH1514" s="52"/>
      <c r="AI1514" s="52"/>
      <c r="AJ1514" s="52"/>
      <c r="AK1514" s="52"/>
      <c r="AL1514" s="52"/>
    </row>
    <row r="1515" spans="4:38" x14ac:dyDescent="0.25">
      <c r="D1515" s="56" t="s">
        <v>5335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  <c r="T1515" s="52"/>
      <c r="U1515" s="52"/>
      <c r="V1515" s="52"/>
      <c r="W1515" s="52"/>
      <c r="X1515" s="52"/>
      <c r="Y1515" s="52"/>
      <c r="Z1515" s="52"/>
      <c r="AA1515" s="52"/>
      <c r="AB1515" s="52"/>
      <c r="AC1515" s="52"/>
      <c r="AD1515" s="52"/>
      <c r="AE1515" s="52"/>
      <c r="AF1515" s="52"/>
      <c r="AG1515" s="52"/>
      <c r="AH1515" s="52"/>
      <c r="AI1515" s="52"/>
      <c r="AJ1515" s="52"/>
      <c r="AK1515" s="52"/>
      <c r="AL1515" s="52"/>
    </row>
    <row r="1516" spans="4:38" x14ac:dyDescent="0.25">
      <c r="D1516" s="56" t="s">
        <v>5336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  <c r="T1516" s="52"/>
      <c r="U1516" s="52"/>
      <c r="V1516" s="52"/>
      <c r="W1516" s="52"/>
      <c r="X1516" s="52"/>
      <c r="Y1516" s="52"/>
      <c r="Z1516" s="52"/>
      <c r="AA1516" s="52"/>
      <c r="AB1516" s="52"/>
      <c r="AC1516" s="52"/>
      <c r="AD1516" s="52"/>
      <c r="AE1516" s="52"/>
      <c r="AF1516" s="52"/>
      <c r="AG1516" s="52"/>
      <c r="AH1516" s="52"/>
      <c r="AI1516" s="52"/>
      <c r="AJ1516" s="52"/>
      <c r="AK1516" s="52"/>
      <c r="AL1516" s="52"/>
    </row>
    <row r="1517" spans="4:38" x14ac:dyDescent="0.25">
      <c r="D1517" s="56" t="s">
        <v>3155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  <c r="T1517" s="52"/>
      <c r="U1517" s="52"/>
      <c r="V1517" s="52"/>
      <c r="W1517" s="52"/>
      <c r="X1517" s="52"/>
      <c r="Y1517" s="52"/>
      <c r="Z1517" s="52"/>
      <c r="AA1517" s="52"/>
      <c r="AB1517" s="52"/>
      <c r="AC1517" s="52"/>
      <c r="AD1517" s="52"/>
      <c r="AE1517" s="52"/>
      <c r="AF1517" s="52"/>
      <c r="AG1517" s="52"/>
      <c r="AH1517" s="52"/>
      <c r="AI1517" s="52"/>
      <c r="AJ1517" s="52"/>
      <c r="AK1517" s="52"/>
      <c r="AL1517" s="52"/>
    </row>
    <row r="1518" spans="4:38" x14ac:dyDescent="0.25">
      <c r="D1518" s="56" t="s">
        <v>3154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  <c r="T1518" s="52"/>
      <c r="U1518" s="52"/>
      <c r="V1518" s="52"/>
      <c r="W1518" s="52"/>
      <c r="X1518" s="52"/>
      <c r="Y1518" s="52"/>
      <c r="Z1518" s="52"/>
      <c r="AA1518" s="52"/>
      <c r="AB1518" s="52"/>
      <c r="AC1518" s="52"/>
      <c r="AD1518" s="52"/>
      <c r="AE1518" s="52"/>
      <c r="AF1518" s="52"/>
      <c r="AG1518" s="52"/>
      <c r="AH1518" s="52"/>
      <c r="AI1518" s="52"/>
      <c r="AJ1518" s="52"/>
      <c r="AK1518" s="52"/>
      <c r="AL1518" s="52"/>
    </row>
    <row r="1519" spans="4:38" x14ac:dyDescent="0.25">
      <c r="D1519" s="56" t="s">
        <v>5337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  <c r="T1519" s="52"/>
      <c r="U1519" s="52"/>
      <c r="V1519" s="52"/>
      <c r="W1519" s="52"/>
      <c r="X1519" s="52"/>
      <c r="Y1519" s="52"/>
      <c r="Z1519" s="52"/>
      <c r="AA1519" s="52"/>
      <c r="AB1519" s="52"/>
      <c r="AC1519" s="52"/>
      <c r="AD1519" s="52"/>
      <c r="AE1519" s="52"/>
      <c r="AF1519" s="52"/>
      <c r="AG1519" s="52"/>
      <c r="AH1519" s="52"/>
      <c r="AI1519" s="52"/>
      <c r="AJ1519" s="52"/>
      <c r="AK1519" s="52"/>
      <c r="AL1519" s="52"/>
    </row>
    <row r="1520" spans="4:38" x14ac:dyDescent="0.25">
      <c r="D1520" s="56" t="s">
        <v>3157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  <c r="T1520" s="52"/>
      <c r="U1520" s="52"/>
      <c r="V1520" s="52"/>
      <c r="W1520" s="52"/>
      <c r="X1520" s="52"/>
      <c r="Y1520" s="52"/>
      <c r="Z1520" s="52"/>
      <c r="AA1520" s="52"/>
      <c r="AB1520" s="52"/>
      <c r="AC1520" s="52"/>
      <c r="AD1520" s="52"/>
      <c r="AE1520" s="52"/>
      <c r="AF1520" s="52"/>
      <c r="AG1520" s="52"/>
      <c r="AH1520" s="52"/>
      <c r="AI1520" s="52"/>
      <c r="AJ1520" s="52"/>
      <c r="AK1520" s="52"/>
      <c r="AL1520" s="52"/>
    </row>
    <row r="1521" spans="4:38" x14ac:dyDescent="0.25">
      <c r="D1521" s="56"/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  <c r="T1521" s="52"/>
      <c r="U1521" s="52"/>
      <c r="V1521" s="52"/>
      <c r="W1521" s="52"/>
      <c r="X1521" s="52"/>
      <c r="Y1521" s="52"/>
      <c r="Z1521" s="52"/>
      <c r="AA1521" s="52"/>
      <c r="AB1521" s="52"/>
      <c r="AC1521" s="52"/>
      <c r="AD1521" s="52"/>
      <c r="AE1521" s="52"/>
      <c r="AF1521" s="52"/>
      <c r="AG1521" s="52"/>
      <c r="AH1521" s="52"/>
      <c r="AI1521" s="52"/>
      <c r="AJ1521" s="52"/>
      <c r="AK1521" s="52"/>
      <c r="AL1521" s="52"/>
    </row>
    <row r="1522" spans="4:38" x14ac:dyDescent="0.25">
      <c r="D1522" s="56" t="s">
        <v>5338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  <c r="T1522" s="52"/>
      <c r="U1522" s="52"/>
      <c r="V1522" s="52"/>
      <c r="W1522" s="52"/>
      <c r="X1522" s="52"/>
      <c r="Y1522" s="52"/>
      <c r="Z1522" s="52"/>
      <c r="AA1522" s="52"/>
      <c r="AB1522" s="52"/>
      <c r="AC1522" s="52"/>
      <c r="AD1522" s="52"/>
      <c r="AE1522" s="52"/>
      <c r="AF1522" s="52"/>
      <c r="AG1522" s="52"/>
      <c r="AH1522" s="52"/>
      <c r="AI1522" s="52"/>
      <c r="AJ1522" s="52"/>
      <c r="AK1522" s="52"/>
      <c r="AL1522" s="52"/>
    </row>
    <row r="1523" spans="4:38" x14ac:dyDescent="0.25">
      <c r="D1523" s="56" t="s">
        <v>5339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  <c r="T1523" s="52"/>
      <c r="U1523" s="52"/>
      <c r="V1523" s="52"/>
      <c r="W1523" s="52"/>
      <c r="X1523" s="52"/>
      <c r="Y1523" s="52"/>
      <c r="Z1523" s="52"/>
      <c r="AA1523" s="52"/>
      <c r="AB1523" s="52"/>
      <c r="AC1523" s="52"/>
      <c r="AD1523" s="52"/>
      <c r="AE1523" s="52"/>
      <c r="AF1523" s="52"/>
      <c r="AG1523" s="52"/>
      <c r="AH1523" s="52"/>
      <c r="AI1523" s="52"/>
      <c r="AJ1523" s="52"/>
      <c r="AK1523" s="52"/>
      <c r="AL1523" s="52"/>
    </row>
    <row r="1524" spans="4:38" x14ac:dyDescent="0.25">
      <c r="D1524" s="56" t="s">
        <v>5340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  <c r="T1524" s="52"/>
      <c r="U1524" s="52"/>
      <c r="V1524" s="52"/>
      <c r="W1524" s="52"/>
      <c r="X1524" s="52"/>
      <c r="Y1524" s="52"/>
      <c r="Z1524" s="52"/>
      <c r="AA1524" s="52"/>
      <c r="AB1524" s="52"/>
      <c r="AC1524" s="52"/>
      <c r="AD1524" s="52"/>
      <c r="AE1524" s="52"/>
      <c r="AF1524" s="52"/>
      <c r="AG1524" s="52"/>
      <c r="AH1524" s="52"/>
      <c r="AI1524" s="52"/>
      <c r="AJ1524" s="52"/>
      <c r="AK1524" s="52"/>
      <c r="AL1524" s="52"/>
    </row>
    <row r="1525" spans="4:38" x14ac:dyDescent="0.25">
      <c r="D1525" s="56"/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  <c r="T1525" s="52"/>
      <c r="U1525" s="52"/>
      <c r="V1525" s="52"/>
      <c r="W1525" s="52"/>
      <c r="X1525" s="52"/>
      <c r="Y1525" s="52"/>
      <c r="Z1525" s="52"/>
      <c r="AA1525" s="52"/>
      <c r="AB1525" s="52"/>
      <c r="AC1525" s="52"/>
      <c r="AD1525" s="52"/>
      <c r="AE1525" s="52"/>
      <c r="AF1525" s="52"/>
      <c r="AG1525" s="52"/>
      <c r="AH1525" s="52"/>
      <c r="AI1525" s="52"/>
      <c r="AJ1525" s="52"/>
      <c r="AK1525" s="52"/>
      <c r="AL1525" s="52"/>
    </row>
    <row r="1526" spans="4:38" x14ac:dyDescent="0.25">
      <c r="D1526" s="56" t="s">
        <v>5341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  <c r="T1526" s="52"/>
      <c r="U1526" s="52"/>
      <c r="V1526" s="52"/>
      <c r="W1526" s="52"/>
      <c r="X1526" s="52"/>
      <c r="Y1526" s="52"/>
      <c r="Z1526" s="52"/>
      <c r="AA1526" s="52"/>
      <c r="AB1526" s="52"/>
      <c r="AC1526" s="52"/>
      <c r="AD1526" s="52"/>
      <c r="AE1526" s="52"/>
      <c r="AF1526" s="52"/>
      <c r="AG1526" s="52"/>
      <c r="AH1526" s="52"/>
      <c r="AI1526" s="52"/>
      <c r="AJ1526" s="52"/>
      <c r="AK1526" s="52"/>
      <c r="AL1526" s="52"/>
    </row>
    <row r="1527" spans="4:38" x14ac:dyDescent="0.25">
      <c r="D1527" s="56" t="s">
        <v>5342</v>
      </c>
      <c r="E1527" s="52"/>
      <c r="F1527" s="52"/>
      <c r="G1527" s="52"/>
      <c r="H1527" s="52"/>
      <c r="I1527" s="52"/>
      <c r="J1527" s="52"/>
      <c r="K1527" s="52"/>
      <c r="L1527" s="52"/>
      <c r="M1527" s="52"/>
      <c r="N1527" s="52"/>
      <c r="O1527" s="52"/>
      <c r="P1527" s="52"/>
      <c r="Q1527" s="52"/>
      <c r="R1527" s="52"/>
      <c r="S1527" s="52"/>
      <c r="T1527" s="52"/>
      <c r="U1527" s="52"/>
      <c r="V1527" s="52"/>
      <c r="W1527" s="52"/>
      <c r="X1527" s="52"/>
      <c r="Y1527" s="52"/>
      <c r="Z1527" s="52"/>
      <c r="AA1527" s="52"/>
      <c r="AB1527" s="52"/>
      <c r="AC1527" s="52"/>
      <c r="AD1527" s="52"/>
      <c r="AE1527" s="52"/>
      <c r="AF1527" s="52"/>
      <c r="AG1527" s="52"/>
      <c r="AH1527" s="52"/>
      <c r="AI1527" s="52"/>
      <c r="AJ1527" s="52"/>
      <c r="AK1527" s="52"/>
      <c r="AL1527" s="52"/>
    </row>
    <row r="1528" spans="4:38" x14ac:dyDescent="0.25">
      <c r="D1528" s="56" t="s">
        <v>5343</v>
      </c>
      <c r="E1528" s="52"/>
      <c r="F1528" s="52"/>
      <c r="G1528" s="52"/>
      <c r="H1528" s="52"/>
      <c r="I1528" s="52"/>
      <c r="J1528" s="52"/>
      <c r="K1528" s="52"/>
      <c r="L1528" s="52"/>
      <c r="M1528" s="52"/>
      <c r="N1528" s="52"/>
      <c r="O1528" s="52"/>
      <c r="P1528" s="52"/>
      <c r="Q1528" s="52"/>
      <c r="R1528" s="52"/>
      <c r="S1528" s="52"/>
      <c r="T1528" s="52"/>
      <c r="U1528" s="52"/>
      <c r="V1528" s="52"/>
      <c r="W1528" s="52"/>
      <c r="X1528" s="52"/>
      <c r="Y1528" s="52"/>
      <c r="Z1528" s="52"/>
      <c r="AA1528" s="52"/>
      <c r="AB1528" s="52"/>
      <c r="AC1528" s="52"/>
      <c r="AD1528" s="52"/>
      <c r="AE1528" s="52"/>
      <c r="AF1528" s="52"/>
      <c r="AG1528" s="52"/>
      <c r="AH1528" s="52"/>
      <c r="AI1528" s="52"/>
      <c r="AJ1528" s="52"/>
      <c r="AK1528" s="52"/>
      <c r="AL1528" s="52"/>
    </row>
    <row r="1529" spans="4:38" x14ac:dyDescent="0.25">
      <c r="D1529" s="56"/>
      <c r="E1529" s="52"/>
      <c r="F1529" s="52"/>
      <c r="G1529" s="52"/>
      <c r="H1529" s="52"/>
      <c r="I1529" s="52"/>
      <c r="J1529" s="52"/>
      <c r="K1529" s="52"/>
      <c r="L1529" s="52"/>
      <c r="M1529" s="52"/>
      <c r="N1529" s="52"/>
      <c r="O1529" s="52"/>
      <c r="P1529" s="52"/>
      <c r="Q1529" s="52"/>
      <c r="R1529" s="52"/>
      <c r="S1529" s="52"/>
      <c r="T1529" s="52"/>
      <c r="U1529" s="52"/>
      <c r="V1529" s="52"/>
      <c r="W1529" s="52"/>
      <c r="X1529" s="52"/>
      <c r="Y1529" s="52"/>
      <c r="Z1529" s="52"/>
      <c r="AA1529" s="52"/>
      <c r="AB1529" s="52"/>
      <c r="AC1529" s="52"/>
      <c r="AD1529" s="52"/>
      <c r="AE1529" s="52"/>
      <c r="AF1529" s="52"/>
      <c r="AG1529" s="52"/>
      <c r="AH1529" s="52"/>
      <c r="AI1529" s="52"/>
      <c r="AJ1529" s="52"/>
      <c r="AK1529" s="52"/>
      <c r="AL1529" s="52"/>
    </row>
    <row r="1530" spans="4:38" x14ac:dyDescent="0.25">
      <c r="D1530" s="56" t="s">
        <v>5344</v>
      </c>
      <c r="E1530" s="52"/>
      <c r="F1530" s="52"/>
      <c r="G1530" s="52"/>
      <c r="H1530" s="52"/>
      <c r="I1530" s="52"/>
      <c r="J1530" s="52"/>
      <c r="K1530" s="52"/>
      <c r="L1530" s="52"/>
      <c r="M1530" s="52"/>
      <c r="N1530" s="52"/>
      <c r="O1530" s="52"/>
      <c r="P1530" s="52"/>
      <c r="Q1530" s="52"/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</row>
    <row r="1531" spans="4:38" x14ac:dyDescent="0.25">
      <c r="D1531" s="56" t="s">
        <v>5345</v>
      </c>
      <c r="E1531" s="52"/>
      <c r="F1531" s="52"/>
      <c r="G1531" s="52"/>
      <c r="H1531" s="52"/>
      <c r="I1531" s="52"/>
      <c r="J1531" s="52"/>
      <c r="K1531" s="52"/>
      <c r="L1531" s="52"/>
      <c r="M1531" s="52"/>
      <c r="N1531" s="52"/>
      <c r="O1531" s="52"/>
      <c r="P1531" s="52"/>
      <c r="Q1531" s="52"/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</row>
    <row r="1532" spans="4:38" x14ac:dyDescent="0.25">
      <c r="D1532" s="56" t="s">
        <v>5346</v>
      </c>
      <c r="E1532" s="52"/>
      <c r="F1532" s="52"/>
      <c r="G1532" s="52"/>
      <c r="H1532" s="52"/>
      <c r="I1532" s="52"/>
      <c r="J1532" s="52"/>
      <c r="K1532" s="52"/>
      <c r="L1532" s="52"/>
      <c r="M1532" s="52"/>
      <c r="N1532" s="52"/>
      <c r="O1532" s="52"/>
      <c r="P1532" s="52"/>
      <c r="Q1532" s="52"/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</row>
    <row r="1533" spans="4:38" x14ac:dyDescent="0.25">
      <c r="D1533" s="56" t="s">
        <v>5347</v>
      </c>
      <c r="E1533" s="52"/>
      <c r="F1533" s="52"/>
      <c r="G1533" s="52"/>
      <c r="H1533" s="52"/>
      <c r="I1533" s="52"/>
      <c r="J1533" s="52"/>
      <c r="K1533" s="52"/>
      <c r="L1533" s="52"/>
      <c r="M1533" s="52"/>
      <c r="N1533" s="52"/>
      <c r="O1533" s="52"/>
      <c r="P1533" s="52"/>
      <c r="Q1533" s="52"/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</row>
    <row r="1534" spans="4:38" x14ac:dyDescent="0.25">
      <c r="D1534" s="56" t="s">
        <v>5348</v>
      </c>
      <c r="E1534" s="52"/>
      <c r="F1534" s="52"/>
      <c r="G1534" s="52"/>
      <c r="H1534" s="52"/>
      <c r="I1534" s="52"/>
      <c r="J1534" s="52"/>
      <c r="K1534" s="52"/>
      <c r="L1534" s="52"/>
      <c r="M1534" s="52"/>
      <c r="N1534" s="52"/>
      <c r="O1534" s="52"/>
      <c r="P1534" s="52"/>
      <c r="Q1534" s="52"/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</row>
    <row r="1535" spans="4:38" x14ac:dyDescent="0.25">
      <c r="D1535" s="56" t="s">
        <v>5349</v>
      </c>
      <c r="E1535" s="52"/>
      <c r="F1535" s="52"/>
      <c r="G1535" s="52"/>
      <c r="H1535" s="52"/>
      <c r="I1535" s="52"/>
      <c r="J1535" s="52"/>
      <c r="K1535" s="52"/>
      <c r="L1535" s="52"/>
      <c r="M1535" s="52"/>
      <c r="N1535" s="52"/>
      <c r="O1535" s="52"/>
      <c r="P1535" s="52"/>
      <c r="Q1535" s="52"/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</row>
    <row r="1536" spans="4:38" x14ac:dyDescent="0.25">
      <c r="D1536" s="56" t="s">
        <v>5350</v>
      </c>
      <c r="E1536" s="52"/>
      <c r="F1536" s="52"/>
      <c r="G1536" s="52"/>
      <c r="H1536" s="52"/>
      <c r="I1536" s="52"/>
      <c r="J1536" s="52"/>
      <c r="K1536" s="52"/>
      <c r="L1536" s="52"/>
      <c r="M1536" s="52"/>
      <c r="N1536" s="52"/>
      <c r="O1536" s="52"/>
      <c r="P1536" s="52"/>
      <c r="Q1536" s="52"/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</row>
    <row r="1537" spans="4:38" x14ac:dyDescent="0.25">
      <c r="D1537" s="56" t="s">
        <v>5351</v>
      </c>
      <c r="E1537" s="52"/>
      <c r="F1537" s="52"/>
      <c r="G1537" s="52"/>
      <c r="H1537" s="52"/>
      <c r="I1537" s="52"/>
      <c r="J1537" s="52"/>
      <c r="K1537" s="52"/>
      <c r="L1537" s="52"/>
      <c r="M1537" s="52"/>
      <c r="N1537" s="52"/>
      <c r="O1537" s="52"/>
      <c r="P1537" s="52"/>
      <c r="Q1537" s="52"/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</row>
    <row r="1538" spans="4:38" x14ac:dyDescent="0.25">
      <c r="D1538" s="56" t="s">
        <v>5352</v>
      </c>
      <c r="E1538" s="52"/>
      <c r="F1538" s="52"/>
      <c r="G1538" s="52"/>
      <c r="H1538" s="52"/>
      <c r="I1538" s="52"/>
      <c r="J1538" s="52"/>
      <c r="K1538" s="52"/>
      <c r="L1538" s="52"/>
      <c r="M1538" s="52"/>
      <c r="N1538" s="52"/>
      <c r="O1538" s="52"/>
      <c r="P1538" s="52"/>
      <c r="Q1538" s="52"/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</row>
    <row r="1539" spans="4:38" x14ac:dyDescent="0.25">
      <c r="D1539" s="56" t="s">
        <v>5353</v>
      </c>
      <c r="E1539" s="52"/>
      <c r="F1539" s="52"/>
      <c r="G1539" s="52"/>
      <c r="H1539" s="52"/>
      <c r="I1539" s="52"/>
      <c r="J1539" s="52"/>
      <c r="K1539" s="52"/>
      <c r="L1539" s="52"/>
      <c r="M1539" s="52"/>
      <c r="N1539" s="52"/>
      <c r="O1539" s="52"/>
      <c r="P1539" s="52"/>
      <c r="Q1539" s="52"/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</row>
    <row r="1540" spans="4:38" x14ac:dyDescent="0.25">
      <c r="D1540" s="56" t="s">
        <v>5354</v>
      </c>
      <c r="E1540" s="52"/>
      <c r="F1540" s="52"/>
      <c r="G1540" s="52"/>
      <c r="H1540" s="52"/>
      <c r="I1540" s="52"/>
      <c r="J1540" s="52"/>
      <c r="K1540" s="52"/>
      <c r="L1540" s="52"/>
      <c r="M1540" s="52"/>
      <c r="N1540" s="52"/>
      <c r="O1540" s="52"/>
      <c r="P1540" s="52"/>
      <c r="Q1540" s="52"/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</row>
    <row r="1541" spans="4:38" x14ac:dyDescent="0.25">
      <c r="D1541" s="56" t="s">
        <v>5355</v>
      </c>
      <c r="E1541" s="52"/>
      <c r="F1541" s="52"/>
      <c r="G1541" s="52"/>
      <c r="H1541" s="52"/>
      <c r="I1541" s="52"/>
      <c r="J1541" s="52"/>
      <c r="K1541" s="52"/>
      <c r="L1541" s="52"/>
      <c r="M1541" s="52"/>
      <c r="N1541" s="52"/>
      <c r="O1541" s="52"/>
      <c r="P1541" s="52"/>
      <c r="Q1541" s="52"/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</row>
    <row r="1542" spans="4:38" x14ac:dyDescent="0.25">
      <c r="D1542" s="56" t="s">
        <v>5356</v>
      </c>
      <c r="E1542" s="52"/>
      <c r="F1542" s="52"/>
      <c r="G1542" s="52"/>
      <c r="H1542" s="52"/>
      <c r="I1542" s="52"/>
      <c r="J1542" s="52"/>
      <c r="K1542" s="52"/>
      <c r="L1542" s="52"/>
      <c r="M1542" s="52"/>
      <c r="N1542" s="52"/>
      <c r="O1542" s="52"/>
      <c r="P1542" s="52"/>
      <c r="Q1542" s="52"/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</row>
    <row r="1543" spans="4:38" x14ac:dyDescent="0.25">
      <c r="D1543" s="56" t="s">
        <v>5357</v>
      </c>
      <c r="E1543" s="52"/>
      <c r="F1543" s="52"/>
      <c r="G1543" s="52"/>
      <c r="H1543" s="52"/>
      <c r="I1543" s="52"/>
      <c r="J1543" s="52"/>
      <c r="K1543" s="52"/>
      <c r="L1543" s="52"/>
      <c r="M1543" s="52"/>
      <c r="N1543" s="52"/>
      <c r="O1543" s="52"/>
      <c r="P1543" s="52"/>
      <c r="Q1543" s="52"/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</row>
    <row r="1544" spans="4:38" x14ac:dyDescent="0.25">
      <c r="D1544" s="56" t="s">
        <v>5358</v>
      </c>
      <c r="E1544" s="52"/>
      <c r="F1544" s="52"/>
      <c r="G1544" s="52"/>
      <c r="H1544" s="52"/>
      <c r="I1544" s="52"/>
      <c r="J1544" s="52"/>
      <c r="K1544" s="52"/>
      <c r="L1544" s="52"/>
      <c r="M1544" s="52"/>
      <c r="N1544" s="52"/>
      <c r="O1544" s="52"/>
      <c r="P1544" s="52"/>
      <c r="Q1544" s="52"/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</row>
    <row r="1545" spans="4:38" x14ac:dyDescent="0.25">
      <c r="D1545" s="56" t="s">
        <v>5359</v>
      </c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</row>
    <row r="1546" spans="4:38" x14ac:dyDescent="0.25">
      <c r="D1546" s="56" t="s">
        <v>5360</v>
      </c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</row>
    <row r="1547" spans="4:38" x14ac:dyDescent="0.25">
      <c r="D1547" s="56" t="s">
        <v>5361</v>
      </c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</row>
    <row r="1548" spans="4:38" x14ac:dyDescent="0.25">
      <c r="D1548" s="56" t="s">
        <v>278</v>
      </c>
      <c r="E1548" s="52"/>
      <c r="F1548" s="52"/>
      <c r="G1548" s="52"/>
      <c r="H1548" s="52"/>
      <c r="I1548" s="52"/>
      <c r="J1548" s="52"/>
      <c r="K1548" s="52"/>
      <c r="L1548" s="52"/>
      <c r="M1548" s="52"/>
      <c r="N1548" s="52"/>
      <c r="O1548" s="52"/>
      <c r="P1548" s="52"/>
      <c r="Q1548" s="52"/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</row>
    <row r="1549" spans="4:38" x14ac:dyDescent="0.25">
      <c r="D1549" s="56" t="s">
        <v>5259</v>
      </c>
      <c r="E1549" s="52"/>
      <c r="F1549" s="52"/>
      <c r="G1549" s="52"/>
      <c r="H1549" s="52"/>
      <c r="I1549" s="52"/>
      <c r="J1549" s="52"/>
      <c r="K1549" s="52"/>
      <c r="L1549" s="52"/>
      <c r="M1549" s="52"/>
      <c r="N1549" s="52"/>
      <c r="O1549" s="52"/>
      <c r="P1549" s="52"/>
      <c r="Q1549" s="52"/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</row>
    <row r="1550" spans="4:38" x14ac:dyDescent="0.25">
      <c r="D1550" s="56" t="s">
        <v>5260</v>
      </c>
      <c r="E1550" s="52"/>
      <c r="F1550" s="52"/>
      <c r="G1550" s="52"/>
      <c r="H1550" s="52"/>
      <c r="I1550" s="52"/>
      <c r="J1550" s="52"/>
      <c r="K1550" s="52"/>
      <c r="L1550" s="52"/>
      <c r="M1550" s="52"/>
      <c r="N1550" s="52"/>
      <c r="O1550" s="52"/>
      <c r="P1550" s="52"/>
      <c r="Q1550" s="52"/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</row>
    <row r="1551" spans="4:38" x14ac:dyDescent="0.25">
      <c r="D1551" s="56" t="s">
        <v>5362</v>
      </c>
      <c r="E1551" s="52"/>
      <c r="F1551" s="52"/>
      <c r="G1551" s="52"/>
      <c r="H1551" s="52"/>
      <c r="I1551" s="52"/>
      <c r="J1551" s="52"/>
      <c r="K1551" s="52"/>
      <c r="L1551" s="52"/>
      <c r="M1551" s="52"/>
      <c r="N1551" s="52"/>
      <c r="O1551" s="52"/>
      <c r="P1551" s="52"/>
      <c r="Q1551" s="52"/>
      <c r="R1551" s="52"/>
      <c r="S1551" s="52"/>
      <c r="T1551" s="52"/>
      <c r="U1551" s="52"/>
      <c r="V1551" s="52"/>
      <c r="W1551" s="52"/>
      <c r="X1551" s="52"/>
      <c r="Y1551" s="52"/>
      <c r="Z1551" s="52"/>
      <c r="AA1551" s="52"/>
      <c r="AB1551" s="52"/>
      <c r="AC1551" s="52"/>
      <c r="AD1551" s="52"/>
      <c r="AE1551" s="52"/>
      <c r="AF1551" s="52"/>
      <c r="AG1551" s="52"/>
      <c r="AH1551" s="52"/>
      <c r="AI1551" s="52"/>
      <c r="AJ1551" s="52"/>
      <c r="AK1551" s="52"/>
      <c r="AL1551" s="52"/>
    </row>
    <row r="1553" spans="4:4" x14ac:dyDescent="0.25">
      <c r="D1553" s="285" t="s">
        <v>5315</v>
      </c>
    </row>
    <row r="1615" spans="2:4" x14ac:dyDescent="0.25">
      <c r="B1615" s="48">
        <v>0</v>
      </c>
      <c r="D1615" s="51" t="s">
        <v>5329</v>
      </c>
    </row>
    <row r="1616" spans="2:4" x14ac:dyDescent="0.25">
      <c r="D1616" s="59" t="s">
        <v>305</v>
      </c>
    </row>
    <row r="1617" spans="4:4" x14ac:dyDescent="0.25">
      <c r="D1617" s="55" t="s">
        <v>35</v>
      </c>
    </row>
    <row r="1692" spans="2:4" x14ac:dyDescent="0.25">
      <c r="B1692" s="50">
        <v>0</v>
      </c>
      <c r="D1692" s="51" t="s">
        <v>474</v>
      </c>
    </row>
    <row r="1693" spans="2:4" x14ac:dyDescent="0.25">
      <c r="D1693" s="59" t="s">
        <v>304</v>
      </c>
    </row>
    <row r="1694" spans="2:4" x14ac:dyDescent="0.25">
      <c r="D1694" s="55" t="s">
        <v>5325</v>
      </c>
    </row>
    <row r="1696" spans="2:4" x14ac:dyDescent="0.25">
      <c r="D1696" s="285" t="s">
        <v>5325</v>
      </c>
    </row>
    <row r="1743" spans="4:4" x14ac:dyDescent="0.25">
      <c r="D1743" s="285" t="s">
        <v>5326</v>
      </c>
    </row>
    <row r="1774" spans="4:4" x14ac:dyDescent="0.25">
      <c r="D1774" s="285" t="s">
        <v>365</v>
      </c>
    </row>
    <row r="1775" spans="4:4" x14ac:dyDescent="0.25">
      <c r="D1775" s="51" t="s">
        <v>5330</v>
      </c>
    </row>
    <row r="1777" spans="4:38" x14ac:dyDescent="0.25">
      <c r="D1777" s="57" t="s">
        <v>537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53"/>
      <c r="U1777" s="53"/>
      <c r="V1777" s="53"/>
      <c r="W1777" s="53"/>
      <c r="X1777" s="53"/>
      <c r="Y1777" s="53"/>
      <c r="Z1777" s="53"/>
      <c r="AA1777" s="53"/>
      <c r="AB1777" s="53"/>
      <c r="AC1777" s="53"/>
      <c r="AD1777" s="53"/>
      <c r="AE1777" s="53"/>
      <c r="AF1777" s="53"/>
      <c r="AG1777" s="53"/>
      <c r="AH1777" s="53"/>
      <c r="AI1777" s="53"/>
      <c r="AJ1777" s="53"/>
      <c r="AK1777" s="53"/>
      <c r="AL1777" s="53"/>
    </row>
    <row r="1778" spans="4:38" x14ac:dyDescent="0.25">
      <c r="D1778" s="57" t="s">
        <v>354</v>
      </c>
      <c r="E1778" s="53"/>
      <c r="F1778" s="53"/>
      <c r="G1778" s="53"/>
      <c r="H1778" s="53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53"/>
      <c r="U1778" s="53"/>
      <c r="V1778" s="53"/>
      <c r="W1778" s="53"/>
      <c r="X1778" s="53"/>
      <c r="Y1778" s="53"/>
      <c r="Z1778" s="53"/>
      <c r="AA1778" s="53"/>
      <c r="AB1778" s="53"/>
      <c r="AC1778" s="53"/>
      <c r="AD1778" s="53"/>
      <c r="AE1778" s="53"/>
      <c r="AF1778" s="53"/>
      <c r="AG1778" s="53"/>
      <c r="AH1778" s="53"/>
      <c r="AI1778" s="53"/>
      <c r="AJ1778" s="53"/>
      <c r="AK1778" s="53"/>
      <c r="AL1778" s="53"/>
    </row>
    <row r="1779" spans="4:38" x14ac:dyDescent="0.25">
      <c r="D1779" s="57" t="s">
        <v>5223</v>
      </c>
      <c r="E1779" s="53"/>
      <c r="F1779" s="53"/>
      <c r="G1779" s="53"/>
      <c r="H1779" s="53"/>
      <c r="I1779" s="53"/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53"/>
      <c r="U1779" s="53"/>
      <c r="V1779" s="53"/>
      <c r="W1779" s="53"/>
      <c r="X1779" s="53"/>
      <c r="Y1779" s="53"/>
      <c r="Z1779" s="53"/>
      <c r="AA1779" s="53"/>
      <c r="AB1779" s="53"/>
      <c r="AC1779" s="53"/>
      <c r="AD1779" s="53"/>
      <c r="AE1779" s="53"/>
      <c r="AF1779" s="53"/>
      <c r="AG1779" s="53"/>
      <c r="AH1779" s="53"/>
      <c r="AI1779" s="53"/>
      <c r="AJ1779" s="53"/>
      <c r="AK1779" s="53"/>
      <c r="AL1779" s="53"/>
    </row>
    <row r="1780" spans="4:38" x14ac:dyDescent="0.25">
      <c r="D1780" s="57" t="s">
        <v>5224</v>
      </c>
      <c r="E1780" s="53"/>
      <c r="F1780" s="53"/>
      <c r="G1780" s="53"/>
      <c r="H1780" s="53"/>
      <c r="I1780" s="53"/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53"/>
      <c r="U1780" s="53"/>
      <c r="V1780" s="53"/>
      <c r="W1780" s="53"/>
      <c r="X1780" s="53"/>
      <c r="Y1780" s="53"/>
      <c r="Z1780" s="53"/>
      <c r="AA1780" s="53"/>
      <c r="AB1780" s="53"/>
      <c r="AC1780" s="53"/>
      <c r="AD1780" s="53"/>
      <c r="AE1780" s="53"/>
      <c r="AF1780" s="53"/>
      <c r="AG1780" s="53"/>
      <c r="AH1780" s="53"/>
      <c r="AI1780" s="53"/>
      <c r="AJ1780" s="53"/>
      <c r="AK1780" s="53"/>
      <c r="AL1780" s="53"/>
    </row>
    <row r="1781" spans="4:38" x14ac:dyDescent="0.25">
      <c r="D1781" s="57" t="s">
        <v>5225</v>
      </c>
      <c r="E1781" s="53"/>
      <c r="F1781" s="53"/>
      <c r="G1781" s="53"/>
      <c r="H1781" s="53"/>
      <c r="I1781" s="53"/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T1781" s="53"/>
      <c r="U1781" s="53"/>
      <c r="V1781" s="53"/>
      <c r="W1781" s="53"/>
      <c r="X1781" s="53"/>
      <c r="Y1781" s="53"/>
      <c r="Z1781" s="53"/>
      <c r="AA1781" s="53"/>
      <c r="AB1781" s="53"/>
      <c r="AC1781" s="53"/>
      <c r="AD1781" s="53"/>
      <c r="AE1781" s="53"/>
      <c r="AF1781" s="53"/>
      <c r="AG1781" s="53"/>
      <c r="AH1781" s="53"/>
      <c r="AI1781" s="53"/>
      <c r="AJ1781" s="53"/>
      <c r="AK1781" s="53"/>
      <c r="AL1781" s="53"/>
    </row>
    <row r="1782" spans="4:38" x14ac:dyDescent="0.25">
      <c r="D1782" s="57" t="s">
        <v>5226</v>
      </c>
      <c r="E1782" s="53"/>
      <c r="F1782" s="53"/>
      <c r="G1782" s="53"/>
      <c r="H1782" s="53"/>
      <c r="I1782" s="53"/>
      <c r="J1782" s="53"/>
      <c r="K1782" s="53"/>
      <c r="L1782" s="53"/>
      <c r="M1782" s="53"/>
      <c r="N1782" s="53"/>
      <c r="O1782" s="53"/>
      <c r="P1782" s="53"/>
      <c r="Q1782" s="53"/>
      <c r="R1782" s="53"/>
      <c r="S1782" s="53"/>
      <c r="T1782" s="53"/>
      <c r="U1782" s="53"/>
      <c r="V1782" s="53"/>
      <c r="W1782" s="53"/>
      <c r="X1782" s="53"/>
      <c r="Y1782" s="53"/>
      <c r="Z1782" s="53"/>
      <c r="AA1782" s="53"/>
      <c r="AB1782" s="53"/>
      <c r="AC1782" s="53"/>
      <c r="AD1782" s="53"/>
      <c r="AE1782" s="53"/>
      <c r="AF1782" s="53"/>
      <c r="AG1782" s="53"/>
      <c r="AH1782" s="53"/>
      <c r="AI1782" s="53"/>
      <c r="AJ1782" s="53"/>
      <c r="AK1782" s="53"/>
      <c r="AL1782" s="53"/>
    </row>
    <row r="1783" spans="4:38" x14ac:dyDescent="0.25">
      <c r="D1783" s="57" t="s">
        <v>957</v>
      </c>
      <c r="E1783" s="53"/>
      <c r="F1783" s="53"/>
      <c r="G1783" s="53"/>
      <c r="H1783" s="53"/>
      <c r="I1783" s="53"/>
      <c r="J1783" s="53"/>
      <c r="K1783" s="53"/>
      <c r="L1783" s="53"/>
      <c r="M1783" s="53"/>
      <c r="N1783" s="53"/>
      <c r="O1783" s="53"/>
      <c r="P1783" s="53"/>
      <c r="Q1783" s="53"/>
      <c r="R1783" s="53"/>
      <c r="S1783" s="53"/>
      <c r="T1783" s="53"/>
      <c r="U1783" s="53"/>
      <c r="V1783" s="53"/>
      <c r="W1783" s="53"/>
      <c r="X1783" s="53"/>
      <c r="Y1783" s="53"/>
      <c r="Z1783" s="53"/>
      <c r="AA1783" s="53"/>
      <c r="AB1783" s="53"/>
      <c r="AC1783" s="53"/>
      <c r="AD1783" s="53"/>
      <c r="AE1783" s="53"/>
      <c r="AF1783" s="53"/>
      <c r="AG1783" s="53"/>
      <c r="AH1783" s="53"/>
      <c r="AI1783" s="53"/>
      <c r="AJ1783" s="53"/>
      <c r="AK1783" s="53"/>
      <c r="AL1783" s="53"/>
    </row>
    <row r="1784" spans="4:38" x14ac:dyDescent="0.25">
      <c r="D1784" s="57" t="s">
        <v>5227</v>
      </c>
      <c r="E1784" s="53"/>
      <c r="F1784" s="53"/>
      <c r="G1784" s="53"/>
      <c r="H1784" s="53"/>
      <c r="I1784" s="53"/>
      <c r="J1784" s="53"/>
      <c r="K1784" s="53"/>
      <c r="L1784" s="53"/>
      <c r="M1784" s="53"/>
      <c r="N1784" s="53"/>
      <c r="O1784" s="53"/>
      <c r="P1784" s="53"/>
      <c r="Q1784" s="53"/>
      <c r="R1784" s="53"/>
      <c r="S1784" s="53"/>
      <c r="T1784" s="53"/>
      <c r="U1784" s="53"/>
      <c r="V1784" s="53"/>
      <c r="W1784" s="53"/>
      <c r="X1784" s="53"/>
      <c r="Y1784" s="53"/>
      <c r="Z1784" s="53"/>
      <c r="AA1784" s="53"/>
      <c r="AB1784" s="53"/>
      <c r="AC1784" s="53"/>
      <c r="AD1784" s="53"/>
      <c r="AE1784" s="53"/>
      <c r="AF1784" s="53"/>
      <c r="AG1784" s="53"/>
      <c r="AH1784" s="53"/>
      <c r="AI1784" s="53"/>
      <c r="AJ1784" s="53"/>
      <c r="AK1784" s="53"/>
      <c r="AL1784" s="53"/>
    </row>
    <row r="1785" spans="4:38" x14ac:dyDescent="0.25">
      <c r="D1785" s="57" t="s">
        <v>5228</v>
      </c>
      <c r="E1785" s="53"/>
      <c r="F1785" s="53"/>
      <c r="G1785" s="53"/>
      <c r="H1785" s="53"/>
      <c r="I1785" s="53"/>
      <c r="J1785" s="53"/>
      <c r="K1785" s="53"/>
      <c r="L1785" s="53"/>
      <c r="M1785" s="53"/>
      <c r="N1785" s="53"/>
      <c r="O1785" s="53"/>
      <c r="P1785" s="53"/>
      <c r="Q1785" s="53"/>
      <c r="R1785" s="53"/>
      <c r="S1785" s="53"/>
      <c r="T1785" s="53"/>
      <c r="U1785" s="53"/>
      <c r="V1785" s="53"/>
      <c r="W1785" s="53"/>
      <c r="X1785" s="53"/>
      <c r="Y1785" s="53"/>
      <c r="Z1785" s="53"/>
      <c r="AA1785" s="53"/>
      <c r="AB1785" s="53"/>
      <c r="AC1785" s="53"/>
      <c r="AD1785" s="53"/>
      <c r="AE1785" s="53"/>
      <c r="AF1785" s="53"/>
      <c r="AG1785" s="53"/>
      <c r="AH1785" s="53"/>
      <c r="AI1785" s="53"/>
      <c r="AJ1785" s="53"/>
      <c r="AK1785" s="53"/>
      <c r="AL1785" s="53"/>
    </row>
    <row r="1786" spans="4:38" x14ac:dyDescent="0.25">
      <c r="D1786" s="57" t="s">
        <v>5229</v>
      </c>
      <c r="E1786" s="53"/>
      <c r="F1786" s="53"/>
      <c r="G1786" s="53"/>
      <c r="H1786" s="53"/>
      <c r="I1786" s="53"/>
      <c r="J1786" s="53"/>
      <c r="K1786" s="53"/>
      <c r="L1786" s="53"/>
      <c r="M1786" s="53"/>
      <c r="N1786" s="53"/>
      <c r="O1786" s="53"/>
      <c r="P1786" s="53"/>
      <c r="Q1786" s="53"/>
      <c r="R1786" s="53"/>
      <c r="S1786" s="53"/>
      <c r="T1786" s="53"/>
      <c r="U1786" s="53"/>
      <c r="V1786" s="53"/>
      <c r="W1786" s="53"/>
      <c r="X1786" s="53"/>
      <c r="Y1786" s="53"/>
      <c r="Z1786" s="53"/>
      <c r="AA1786" s="53"/>
      <c r="AB1786" s="53"/>
      <c r="AC1786" s="53"/>
      <c r="AD1786" s="53"/>
      <c r="AE1786" s="53"/>
      <c r="AF1786" s="53"/>
      <c r="AG1786" s="53"/>
      <c r="AH1786" s="53"/>
      <c r="AI1786" s="53"/>
      <c r="AJ1786" s="53"/>
      <c r="AK1786" s="53"/>
      <c r="AL1786" s="53"/>
    </row>
    <row r="1787" spans="4:38" x14ac:dyDescent="0.25">
      <c r="D1787" s="57" t="s">
        <v>5230</v>
      </c>
      <c r="E1787" s="53"/>
      <c r="F1787" s="53"/>
      <c r="G1787" s="53"/>
      <c r="H1787" s="53"/>
      <c r="I1787" s="53"/>
      <c r="J1787" s="53"/>
      <c r="K1787" s="53"/>
      <c r="L1787" s="53"/>
      <c r="M1787" s="53"/>
      <c r="N1787" s="53"/>
      <c r="O1787" s="53"/>
      <c r="P1787" s="53"/>
      <c r="Q1787" s="53"/>
      <c r="R1787" s="53"/>
      <c r="S1787" s="53"/>
      <c r="T1787" s="53"/>
      <c r="U1787" s="53"/>
      <c r="V1787" s="53"/>
      <c r="W1787" s="53"/>
      <c r="X1787" s="53"/>
      <c r="Y1787" s="53"/>
      <c r="Z1787" s="53"/>
      <c r="AA1787" s="53"/>
      <c r="AB1787" s="53"/>
      <c r="AC1787" s="53"/>
      <c r="AD1787" s="53"/>
      <c r="AE1787" s="53"/>
      <c r="AF1787" s="53"/>
      <c r="AG1787" s="53"/>
      <c r="AH1787" s="53"/>
      <c r="AI1787" s="53"/>
      <c r="AJ1787" s="53"/>
      <c r="AK1787" s="53"/>
      <c r="AL1787" s="53"/>
    </row>
    <row r="1788" spans="4:38" x14ac:dyDescent="0.25">
      <c r="D1788" s="57" t="s">
        <v>524</v>
      </c>
      <c r="E1788" s="53"/>
      <c r="F1788" s="53"/>
      <c r="G1788" s="53"/>
      <c r="H1788" s="53"/>
      <c r="I1788" s="53"/>
      <c r="J1788" s="53"/>
      <c r="K1788" s="53"/>
      <c r="L1788" s="53"/>
      <c r="M1788" s="53"/>
      <c r="N1788" s="53"/>
      <c r="O1788" s="53"/>
      <c r="P1788" s="53"/>
      <c r="Q1788" s="53"/>
      <c r="R1788" s="53"/>
      <c r="S1788" s="53"/>
      <c r="T1788" s="53"/>
      <c r="U1788" s="53"/>
      <c r="V1788" s="53"/>
      <c r="W1788" s="53"/>
      <c r="X1788" s="53"/>
      <c r="Y1788" s="53"/>
      <c r="Z1788" s="53"/>
      <c r="AA1788" s="53"/>
      <c r="AB1788" s="53"/>
      <c r="AC1788" s="53"/>
      <c r="AD1788" s="53"/>
      <c r="AE1788" s="53"/>
      <c r="AF1788" s="53"/>
      <c r="AG1788" s="53"/>
      <c r="AH1788" s="53"/>
      <c r="AI1788" s="53"/>
      <c r="AJ1788" s="53"/>
      <c r="AK1788" s="53"/>
      <c r="AL1788" s="53"/>
    </row>
    <row r="1789" spans="4:38" x14ac:dyDescent="0.25">
      <c r="D1789" s="57" t="s">
        <v>257</v>
      </c>
      <c r="E1789" s="53"/>
      <c r="F1789" s="53"/>
      <c r="G1789" s="53"/>
      <c r="H1789" s="53"/>
      <c r="I1789" s="53"/>
      <c r="J1789" s="53"/>
      <c r="K1789" s="53"/>
      <c r="L1789" s="53"/>
      <c r="M1789" s="53"/>
      <c r="N1789" s="53"/>
      <c r="O1789" s="53"/>
      <c r="P1789" s="53"/>
      <c r="Q1789" s="53"/>
      <c r="R1789" s="53"/>
      <c r="S1789" s="53"/>
      <c r="T1789" s="53"/>
      <c r="U1789" s="53"/>
      <c r="V1789" s="53"/>
      <c r="W1789" s="53"/>
      <c r="X1789" s="53"/>
      <c r="Y1789" s="53"/>
      <c r="Z1789" s="53"/>
      <c r="AA1789" s="53"/>
      <c r="AB1789" s="53"/>
      <c r="AC1789" s="53"/>
      <c r="AD1789" s="53"/>
      <c r="AE1789" s="53"/>
      <c r="AF1789" s="53"/>
      <c r="AG1789" s="53"/>
      <c r="AH1789" s="53"/>
      <c r="AI1789" s="53"/>
      <c r="AJ1789" s="53"/>
      <c r="AK1789" s="53"/>
      <c r="AL1789" s="53"/>
    </row>
    <row r="1790" spans="4:38" x14ac:dyDescent="0.25">
      <c r="D1790" s="57" t="s">
        <v>3708</v>
      </c>
      <c r="E1790" s="53"/>
      <c r="F1790" s="53"/>
      <c r="G1790" s="53"/>
      <c r="H1790" s="53"/>
      <c r="I1790" s="53"/>
      <c r="J1790" s="53"/>
      <c r="K1790" s="53"/>
      <c r="L1790" s="53"/>
      <c r="M1790" s="53"/>
      <c r="N1790" s="53"/>
      <c r="O1790" s="53"/>
      <c r="P1790" s="53"/>
      <c r="Q1790" s="53"/>
      <c r="R1790" s="53"/>
      <c r="S1790" s="53"/>
      <c r="T1790" s="53"/>
      <c r="U1790" s="53"/>
      <c r="V1790" s="53"/>
      <c r="W1790" s="53"/>
      <c r="X1790" s="53"/>
      <c r="Y1790" s="53"/>
      <c r="Z1790" s="53"/>
      <c r="AA1790" s="53"/>
      <c r="AB1790" s="53"/>
      <c r="AC1790" s="53"/>
      <c r="AD1790" s="53"/>
      <c r="AE1790" s="53"/>
      <c r="AF1790" s="53"/>
      <c r="AG1790" s="53"/>
      <c r="AH1790" s="53"/>
      <c r="AI1790" s="53"/>
      <c r="AJ1790" s="53"/>
      <c r="AK1790" s="53"/>
      <c r="AL1790" s="53"/>
    </row>
    <row r="1791" spans="4:38" x14ac:dyDescent="0.25">
      <c r="D1791" s="57" t="s">
        <v>279</v>
      </c>
      <c r="E1791" s="53"/>
      <c r="F1791" s="53"/>
      <c r="G1791" s="53"/>
      <c r="H1791" s="53"/>
      <c r="I1791" s="53"/>
      <c r="J1791" s="53"/>
      <c r="K1791" s="53"/>
      <c r="L1791" s="53"/>
      <c r="M1791" s="53"/>
      <c r="N1791" s="53"/>
      <c r="O1791" s="53"/>
      <c r="P1791" s="53"/>
      <c r="Q1791" s="53"/>
      <c r="R1791" s="53"/>
      <c r="S1791" s="53"/>
      <c r="T1791" s="53"/>
      <c r="U1791" s="53"/>
      <c r="V1791" s="53"/>
      <c r="W1791" s="53"/>
      <c r="X1791" s="53"/>
      <c r="Y1791" s="53"/>
      <c r="Z1791" s="53"/>
      <c r="AA1791" s="53"/>
      <c r="AB1791" s="53"/>
      <c r="AC1791" s="53"/>
      <c r="AD1791" s="53"/>
      <c r="AE1791" s="53"/>
      <c r="AF1791" s="53"/>
      <c r="AG1791" s="53"/>
      <c r="AH1791" s="53"/>
      <c r="AI1791" s="53"/>
      <c r="AJ1791" s="53"/>
      <c r="AK1791" s="53"/>
      <c r="AL1791" s="53"/>
    </row>
    <row r="1792" spans="4:38" x14ac:dyDescent="0.25">
      <c r="D1792" s="57" t="s">
        <v>3709</v>
      </c>
      <c r="E1792" s="53"/>
      <c r="F1792" s="53"/>
      <c r="G1792" s="53"/>
      <c r="H1792" s="53"/>
      <c r="I1792" s="53"/>
      <c r="J1792" s="53"/>
      <c r="K1792" s="53"/>
      <c r="L1792" s="53"/>
      <c r="M1792" s="53"/>
      <c r="N1792" s="53"/>
      <c r="O1792" s="53"/>
      <c r="P1792" s="53"/>
      <c r="Q1792" s="53"/>
      <c r="R1792" s="53"/>
      <c r="S1792" s="53"/>
      <c r="T1792" s="53"/>
      <c r="U1792" s="53"/>
      <c r="V1792" s="53"/>
      <c r="W1792" s="53"/>
      <c r="X1792" s="53"/>
      <c r="Y1792" s="53"/>
      <c r="Z1792" s="53"/>
      <c r="AA1792" s="53"/>
      <c r="AB1792" s="53"/>
      <c r="AC1792" s="53"/>
      <c r="AD1792" s="53"/>
      <c r="AE1792" s="53"/>
      <c r="AF1792" s="53"/>
      <c r="AG1792" s="53"/>
      <c r="AH1792" s="53"/>
      <c r="AI1792" s="53"/>
      <c r="AJ1792" s="53"/>
      <c r="AK1792" s="53"/>
      <c r="AL1792" s="53"/>
    </row>
    <row r="1793" spans="4:38" x14ac:dyDescent="0.25">
      <c r="D1793" s="57" t="s">
        <v>355</v>
      </c>
      <c r="E1793" s="53"/>
      <c r="F1793" s="53"/>
      <c r="G1793" s="53"/>
      <c r="H1793" s="53"/>
      <c r="I1793" s="53"/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53"/>
      <c r="V1793" s="53"/>
      <c r="W1793" s="53"/>
      <c r="X1793" s="53"/>
      <c r="Y1793" s="53"/>
      <c r="Z1793" s="53"/>
      <c r="AA1793" s="53"/>
      <c r="AB1793" s="53"/>
      <c r="AC1793" s="53"/>
      <c r="AD1793" s="53"/>
      <c r="AE1793" s="53"/>
      <c r="AF1793" s="53"/>
      <c r="AG1793" s="53"/>
      <c r="AH1793" s="53"/>
      <c r="AI1793" s="53"/>
      <c r="AJ1793" s="53"/>
      <c r="AK1793" s="53"/>
      <c r="AL1793" s="53"/>
    </row>
    <row r="1794" spans="4:38" x14ac:dyDescent="0.25">
      <c r="D1794" s="57" t="s">
        <v>3710</v>
      </c>
      <c r="E1794" s="53"/>
      <c r="F1794" s="53"/>
      <c r="G1794" s="53"/>
      <c r="H1794" s="53"/>
      <c r="I1794" s="53"/>
      <c r="J1794" s="53"/>
      <c r="K1794" s="53"/>
      <c r="L1794" s="53"/>
      <c r="M1794" s="53"/>
      <c r="N1794" s="53"/>
      <c r="O1794" s="53"/>
      <c r="P1794" s="53"/>
      <c r="Q1794" s="53"/>
      <c r="R1794" s="53"/>
      <c r="S1794" s="53"/>
      <c r="T1794" s="53"/>
      <c r="U1794" s="53"/>
      <c r="V1794" s="53"/>
      <c r="W1794" s="53"/>
      <c r="X1794" s="53"/>
      <c r="Y1794" s="53"/>
      <c r="Z1794" s="53"/>
      <c r="AA1794" s="53"/>
      <c r="AB1794" s="53"/>
      <c r="AC1794" s="53"/>
      <c r="AD1794" s="53"/>
      <c r="AE1794" s="53"/>
      <c r="AF1794" s="53"/>
      <c r="AG1794" s="53"/>
      <c r="AH1794" s="53"/>
      <c r="AI1794" s="53"/>
      <c r="AJ1794" s="53"/>
      <c r="AK1794" s="53"/>
      <c r="AL1794" s="53"/>
    </row>
    <row r="1795" spans="4:38" x14ac:dyDescent="0.25">
      <c r="D1795" s="57" t="s">
        <v>359</v>
      </c>
      <c r="E1795" s="53"/>
      <c r="F1795" s="53"/>
      <c r="G1795" s="53"/>
      <c r="H1795" s="53"/>
      <c r="I1795" s="53"/>
      <c r="J1795" s="53"/>
      <c r="K1795" s="53"/>
      <c r="L1795" s="53"/>
      <c r="M1795" s="53"/>
      <c r="N1795" s="53"/>
      <c r="O1795" s="53"/>
      <c r="P1795" s="53"/>
      <c r="Q1795" s="53"/>
      <c r="R1795" s="53"/>
      <c r="S1795" s="53"/>
      <c r="T1795" s="53"/>
      <c r="U1795" s="53"/>
      <c r="V1795" s="53"/>
      <c r="W1795" s="53"/>
      <c r="X1795" s="53"/>
      <c r="Y1795" s="53"/>
      <c r="Z1795" s="53"/>
      <c r="AA1795" s="53"/>
      <c r="AB1795" s="53"/>
      <c r="AC1795" s="53"/>
      <c r="AD1795" s="53"/>
      <c r="AE1795" s="53"/>
      <c r="AF1795" s="53"/>
      <c r="AG1795" s="53"/>
      <c r="AH1795" s="53"/>
      <c r="AI1795" s="53"/>
      <c r="AJ1795" s="53"/>
      <c r="AK1795" s="53"/>
      <c r="AL1795" s="53"/>
    </row>
    <row r="1796" spans="4:38" x14ac:dyDescent="0.25">
      <c r="D1796" s="57" t="s">
        <v>5231</v>
      </c>
      <c r="E1796" s="53"/>
      <c r="F1796" s="53"/>
      <c r="G1796" s="53"/>
      <c r="H1796" s="53"/>
      <c r="I1796" s="53"/>
      <c r="J1796" s="53"/>
      <c r="K1796" s="53"/>
      <c r="L1796" s="53"/>
      <c r="M1796" s="53"/>
      <c r="N1796" s="53"/>
      <c r="O1796" s="53"/>
      <c r="P1796" s="53"/>
      <c r="Q1796" s="53"/>
      <c r="R1796" s="53"/>
      <c r="S1796" s="53"/>
      <c r="T1796" s="53"/>
      <c r="U1796" s="53"/>
      <c r="V1796" s="53"/>
      <c r="W1796" s="53"/>
      <c r="X1796" s="53"/>
      <c r="Y1796" s="53"/>
      <c r="Z1796" s="53"/>
      <c r="AA1796" s="53"/>
      <c r="AB1796" s="53"/>
      <c r="AC1796" s="53"/>
      <c r="AD1796" s="53"/>
      <c r="AE1796" s="53"/>
      <c r="AF1796" s="53"/>
      <c r="AG1796" s="53"/>
      <c r="AH1796" s="53"/>
      <c r="AI1796" s="53"/>
      <c r="AJ1796" s="53"/>
      <c r="AK1796" s="53"/>
      <c r="AL1796" s="53"/>
    </row>
    <row r="1797" spans="4:38" x14ac:dyDescent="0.25">
      <c r="D1797" s="57" t="s">
        <v>5232</v>
      </c>
      <c r="E1797" s="53"/>
      <c r="F1797" s="53"/>
      <c r="G1797" s="53"/>
      <c r="H1797" s="53"/>
      <c r="I1797" s="53"/>
      <c r="J1797" s="53"/>
      <c r="K1797" s="53"/>
      <c r="L1797" s="53"/>
      <c r="M1797" s="53"/>
      <c r="N1797" s="53"/>
      <c r="O1797" s="53"/>
      <c r="P1797" s="53"/>
      <c r="Q1797" s="53"/>
      <c r="R1797" s="53"/>
      <c r="S1797" s="53"/>
      <c r="T1797" s="53"/>
      <c r="U1797" s="53"/>
      <c r="V1797" s="53"/>
      <c r="W1797" s="53"/>
      <c r="X1797" s="53"/>
      <c r="Y1797" s="53"/>
      <c r="Z1797" s="53"/>
      <c r="AA1797" s="53"/>
      <c r="AB1797" s="53"/>
      <c r="AC1797" s="53"/>
      <c r="AD1797" s="53"/>
      <c r="AE1797" s="53"/>
      <c r="AF1797" s="53"/>
      <c r="AG1797" s="53"/>
      <c r="AH1797" s="53"/>
      <c r="AI1797" s="53"/>
      <c r="AJ1797" s="53"/>
      <c r="AK1797" s="53"/>
      <c r="AL1797" s="53"/>
    </row>
    <row r="1798" spans="4:38" x14ac:dyDescent="0.25">
      <c r="D1798" s="57" t="s">
        <v>5331</v>
      </c>
      <c r="E1798" s="53"/>
      <c r="F1798" s="53"/>
      <c r="G1798" s="53"/>
      <c r="H1798" s="53"/>
      <c r="I1798" s="53"/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53"/>
      <c r="V1798" s="53"/>
      <c r="W1798" s="53"/>
      <c r="X1798" s="53"/>
      <c r="Y1798" s="53"/>
      <c r="Z1798" s="53"/>
      <c r="AA1798" s="53"/>
      <c r="AB1798" s="53"/>
      <c r="AC1798" s="53"/>
      <c r="AD1798" s="53"/>
      <c r="AE1798" s="53"/>
      <c r="AF1798" s="53"/>
      <c r="AG1798" s="53"/>
      <c r="AH1798" s="53"/>
      <c r="AI1798" s="53"/>
      <c r="AJ1798" s="53"/>
      <c r="AK1798" s="53"/>
      <c r="AL1798" s="53"/>
    </row>
    <row r="1800" spans="4:38" x14ac:dyDescent="0.25">
      <c r="D1800" s="285" t="s">
        <v>5326</v>
      </c>
    </row>
    <row r="1873" spans="4:66" x14ac:dyDescent="0.25">
      <c r="D1873" s="285" t="s">
        <v>701</v>
      </c>
      <c r="AF1873" s="285" t="s">
        <v>702</v>
      </c>
    </row>
    <row r="1875" spans="4:66" x14ac:dyDescent="0.25">
      <c r="D1875" s="56" t="s">
        <v>539</v>
      </c>
      <c r="E1875" s="52"/>
      <c r="F1875" s="52"/>
      <c r="G1875" s="52"/>
      <c r="H1875" s="52"/>
      <c r="I1875" s="52"/>
      <c r="J1875" s="52"/>
      <c r="K1875" s="52"/>
      <c r="L1875" s="52"/>
      <c r="M1875" s="52"/>
      <c r="N1875" s="52"/>
      <c r="O1875" s="52"/>
      <c r="P1875" s="52"/>
      <c r="Q1875" s="52"/>
      <c r="R1875" s="52"/>
      <c r="S1875" s="52"/>
      <c r="T1875" s="52"/>
      <c r="U1875" s="52"/>
      <c r="V1875" s="52"/>
      <c r="W1875" s="52"/>
      <c r="X1875" s="52"/>
      <c r="Y1875" s="52"/>
      <c r="Z1875" s="52"/>
      <c r="AA1875" s="52"/>
      <c r="AB1875" s="52"/>
      <c r="AC1875" s="52"/>
      <c r="AF1875" s="56" t="s">
        <v>354</v>
      </c>
      <c r="AG1875" s="52"/>
      <c r="AH1875" s="52"/>
      <c r="AI1875" s="52"/>
      <c r="AJ1875" s="52"/>
      <c r="AK1875" s="52"/>
      <c r="AL1875" s="52"/>
      <c r="AM1875" s="52"/>
      <c r="AN1875" s="52"/>
      <c r="AO1875" s="52"/>
      <c r="AP1875" s="52"/>
      <c r="AQ1875" s="52"/>
      <c r="AR1875" s="52"/>
      <c r="AS1875" s="52"/>
      <c r="AT1875" s="52"/>
      <c r="AU1875" s="52"/>
      <c r="AV1875" s="52"/>
      <c r="AW1875" s="52"/>
      <c r="AX1875" s="52"/>
      <c r="AY1875" s="52"/>
      <c r="AZ1875" s="52"/>
      <c r="BA1875" s="52"/>
      <c r="BB1875" s="52"/>
      <c r="BC1875" s="52"/>
      <c r="BD1875" s="52"/>
      <c r="BE1875" s="52"/>
      <c r="BF1875" s="52"/>
      <c r="BG1875" s="52"/>
      <c r="BH1875" s="52"/>
      <c r="BI1875" s="52"/>
      <c r="BJ1875" s="52"/>
      <c r="BK1875" s="52"/>
      <c r="BL1875" s="52"/>
      <c r="BM1875" s="52"/>
      <c r="BN1875" s="52"/>
    </row>
    <row r="1876" spans="4:66" x14ac:dyDescent="0.25">
      <c r="D1876" s="56" t="s">
        <v>900</v>
      </c>
      <c r="E1876" s="52"/>
      <c r="F1876" s="52"/>
      <c r="G1876" s="52"/>
      <c r="H1876" s="52"/>
      <c r="I1876" s="52"/>
      <c r="J1876" s="52"/>
      <c r="K1876" s="52"/>
      <c r="L1876" s="52"/>
      <c r="M1876" s="52"/>
      <c r="N1876" s="52"/>
      <c r="O1876" s="52"/>
      <c r="P1876" s="52"/>
      <c r="Q1876" s="52"/>
      <c r="R1876" s="52"/>
      <c r="S1876" s="52"/>
      <c r="T1876" s="52"/>
      <c r="U1876" s="52"/>
      <c r="V1876" s="52"/>
      <c r="W1876" s="52"/>
      <c r="X1876" s="52"/>
      <c r="Y1876" s="52"/>
      <c r="Z1876" s="52"/>
      <c r="AA1876" s="52"/>
      <c r="AB1876" s="52"/>
      <c r="AC1876" s="52"/>
      <c r="AF1876" s="56" t="s">
        <v>5223</v>
      </c>
      <c r="AG1876" s="52"/>
      <c r="AH1876" s="52"/>
      <c r="AI1876" s="52"/>
      <c r="AJ1876" s="52"/>
      <c r="AK1876" s="52"/>
      <c r="AL1876" s="52"/>
      <c r="AM1876" s="52"/>
      <c r="AN1876" s="52"/>
      <c r="AO1876" s="52"/>
      <c r="AP1876" s="52"/>
      <c r="AQ1876" s="52"/>
      <c r="AR1876" s="52"/>
      <c r="AS1876" s="52"/>
      <c r="AT1876" s="52"/>
      <c r="AU1876" s="52"/>
      <c r="AV1876" s="52"/>
      <c r="AW1876" s="52"/>
      <c r="AX1876" s="52"/>
      <c r="AY1876" s="52"/>
      <c r="AZ1876" s="52"/>
      <c r="BA1876" s="52"/>
      <c r="BB1876" s="52"/>
      <c r="BC1876" s="52"/>
      <c r="BD1876" s="52"/>
      <c r="BE1876" s="52"/>
      <c r="BF1876" s="52"/>
      <c r="BG1876" s="52"/>
      <c r="BH1876" s="52"/>
      <c r="BI1876" s="52"/>
      <c r="BJ1876" s="52"/>
      <c r="BK1876" s="52"/>
      <c r="BL1876" s="52"/>
      <c r="BM1876" s="52"/>
      <c r="BN1876" s="52"/>
    </row>
    <row r="1877" spans="4:66" x14ac:dyDescent="0.25">
      <c r="D1877" s="56" t="s">
        <v>440</v>
      </c>
      <c r="E1877" s="52"/>
      <c r="F1877" s="52"/>
      <c r="G1877" s="52"/>
      <c r="H1877" s="52"/>
      <c r="I1877" s="52"/>
      <c r="J1877" s="52"/>
      <c r="K1877" s="52"/>
      <c r="L1877" s="52"/>
      <c r="M1877" s="52"/>
      <c r="N1877" s="52"/>
      <c r="O1877" s="52"/>
      <c r="P1877" s="52"/>
      <c r="Q1877" s="52"/>
      <c r="R1877" s="52"/>
      <c r="S1877" s="52"/>
      <c r="T1877" s="52"/>
      <c r="U1877" s="52"/>
      <c r="V1877" s="52"/>
      <c r="W1877" s="52"/>
      <c r="X1877" s="52"/>
      <c r="Y1877" s="52"/>
      <c r="Z1877" s="52"/>
      <c r="AA1877" s="52"/>
      <c r="AB1877" s="52"/>
      <c r="AC1877" s="52"/>
      <c r="AF1877" s="56" t="s">
        <v>468</v>
      </c>
      <c r="AG1877" s="52"/>
      <c r="AH1877" s="52"/>
      <c r="AI1877" s="52"/>
      <c r="AJ1877" s="52"/>
      <c r="AK1877" s="52"/>
      <c r="AL1877" s="52"/>
      <c r="AM1877" s="52"/>
      <c r="AN1877" s="52"/>
      <c r="AO1877" s="52"/>
      <c r="AP1877" s="52"/>
      <c r="AQ1877" s="52"/>
      <c r="AR1877" s="52"/>
      <c r="AS1877" s="52"/>
      <c r="AT1877" s="52"/>
      <c r="AU1877" s="52"/>
      <c r="AV1877" s="52"/>
      <c r="AW1877" s="52"/>
      <c r="AX1877" s="52"/>
      <c r="AY1877" s="52"/>
      <c r="AZ1877" s="52"/>
      <c r="BA1877" s="52"/>
      <c r="BB1877" s="52"/>
      <c r="BC1877" s="52"/>
      <c r="BD1877" s="52"/>
      <c r="BE1877" s="52"/>
      <c r="BF1877" s="52"/>
      <c r="BG1877" s="52"/>
      <c r="BH1877" s="52"/>
      <c r="BI1877" s="52"/>
      <c r="BJ1877" s="52"/>
      <c r="BK1877" s="52"/>
      <c r="BL1877" s="52"/>
      <c r="BM1877" s="52"/>
      <c r="BN1877" s="52"/>
    </row>
    <row r="1878" spans="4:66" x14ac:dyDescent="0.25">
      <c r="D1878" s="56" t="s">
        <v>5385</v>
      </c>
      <c r="E1878" s="52"/>
      <c r="F1878" s="52"/>
      <c r="G1878" s="52"/>
      <c r="H1878" s="52"/>
      <c r="I1878" s="52"/>
      <c r="J1878" s="52"/>
      <c r="K1878" s="52"/>
      <c r="L1878" s="52"/>
      <c r="M1878" s="52"/>
      <c r="N1878" s="52"/>
      <c r="O1878" s="52"/>
      <c r="P1878" s="52"/>
      <c r="Q1878" s="52"/>
      <c r="R1878" s="52"/>
      <c r="S1878" s="52"/>
      <c r="T1878" s="52"/>
      <c r="U1878" s="52"/>
      <c r="V1878" s="52"/>
      <c r="W1878" s="52"/>
      <c r="X1878" s="52"/>
      <c r="Y1878" s="52"/>
      <c r="Z1878" s="52"/>
      <c r="AA1878" s="52"/>
      <c r="AB1878" s="52"/>
      <c r="AC1878" s="52"/>
      <c r="AF1878" s="56" t="s">
        <v>5225</v>
      </c>
      <c r="AG1878" s="52"/>
      <c r="AH1878" s="52"/>
      <c r="AI1878" s="52"/>
      <c r="AJ1878" s="52"/>
      <c r="AK1878" s="52"/>
      <c r="AL1878" s="52"/>
      <c r="AM1878" s="52"/>
      <c r="AN1878" s="52"/>
      <c r="AO1878" s="52"/>
      <c r="AP1878" s="52"/>
      <c r="AQ1878" s="52"/>
      <c r="AR1878" s="52"/>
      <c r="AS1878" s="52"/>
      <c r="AT1878" s="52"/>
      <c r="AU1878" s="52"/>
      <c r="AV1878" s="52"/>
      <c r="AW1878" s="52"/>
      <c r="AX1878" s="52"/>
      <c r="AY1878" s="52"/>
      <c r="AZ1878" s="52"/>
      <c r="BA1878" s="52"/>
      <c r="BB1878" s="52"/>
      <c r="BC1878" s="52"/>
      <c r="BD1878" s="52"/>
      <c r="BE1878" s="52"/>
      <c r="BF1878" s="52"/>
      <c r="BG1878" s="52"/>
      <c r="BH1878" s="52"/>
      <c r="BI1878" s="52"/>
      <c r="BJ1878" s="52"/>
      <c r="BK1878" s="52"/>
      <c r="BL1878" s="52"/>
      <c r="BM1878" s="52"/>
      <c r="BN1878" s="52"/>
    </row>
    <row r="1879" spans="4:66" x14ac:dyDescent="0.25">
      <c r="D1879" s="56" t="s">
        <v>5386</v>
      </c>
      <c r="E1879" s="52"/>
      <c r="F1879" s="52"/>
      <c r="G1879" s="52"/>
      <c r="H1879" s="52"/>
      <c r="I1879" s="52"/>
      <c r="J1879" s="52"/>
      <c r="K1879" s="52"/>
      <c r="L1879" s="52"/>
      <c r="M1879" s="52"/>
      <c r="N1879" s="52"/>
      <c r="O1879" s="52"/>
      <c r="P1879" s="52"/>
      <c r="Q1879" s="52"/>
      <c r="R1879" s="52"/>
      <c r="S1879" s="52"/>
      <c r="T1879" s="52"/>
      <c r="U1879" s="52"/>
      <c r="V1879" s="52"/>
      <c r="W1879" s="52"/>
      <c r="X1879" s="52"/>
      <c r="Y1879" s="52"/>
      <c r="Z1879" s="52"/>
      <c r="AA1879" s="52"/>
      <c r="AB1879" s="52"/>
      <c r="AC1879" s="52"/>
      <c r="AF1879" s="56" t="s">
        <v>5226</v>
      </c>
      <c r="AG1879" s="52"/>
      <c r="AH1879" s="52"/>
      <c r="AI1879" s="52"/>
      <c r="AJ1879" s="52"/>
      <c r="AK1879" s="52"/>
      <c r="AL1879" s="52"/>
      <c r="AM1879" s="52"/>
      <c r="AN1879" s="52"/>
      <c r="AO1879" s="52"/>
      <c r="AP1879" s="52"/>
      <c r="AQ1879" s="52"/>
      <c r="AR1879" s="52"/>
      <c r="AS1879" s="52"/>
      <c r="AT1879" s="52"/>
      <c r="AU1879" s="52"/>
      <c r="AV1879" s="52"/>
      <c r="AW1879" s="52"/>
      <c r="AX1879" s="52"/>
      <c r="AY1879" s="52"/>
      <c r="AZ1879" s="52"/>
      <c r="BA1879" s="52"/>
      <c r="BB1879" s="52"/>
      <c r="BC1879" s="52"/>
      <c r="BD1879" s="52"/>
      <c r="BE1879" s="52"/>
      <c r="BF1879" s="52"/>
      <c r="BG1879" s="52"/>
      <c r="BH1879" s="52"/>
      <c r="BI1879" s="52"/>
      <c r="BJ1879" s="52"/>
      <c r="BK1879" s="52"/>
      <c r="BL1879" s="52"/>
      <c r="BM1879" s="52"/>
      <c r="BN1879" s="52"/>
    </row>
    <row r="1880" spans="4:66" x14ac:dyDescent="0.25">
      <c r="D1880" s="56" t="s">
        <v>5387</v>
      </c>
      <c r="E1880" s="52"/>
      <c r="F1880" s="52"/>
      <c r="G1880" s="52"/>
      <c r="H1880" s="52"/>
      <c r="I1880" s="52"/>
      <c r="J1880" s="52"/>
      <c r="K1880" s="52"/>
      <c r="L1880" s="52"/>
      <c r="M1880" s="52"/>
      <c r="N1880" s="52"/>
      <c r="O1880" s="52"/>
      <c r="P1880" s="52"/>
      <c r="Q1880" s="52"/>
      <c r="R1880" s="52"/>
      <c r="S1880" s="52"/>
      <c r="T1880" s="52"/>
      <c r="U1880" s="52"/>
      <c r="V1880" s="52"/>
      <c r="W1880" s="52"/>
      <c r="X1880" s="52"/>
      <c r="Y1880" s="52"/>
      <c r="Z1880" s="52"/>
      <c r="AA1880" s="52"/>
      <c r="AB1880" s="52"/>
      <c r="AC1880" s="52"/>
      <c r="AF1880" s="56" t="s">
        <v>957</v>
      </c>
      <c r="AG1880" s="52"/>
      <c r="AH1880" s="52"/>
      <c r="AI1880" s="52"/>
      <c r="AJ1880" s="52"/>
      <c r="AK1880" s="52"/>
      <c r="AL1880" s="52"/>
      <c r="AM1880" s="52"/>
      <c r="AN1880" s="52"/>
      <c r="AO1880" s="52"/>
      <c r="AP1880" s="52"/>
      <c r="AQ1880" s="52"/>
      <c r="AR1880" s="52"/>
      <c r="AS1880" s="52"/>
      <c r="AT1880" s="52"/>
      <c r="AU1880" s="52"/>
      <c r="AV1880" s="52"/>
      <c r="AW1880" s="52"/>
      <c r="AX1880" s="52"/>
      <c r="AY1880" s="52"/>
      <c r="AZ1880" s="52"/>
      <c r="BA1880" s="52"/>
      <c r="BB1880" s="52"/>
      <c r="BC1880" s="52"/>
      <c r="BD1880" s="52"/>
      <c r="BE1880" s="52"/>
      <c r="BF1880" s="52"/>
      <c r="BG1880" s="52"/>
      <c r="BH1880" s="52"/>
      <c r="BI1880" s="52"/>
      <c r="BJ1880" s="52"/>
      <c r="BK1880" s="52"/>
      <c r="BL1880" s="52"/>
      <c r="BM1880" s="52"/>
      <c r="BN1880" s="52"/>
    </row>
    <row r="1881" spans="4:66" x14ac:dyDescent="0.25">
      <c r="D1881" s="56" t="s">
        <v>955</v>
      </c>
      <c r="E1881" s="52"/>
      <c r="F1881" s="52"/>
      <c r="G1881" s="52"/>
      <c r="H1881" s="52"/>
      <c r="I1881" s="52"/>
      <c r="J1881" s="52"/>
      <c r="K1881" s="52"/>
      <c r="L1881" s="52"/>
      <c r="M1881" s="52"/>
      <c r="N1881" s="52"/>
      <c r="O1881" s="52"/>
      <c r="P1881" s="52"/>
      <c r="Q1881" s="52"/>
      <c r="R1881" s="52"/>
      <c r="S1881" s="52"/>
      <c r="T1881" s="52"/>
      <c r="U1881" s="52"/>
      <c r="V1881" s="52"/>
      <c r="W1881" s="52"/>
      <c r="X1881" s="52"/>
      <c r="Y1881" s="52"/>
      <c r="Z1881" s="52"/>
      <c r="AA1881" s="52"/>
      <c r="AB1881" s="52"/>
      <c r="AC1881" s="52"/>
      <c r="AF1881" s="56" t="s">
        <v>5227</v>
      </c>
      <c r="AG1881" s="52"/>
      <c r="AH1881" s="52"/>
      <c r="AI1881" s="52"/>
      <c r="AJ1881" s="52"/>
      <c r="AK1881" s="52"/>
      <c r="AL1881" s="52"/>
      <c r="AM1881" s="52"/>
      <c r="AN1881" s="52"/>
      <c r="AO1881" s="52"/>
      <c r="AP1881" s="52"/>
      <c r="AQ1881" s="52"/>
      <c r="AR1881" s="52"/>
      <c r="AS1881" s="52"/>
      <c r="AT1881" s="52"/>
      <c r="AU1881" s="52"/>
      <c r="AV1881" s="52"/>
      <c r="AW1881" s="52"/>
      <c r="AX1881" s="52"/>
      <c r="AY1881" s="52"/>
      <c r="AZ1881" s="52"/>
      <c r="BA1881" s="52"/>
      <c r="BB1881" s="52"/>
      <c r="BC1881" s="52"/>
      <c r="BD1881" s="52"/>
      <c r="BE1881" s="52"/>
      <c r="BF1881" s="52"/>
      <c r="BG1881" s="52"/>
      <c r="BH1881" s="52"/>
      <c r="BI1881" s="52"/>
      <c r="BJ1881" s="52"/>
      <c r="BK1881" s="52"/>
      <c r="BL1881" s="52"/>
      <c r="BM1881" s="52"/>
      <c r="BN1881" s="52"/>
    </row>
    <row r="1882" spans="4:66" x14ac:dyDescent="0.25">
      <c r="D1882" s="56" t="s">
        <v>5388</v>
      </c>
      <c r="E1882" s="52"/>
      <c r="F1882" s="52"/>
      <c r="G1882" s="52"/>
      <c r="H1882" s="52"/>
      <c r="I1882" s="52"/>
      <c r="J1882" s="52"/>
      <c r="K1882" s="52"/>
      <c r="L1882" s="52"/>
      <c r="M1882" s="52"/>
      <c r="N1882" s="52"/>
      <c r="O1882" s="52"/>
      <c r="P1882" s="52"/>
      <c r="Q1882" s="52"/>
      <c r="R1882" s="52"/>
      <c r="S1882" s="52"/>
      <c r="T1882" s="52"/>
      <c r="U1882" s="52"/>
      <c r="V1882" s="52"/>
      <c r="W1882" s="52"/>
      <c r="X1882" s="52"/>
      <c r="Y1882" s="52"/>
      <c r="Z1882" s="52"/>
      <c r="AA1882" s="52"/>
      <c r="AB1882" s="52"/>
      <c r="AC1882" s="52"/>
      <c r="AF1882" s="56" t="s">
        <v>5228</v>
      </c>
      <c r="AG1882" s="52"/>
      <c r="AH1882" s="52"/>
      <c r="AI1882" s="52"/>
      <c r="AJ1882" s="52"/>
      <c r="AK1882" s="52"/>
      <c r="AL1882" s="52"/>
      <c r="AM1882" s="52"/>
      <c r="AN1882" s="52"/>
      <c r="AO1882" s="52"/>
      <c r="AP1882" s="52"/>
      <c r="AQ1882" s="52"/>
      <c r="AR1882" s="52"/>
      <c r="AS1882" s="52"/>
      <c r="AT1882" s="52"/>
      <c r="AU1882" s="52"/>
      <c r="AV1882" s="52"/>
      <c r="AW1882" s="52"/>
      <c r="AX1882" s="52"/>
      <c r="AY1882" s="52"/>
      <c r="AZ1882" s="52"/>
      <c r="BA1882" s="52"/>
      <c r="BB1882" s="52"/>
      <c r="BC1882" s="52"/>
      <c r="BD1882" s="52"/>
      <c r="BE1882" s="52"/>
      <c r="BF1882" s="52"/>
      <c r="BG1882" s="52"/>
      <c r="BH1882" s="52"/>
      <c r="BI1882" s="52"/>
      <c r="BJ1882" s="52"/>
      <c r="BK1882" s="52"/>
      <c r="BL1882" s="52"/>
      <c r="BM1882" s="52"/>
      <c r="BN1882" s="52"/>
    </row>
    <row r="1883" spans="4:66" x14ac:dyDescent="0.25">
      <c r="D1883" s="56" t="s">
        <v>524</v>
      </c>
      <c r="E1883" s="52"/>
      <c r="F1883" s="52"/>
      <c r="G1883" s="52"/>
      <c r="H1883" s="52"/>
      <c r="I1883" s="52"/>
      <c r="J1883" s="52"/>
      <c r="K1883" s="52"/>
      <c r="L1883" s="52"/>
      <c r="M1883" s="52"/>
      <c r="N1883" s="52"/>
      <c r="O1883" s="52"/>
      <c r="P1883" s="52"/>
      <c r="Q1883" s="52"/>
      <c r="R1883" s="52"/>
      <c r="S1883" s="52"/>
      <c r="T1883" s="52"/>
      <c r="U1883" s="52"/>
      <c r="V1883" s="52"/>
      <c r="W1883" s="52"/>
      <c r="X1883" s="52"/>
      <c r="Y1883" s="52"/>
      <c r="Z1883" s="52"/>
      <c r="AA1883" s="52"/>
      <c r="AB1883" s="52"/>
      <c r="AC1883" s="52"/>
      <c r="AF1883" s="56" t="s">
        <v>5229</v>
      </c>
      <c r="AG1883" s="52"/>
      <c r="AH1883" s="52"/>
      <c r="AI1883" s="52"/>
      <c r="AJ1883" s="52"/>
      <c r="AK1883" s="52"/>
      <c r="AL1883" s="52"/>
      <c r="AM1883" s="52"/>
      <c r="AN1883" s="52"/>
      <c r="AO1883" s="52"/>
      <c r="AP1883" s="52"/>
      <c r="AQ1883" s="52"/>
      <c r="AR1883" s="52"/>
      <c r="AS1883" s="52"/>
      <c r="AT1883" s="52"/>
      <c r="AU1883" s="52"/>
      <c r="AV1883" s="52"/>
      <c r="AW1883" s="52"/>
      <c r="AX1883" s="52"/>
      <c r="AY1883" s="52"/>
      <c r="AZ1883" s="52"/>
      <c r="BA1883" s="52"/>
      <c r="BB1883" s="52"/>
      <c r="BC1883" s="52"/>
      <c r="BD1883" s="52"/>
      <c r="BE1883" s="52"/>
      <c r="BF1883" s="52"/>
      <c r="BG1883" s="52"/>
      <c r="BH1883" s="52"/>
      <c r="BI1883" s="52"/>
      <c r="BJ1883" s="52"/>
      <c r="BK1883" s="52"/>
      <c r="BL1883" s="52"/>
      <c r="BM1883" s="52"/>
      <c r="BN1883" s="52"/>
    </row>
    <row r="1884" spans="4:66" x14ac:dyDescent="0.25">
      <c r="D1884" s="56" t="s">
        <v>2165</v>
      </c>
      <c r="E1884" s="52"/>
      <c r="F1884" s="52"/>
      <c r="G1884" s="52"/>
      <c r="H1884" s="52"/>
      <c r="I1884" s="52"/>
      <c r="J1884" s="52"/>
      <c r="K1884" s="52"/>
      <c r="L1884" s="52"/>
      <c r="M1884" s="52"/>
      <c r="N1884" s="52"/>
      <c r="O1884" s="52"/>
      <c r="P1884" s="52"/>
      <c r="Q1884" s="52"/>
      <c r="R1884" s="52"/>
      <c r="S1884" s="52"/>
      <c r="T1884" s="52"/>
      <c r="U1884" s="52"/>
      <c r="V1884" s="52"/>
      <c r="W1884" s="52"/>
      <c r="X1884" s="52"/>
      <c r="Y1884" s="52"/>
      <c r="Z1884" s="52"/>
      <c r="AA1884" s="52"/>
      <c r="AB1884" s="52"/>
      <c r="AC1884" s="52"/>
      <c r="AF1884" s="56" t="s">
        <v>5230</v>
      </c>
      <c r="AG1884" s="52"/>
      <c r="AH1884" s="52"/>
      <c r="AI1884" s="52"/>
      <c r="AJ1884" s="52"/>
      <c r="AK1884" s="52"/>
      <c r="AL1884" s="52"/>
      <c r="AM1884" s="52"/>
      <c r="AN1884" s="52"/>
      <c r="AO1884" s="52"/>
      <c r="AP1884" s="52"/>
      <c r="AQ1884" s="52"/>
      <c r="AR1884" s="52"/>
      <c r="AS1884" s="52"/>
      <c r="AT1884" s="52"/>
      <c r="AU1884" s="52"/>
      <c r="AV1884" s="52"/>
      <c r="AW1884" s="52"/>
      <c r="AX1884" s="52"/>
      <c r="AY1884" s="52"/>
      <c r="AZ1884" s="52"/>
      <c r="BA1884" s="52"/>
      <c r="BB1884" s="52"/>
      <c r="BC1884" s="52"/>
      <c r="BD1884" s="52"/>
      <c r="BE1884" s="52"/>
      <c r="BF1884" s="52"/>
      <c r="BG1884" s="52"/>
      <c r="BH1884" s="52"/>
      <c r="BI1884" s="52"/>
      <c r="BJ1884" s="52"/>
      <c r="BK1884" s="52"/>
      <c r="BL1884" s="52"/>
      <c r="BM1884" s="52"/>
      <c r="BN1884" s="52"/>
    </row>
    <row r="1885" spans="4:66" x14ac:dyDescent="0.25">
      <c r="D1885" s="56" t="s">
        <v>5389</v>
      </c>
      <c r="E1885" s="52"/>
      <c r="F1885" s="52"/>
      <c r="G1885" s="52"/>
      <c r="H1885" s="52"/>
      <c r="I1885" s="52"/>
      <c r="J1885" s="52"/>
      <c r="K1885" s="52"/>
      <c r="L1885" s="52"/>
      <c r="M1885" s="52"/>
      <c r="N1885" s="52"/>
      <c r="O1885" s="52"/>
      <c r="P1885" s="52"/>
      <c r="Q1885" s="52"/>
      <c r="R1885" s="52"/>
      <c r="S1885" s="52"/>
      <c r="T1885" s="52"/>
      <c r="U1885" s="52"/>
      <c r="V1885" s="52"/>
      <c r="W1885" s="52"/>
      <c r="X1885" s="52"/>
      <c r="Y1885" s="52"/>
      <c r="Z1885" s="52"/>
      <c r="AA1885" s="52"/>
      <c r="AB1885" s="52"/>
      <c r="AC1885" s="52"/>
      <c r="AF1885" s="56" t="s">
        <v>524</v>
      </c>
      <c r="AG1885" s="52"/>
      <c r="AH1885" s="52"/>
      <c r="AI1885" s="52"/>
      <c r="AJ1885" s="52"/>
      <c r="AK1885" s="52"/>
      <c r="AL1885" s="52"/>
      <c r="AM1885" s="52"/>
      <c r="AN1885" s="52"/>
      <c r="AO1885" s="52"/>
      <c r="AP1885" s="52"/>
      <c r="AQ1885" s="52"/>
      <c r="AR1885" s="52"/>
      <c r="AS1885" s="52"/>
      <c r="AT1885" s="52"/>
      <c r="AU1885" s="52"/>
      <c r="AV1885" s="52"/>
      <c r="AW1885" s="52"/>
      <c r="AX1885" s="52"/>
      <c r="AY1885" s="52"/>
      <c r="AZ1885" s="52"/>
      <c r="BA1885" s="52"/>
      <c r="BB1885" s="52"/>
      <c r="BC1885" s="52"/>
      <c r="BD1885" s="52"/>
      <c r="BE1885" s="52"/>
      <c r="BF1885" s="52"/>
      <c r="BG1885" s="52"/>
      <c r="BH1885" s="52"/>
      <c r="BI1885" s="52"/>
      <c r="BJ1885" s="52"/>
      <c r="BK1885" s="52"/>
      <c r="BL1885" s="52"/>
      <c r="BM1885" s="52"/>
      <c r="BN1885" s="52"/>
    </row>
    <row r="1886" spans="4:66" x14ac:dyDescent="0.25">
      <c r="D1886" s="56" t="s">
        <v>432</v>
      </c>
      <c r="E1886" s="52"/>
      <c r="F1886" s="52"/>
      <c r="G1886" s="52"/>
      <c r="H1886" s="52"/>
      <c r="I1886" s="52"/>
      <c r="J1886" s="52"/>
      <c r="K1886" s="52"/>
      <c r="L1886" s="52"/>
      <c r="M1886" s="52"/>
      <c r="N1886" s="52"/>
      <c r="O1886" s="52"/>
      <c r="P1886" s="52"/>
      <c r="Q1886" s="52"/>
      <c r="R1886" s="52"/>
      <c r="S1886" s="52"/>
      <c r="T1886" s="52"/>
      <c r="U1886" s="52"/>
      <c r="V1886" s="52"/>
      <c r="W1886" s="52"/>
      <c r="X1886" s="52"/>
      <c r="Y1886" s="52"/>
      <c r="Z1886" s="52"/>
      <c r="AA1886" s="52"/>
      <c r="AB1886" s="52"/>
      <c r="AC1886" s="52"/>
      <c r="AF1886" s="56" t="s">
        <v>257</v>
      </c>
      <c r="AG1886" s="52"/>
      <c r="AH1886" s="52"/>
      <c r="AI1886" s="52"/>
      <c r="AJ1886" s="52"/>
      <c r="AK1886" s="52"/>
      <c r="AL1886" s="52"/>
      <c r="AM1886" s="52"/>
      <c r="AN1886" s="52"/>
      <c r="AO1886" s="52"/>
      <c r="AP1886" s="52"/>
      <c r="AQ1886" s="52"/>
      <c r="AR1886" s="52"/>
      <c r="AS1886" s="52"/>
      <c r="AT1886" s="52"/>
      <c r="AU1886" s="52"/>
      <c r="AV1886" s="52"/>
      <c r="AW1886" s="52"/>
      <c r="AX1886" s="52"/>
      <c r="AY1886" s="52"/>
      <c r="AZ1886" s="52"/>
      <c r="BA1886" s="52"/>
      <c r="BB1886" s="52"/>
      <c r="BC1886" s="52"/>
      <c r="BD1886" s="52"/>
      <c r="BE1886" s="52"/>
      <c r="BF1886" s="52"/>
      <c r="BG1886" s="52"/>
      <c r="BH1886" s="52"/>
      <c r="BI1886" s="52"/>
      <c r="BJ1886" s="52"/>
      <c r="BK1886" s="52"/>
      <c r="BL1886" s="52"/>
      <c r="BM1886" s="52"/>
      <c r="BN1886" s="52"/>
    </row>
    <row r="1887" spans="4:66" x14ac:dyDescent="0.25">
      <c r="D1887" s="56" t="s">
        <v>5390</v>
      </c>
      <c r="E1887" s="52"/>
      <c r="F1887" s="52"/>
      <c r="G1887" s="52"/>
      <c r="H1887" s="52"/>
      <c r="I1887" s="52"/>
      <c r="J1887" s="52"/>
      <c r="K1887" s="52"/>
      <c r="L1887" s="52"/>
      <c r="M1887" s="52"/>
      <c r="N1887" s="52"/>
      <c r="O1887" s="52"/>
      <c r="P1887" s="52"/>
      <c r="Q1887" s="52"/>
      <c r="R1887" s="52"/>
      <c r="S1887" s="52"/>
      <c r="T1887" s="52"/>
      <c r="U1887" s="52"/>
      <c r="V1887" s="52"/>
      <c r="W1887" s="52"/>
      <c r="X1887" s="52"/>
      <c r="Y1887" s="52"/>
      <c r="Z1887" s="52"/>
      <c r="AA1887" s="52"/>
      <c r="AB1887" s="52"/>
      <c r="AC1887" s="52"/>
      <c r="AF1887" s="56" t="s">
        <v>3708</v>
      </c>
      <c r="AG1887" s="52"/>
      <c r="AH1887" s="52"/>
      <c r="AI1887" s="52"/>
      <c r="AJ1887" s="52"/>
      <c r="AK1887" s="52"/>
      <c r="AL1887" s="52"/>
      <c r="AM1887" s="52"/>
      <c r="AN1887" s="52"/>
      <c r="AO1887" s="52"/>
      <c r="AP1887" s="52"/>
      <c r="AQ1887" s="52"/>
      <c r="AR1887" s="52"/>
      <c r="AS1887" s="52"/>
      <c r="AT1887" s="52"/>
      <c r="AU1887" s="52"/>
      <c r="AV1887" s="52"/>
      <c r="AW1887" s="52"/>
      <c r="AX1887" s="52"/>
      <c r="AY1887" s="52"/>
      <c r="AZ1887" s="52"/>
      <c r="BA1887" s="52"/>
      <c r="BB1887" s="52"/>
      <c r="BC1887" s="52"/>
      <c r="BD1887" s="52"/>
      <c r="BE1887" s="52"/>
      <c r="BF1887" s="52"/>
      <c r="BG1887" s="52"/>
      <c r="BH1887" s="52"/>
      <c r="BI1887" s="52"/>
      <c r="BJ1887" s="52"/>
      <c r="BK1887" s="52"/>
      <c r="BL1887" s="52"/>
      <c r="BM1887" s="52"/>
      <c r="BN1887" s="52"/>
    </row>
    <row r="1888" spans="4:66" x14ac:dyDescent="0.25">
      <c r="D1888" s="56" t="s">
        <v>901</v>
      </c>
      <c r="E1888" s="52"/>
      <c r="F1888" s="52"/>
      <c r="G1888" s="52"/>
      <c r="H1888" s="52"/>
      <c r="I1888" s="52"/>
      <c r="J1888" s="52"/>
      <c r="K1888" s="52"/>
      <c r="L1888" s="52"/>
      <c r="M1888" s="52"/>
      <c r="N1888" s="52"/>
      <c r="O1888" s="52"/>
      <c r="P1888" s="52"/>
      <c r="Q1888" s="52"/>
      <c r="R1888" s="52"/>
      <c r="S1888" s="52"/>
      <c r="T1888" s="52"/>
      <c r="U1888" s="52"/>
      <c r="V1888" s="52"/>
      <c r="W1888" s="52"/>
      <c r="X1888" s="52"/>
      <c r="Y1888" s="52"/>
      <c r="Z1888" s="52"/>
      <c r="AA1888" s="52"/>
      <c r="AB1888" s="52"/>
      <c r="AC1888" s="52"/>
      <c r="AF1888" s="56" t="s">
        <v>279</v>
      </c>
      <c r="AG1888" s="52"/>
      <c r="AH1888" s="52"/>
      <c r="AI1888" s="52"/>
      <c r="AJ1888" s="52"/>
      <c r="AK1888" s="52"/>
      <c r="AL1888" s="52"/>
      <c r="AM1888" s="52"/>
      <c r="AN1888" s="52"/>
      <c r="AO1888" s="52"/>
      <c r="AP1888" s="52"/>
      <c r="AQ1888" s="52"/>
      <c r="AR1888" s="52"/>
      <c r="AS1888" s="52"/>
      <c r="AT1888" s="52"/>
      <c r="AU1888" s="52"/>
      <c r="AV1888" s="52"/>
      <c r="AW1888" s="52"/>
      <c r="AX1888" s="52"/>
      <c r="AY1888" s="52"/>
      <c r="AZ1888" s="52"/>
      <c r="BA1888" s="52"/>
      <c r="BB1888" s="52"/>
      <c r="BC1888" s="52"/>
      <c r="BD1888" s="52"/>
      <c r="BE1888" s="52"/>
      <c r="BF1888" s="52"/>
      <c r="BG1888" s="52"/>
      <c r="BH1888" s="52"/>
      <c r="BI1888" s="52"/>
      <c r="BJ1888" s="52"/>
      <c r="BK1888" s="52"/>
      <c r="BL1888" s="52"/>
      <c r="BM1888" s="52"/>
      <c r="BN1888" s="52"/>
    </row>
    <row r="1889" spans="4:66" x14ac:dyDescent="0.25">
      <c r="D1889" s="56" t="s">
        <v>902</v>
      </c>
      <c r="E1889" s="52"/>
      <c r="F1889" s="52"/>
      <c r="G1889" s="52"/>
      <c r="H1889" s="52"/>
      <c r="I1889" s="52"/>
      <c r="J1889" s="52"/>
      <c r="K1889" s="52"/>
      <c r="L1889" s="52"/>
      <c r="M1889" s="52"/>
      <c r="N1889" s="52"/>
      <c r="O1889" s="52"/>
      <c r="P1889" s="52"/>
      <c r="Q1889" s="52"/>
      <c r="R1889" s="52"/>
      <c r="S1889" s="52"/>
      <c r="T1889" s="52"/>
      <c r="U1889" s="52"/>
      <c r="V1889" s="52"/>
      <c r="W1889" s="52"/>
      <c r="X1889" s="52"/>
      <c r="Y1889" s="52"/>
      <c r="Z1889" s="52"/>
      <c r="AA1889" s="52"/>
      <c r="AB1889" s="52"/>
      <c r="AC1889" s="52"/>
      <c r="AF1889" s="56" t="s">
        <v>3709</v>
      </c>
      <c r="AG1889" s="52"/>
      <c r="AH1889" s="52"/>
      <c r="AI1889" s="52"/>
      <c r="AJ1889" s="52"/>
      <c r="AK1889" s="52"/>
      <c r="AL1889" s="52"/>
      <c r="AM1889" s="52"/>
      <c r="AN1889" s="52"/>
      <c r="AO1889" s="52"/>
      <c r="AP1889" s="52"/>
      <c r="AQ1889" s="52"/>
      <c r="AR1889" s="52"/>
      <c r="AS1889" s="52"/>
      <c r="AT1889" s="52"/>
      <c r="AU1889" s="52"/>
      <c r="AV1889" s="52"/>
      <c r="AW1889" s="52"/>
      <c r="AX1889" s="52"/>
      <c r="AY1889" s="52"/>
      <c r="AZ1889" s="52"/>
      <c r="BA1889" s="52"/>
      <c r="BB1889" s="52"/>
      <c r="BC1889" s="52"/>
      <c r="BD1889" s="52"/>
      <c r="BE1889" s="52"/>
      <c r="BF1889" s="52"/>
      <c r="BG1889" s="52"/>
      <c r="BH1889" s="52"/>
      <c r="BI1889" s="52"/>
      <c r="BJ1889" s="52"/>
      <c r="BK1889" s="52"/>
      <c r="BL1889" s="52"/>
      <c r="BM1889" s="52"/>
      <c r="BN1889" s="52"/>
    </row>
    <row r="1890" spans="4:66" x14ac:dyDescent="0.25">
      <c r="D1890" s="56" t="s">
        <v>903</v>
      </c>
      <c r="E1890" s="52"/>
      <c r="F1890" s="52"/>
      <c r="G1890" s="52"/>
      <c r="H1890" s="52"/>
      <c r="I1890" s="52"/>
      <c r="J1890" s="52"/>
      <c r="K1890" s="52"/>
      <c r="L1890" s="52"/>
      <c r="M1890" s="52"/>
      <c r="N1890" s="52"/>
      <c r="O1890" s="52"/>
      <c r="P1890" s="52"/>
      <c r="Q1890" s="52"/>
      <c r="R1890" s="52"/>
      <c r="S1890" s="52"/>
      <c r="T1890" s="52"/>
      <c r="U1890" s="52"/>
      <c r="V1890" s="52"/>
      <c r="W1890" s="52"/>
      <c r="X1890" s="52"/>
      <c r="Y1890" s="52"/>
      <c r="Z1890" s="52"/>
      <c r="AA1890" s="52"/>
      <c r="AB1890" s="52"/>
      <c r="AC1890" s="52"/>
      <c r="AF1890" s="56" t="s">
        <v>355</v>
      </c>
      <c r="AG1890" s="52"/>
      <c r="AH1890" s="52"/>
      <c r="AI1890" s="52"/>
      <c r="AJ1890" s="52"/>
      <c r="AK1890" s="52"/>
      <c r="AL1890" s="52"/>
      <c r="AM1890" s="52"/>
      <c r="AN1890" s="52"/>
      <c r="AO1890" s="52"/>
      <c r="AP1890" s="52"/>
      <c r="AQ1890" s="52"/>
      <c r="AR1890" s="52"/>
      <c r="AS1890" s="52"/>
      <c r="AT1890" s="52"/>
      <c r="AU1890" s="52"/>
      <c r="AV1890" s="52"/>
      <c r="AW1890" s="52"/>
      <c r="AX1890" s="52"/>
      <c r="AY1890" s="52"/>
      <c r="AZ1890" s="52"/>
      <c r="BA1890" s="52"/>
      <c r="BB1890" s="52"/>
      <c r="BC1890" s="52"/>
      <c r="BD1890" s="52"/>
      <c r="BE1890" s="52"/>
      <c r="BF1890" s="52"/>
      <c r="BG1890" s="52"/>
      <c r="BH1890" s="52"/>
      <c r="BI1890" s="52"/>
      <c r="BJ1890" s="52"/>
      <c r="BK1890" s="52"/>
      <c r="BL1890" s="52"/>
      <c r="BM1890" s="52"/>
      <c r="BN1890" s="52"/>
    </row>
    <row r="1891" spans="4:66" x14ac:dyDescent="0.25">
      <c r="D1891" s="56" t="s">
        <v>5391</v>
      </c>
      <c r="E1891" s="52"/>
      <c r="F1891" s="52"/>
      <c r="G1891" s="52"/>
      <c r="H1891" s="52"/>
      <c r="I1891" s="52"/>
      <c r="J1891" s="52"/>
      <c r="K1891" s="52"/>
      <c r="L1891" s="52"/>
      <c r="M1891" s="52"/>
      <c r="N1891" s="52"/>
      <c r="O1891" s="52"/>
      <c r="P1891" s="52"/>
      <c r="Q1891" s="52"/>
      <c r="R1891" s="52"/>
      <c r="S1891" s="52"/>
      <c r="T1891" s="52"/>
      <c r="U1891" s="52"/>
      <c r="V1891" s="52"/>
      <c r="W1891" s="52"/>
      <c r="X1891" s="52"/>
      <c r="Y1891" s="52"/>
      <c r="Z1891" s="52"/>
      <c r="AA1891" s="52"/>
      <c r="AB1891" s="52"/>
      <c r="AC1891" s="52"/>
      <c r="AF1891" s="56" t="s">
        <v>3710</v>
      </c>
      <c r="AG1891" s="52"/>
      <c r="AH1891" s="52"/>
      <c r="AI1891" s="52"/>
      <c r="AJ1891" s="52"/>
      <c r="AK1891" s="52"/>
      <c r="AL1891" s="52"/>
      <c r="AM1891" s="52"/>
      <c r="AN1891" s="52"/>
      <c r="AO1891" s="52"/>
      <c r="AP1891" s="52"/>
      <c r="AQ1891" s="52"/>
      <c r="AR1891" s="52"/>
      <c r="AS1891" s="52"/>
      <c r="AT1891" s="52"/>
      <c r="AU1891" s="52"/>
      <c r="AV1891" s="52"/>
      <c r="AW1891" s="52"/>
      <c r="AX1891" s="52"/>
      <c r="AY1891" s="52"/>
      <c r="AZ1891" s="52"/>
      <c r="BA1891" s="52"/>
      <c r="BB1891" s="52"/>
      <c r="BC1891" s="52"/>
      <c r="BD1891" s="52"/>
      <c r="BE1891" s="52"/>
      <c r="BF1891" s="52"/>
      <c r="BG1891" s="52"/>
      <c r="BH1891" s="52"/>
      <c r="BI1891" s="52"/>
      <c r="BJ1891" s="52"/>
      <c r="BK1891" s="52"/>
      <c r="BL1891" s="52"/>
      <c r="BM1891" s="52"/>
      <c r="BN1891" s="52"/>
    </row>
    <row r="1892" spans="4:66" x14ac:dyDescent="0.25">
      <c r="D1892" s="56" t="s">
        <v>5392</v>
      </c>
      <c r="E1892" s="52"/>
      <c r="F1892" s="52"/>
      <c r="G1892" s="52"/>
      <c r="H1892" s="52"/>
      <c r="I1892" s="52"/>
      <c r="J1892" s="52"/>
      <c r="K1892" s="52"/>
      <c r="L1892" s="52"/>
      <c r="M1892" s="52"/>
      <c r="N1892" s="52"/>
      <c r="O1892" s="52"/>
      <c r="P1892" s="52"/>
      <c r="Q1892" s="52"/>
      <c r="R1892" s="52"/>
      <c r="S1892" s="52"/>
      <c r="T1892" s="52"/>
      <c r="U1892" s="52"/>
      <c r="V1892" s="52"/>
      <c r="W1892" s="52"/>
      <c r="X1892" s="52"/>
      <c r="Y1892" s="52"/>
      <c r="Z1892" s="52"/>
      <c r="AA1892" s="52"/>
      <c r="AB1892" s="52"/>
      <c r="AC1892" s="52"/>
      <c r="AF1892" s="56" t="s">
        <v>359</v>
      </c>
      <c r="AG1892" s="52"/>
      <c r="AH1892" s="52"/>
      <c r="AI1892" s="52"/>
      <c r="AJ1892" s="52"/>
      <c r="AK1892" s="52"/>
      <c r="AL1892" s="52"/>
      <c r="AM1892" s="52"/>
      <c r="AN1892" s="52"/>
      <c r="AO1892" s="52"/>
      <c r="AP1892" s="52"/>
      <c r="AQ1892" s="52"/>
      <c r="AR1892" s="52"/>
      <c r="AS1892" s="52"/>
      <c r="AT1892" s="52"/>
      <c r="AU1892" s="52"/>
      <c r="AV1892" s="52"/>
      <c r="AW1892" s="52"/>
      <c r="AX1892" s="52"/>
      <c r="AY1892" s="52"/>
      <c r="AZ1892" s="52"/>
      <c r="BA1892" s="52"/>
      <c r="BB1892" s="52"/>
      <c r="BC1892" s="52"/>
      <c r="BD1892" s="52"/>
      <c r="BE1892" s="52"/>
      <c r="BF1892" s="52"/>
      <c r="BG1892" s="52"/>
      <c r="BH1892" s="52"/>
      <c r="BI1892" s="52"/>
      <c r="BJ1892" s="52"/>
      <c r="BK1892" s="52"/>
      <c r="BL1892" s="52"/>
      <c r="BM1892" s="52"/>
      <c r="BN1892" s="52"/>
    </row>
    <row r="1893" spans="4:66" x14ac:dyDescent="0.25">
      <c r="AF1893" s="56" t="s">
        <v>5231</v>
      </c>
      <c r="AG1893" s="52"/>
      <c r="AH1893" s="52"/>
      <c r="AI1893" s="52"/>
      <c r="AJ1893" s="52"/>
      <c r="AK1893" s="52"/>
      <c r="AL1893" s="52"/>
      <c r="AM1893" s="52"/>
      <c r="AN1893" s="52"/>
      <c r="AO1893" s="52"/>
      <c r="AP1893" s="52"/>
      <c r="AQ1893" s="52"/>
      <c r="AR1893" s="52"/>
      <c r="AS1893" s="52"/>
      <c r="AT1893" s="52"/>
      <c r="AU1893" s="52"/>
      <c r="AV1893" s="52"/>
      <c r="AW1893" s="52"/>
      <c r="AX1893" s="52"/>
      <c r="AY1893" s="52"/>
      <c r="AZ1893" s="52"/>
      <c r="BA1893" s="52"/>
      <c r="BB1893" s="52"/>
      <c r="BC1893" s="52"/>
      <c r="BD1893" s="52"/>
      <c r="BE1893" s="52"/>
      <c r="BF1893" s="52"/>
      <c r="BG1893" s="52"/>
      <c r="BH1893" s="52"/>
      <c r="BI1893" s="52"/>
      <c r="BJ1893" s="52"/>
      <c r="BK1893" s="52"/>
      <c r="BL1893" s="52"/>
      <c r="BM1893" s="52"/>
      <c r="BN1893" s="52"/>
    </row>
    <row r="1894" spans="4:66" x14ac:dyDescent="0.25">
      <c r="AF1894" s="56" t="s">
        <v>5232</v>
      </c>
      <c r="AG1894" s="52"/>
      <c r="AH1894" s="52"/>
      <c r="AI1894" s="52"/>
      <c r="AJ1894" s="52"/>
      <c r="AK1894" s="52"/>
      <c r="AL1894" s="52"/>
      <c r="AM1894" s="52"/>
      <c r="AN1894" s="52"/>
      <c r="AO1894" s="52"/>
      <c r="AP1894" s="52"/>
      <c r="AQ1894" s="52"/>
      <c r="AR1894" s="52"/>
      <c r="AS1894" s="52"/>
      <c r="AT1894" s="52"/>
      <c r="AU1894" s="52"/>
      <c r="AV1894" s="52"/>
      <c r="AW1894" s="52"/>
      <c r="AX1894" s="52"/>
      <c r="AY1894" s="52"/>
      <c r="AZ1894" s="52"/>
      <c r="BA1894" s="52"/>
      <c r="BB1894" s="52"/>
      <c r="BC1894" s="52"/>
      <c r="BD1894" s="52"/>
      <c r="BE1894" s="52"/>
      <c r="BF1894" s="52"/>
      <c r="BG1894" s="52"/>
      <c r="BH1894" s="52"/>
      <c r="BI1894" s="52"/>
      <c r="BJ1894" s="52"/>
      <c r="BK1894" s="52"/>
      <c r="BL1894" s="52"/>
      <c r="BM1894" s="52"/>
      <c r="BN1894" s="52"/>
    </row>
    <row r="1895" spans="4:66" x14ac:dyDescent="0.25">
      <c r="D1895" s="285" t="s">
        <v>5326</v>
      </c>
      <c r="AF1895" s="56" t="s">
        <v>5393</v>
      </c>
      <c r="AG1895" s="52"/>
      <c r="AH1895" s="52"/>
      <c r="AI1895" s="52"/>
      <c r="AJ1895" s="52"/>
      <c r="AK1895" s="52"/>
      <c r="AL1895" s="52"/>
      <c r="AM1895" s="52"/>
      <c r="AN1895" s="52"/>
      <c r="AO1895" s="52"/>
      <c r="AP1895" s="52"/>
      <c r="AQ1895" s="52"/>
      <c r="AR1895" s="52"/>
      <c r="AS1895" s="52"/>
      <c r="AT1895" s="52"/>
      <c r="AU1895" s="52"/>
      <c r="AV1895" s="52"/>
      <c r="AW1895" s="52"/>
      <c r="AX1895" s="52"/>
      <c r="AY1895" s="52"/>
      <c r="AZ1895" s="52"/>
      <c r="BA1895" s="52"/>
      <c r="BB1895" s="52"/>
      <c r="BC1895" s="52"/>
      <c r="BD1895" s="52"/>
      <c r="BE1895" s="52"/>
      <c r="BF1895" s="52"/>
      <c r="BG1895" s="52"/>
      <c r="BH1895" s="52"/>
      <c r="BI1895" s="52"/>
      <c r="BJ1895" s="52"/>
      <c r="BK1895" s="52"/>
      <c r="BL1895" s="52"/>
      <c r="BM1895" s="52"/>
      <c r="BN1895" s="52"/>
    </row>
    <row r="1896" spans="4:66" x14ac:dyDescent="0.25">
      <c r="AF1896" s="56" t="s">
        <v>538</v>
      </c>
      <c r="AG1896" s="52"/>
      <c r="AH1896" s="52"/>
      <c r="AI1896" s="52"/>
      <c r="AJ1896" s="52"/>
      <c r="AK1896" s="52"/>
      <c r="AL1896" s="52"/>
      <c r="AM1896" s="52"/>
      <c r="AN1896" s="52"/>
      <c r="AO1896" s="52"/>
      <c r="AP1896" s="52"/>
      <c r="AQ1896" s="52"/>
      <c r="AR1896" s="52"/>
      <c r="AS1896" s="52"/>
      <c r="AT1896" s="52"/>
      <c r="AU1896" s="52"/>
      <c r="AV1896" s="52"/>
      <c r="AW1896" s="52"/>
      <c r="AX1896" s="52"/>
      <c r="AY1896" s="52"/>
      <c r="AZ1896" s="52"/>
      <c r="BA1896" s="52"/>
      <c r="BB1896" s="52"/>
      <c r="BC1896" s="52"/>
      <c r="BD1896" s="52"/>
      <c r="BE1896" s="52"/>
      <c r="BF1896" s="52"/>
      <c r="BG1896" s="52"/>
      <c r="BH1896" s="52"/>
      <c r="BI1896" s="52"/>
      <c r="BJ1896" s="52"/>
      <c r="BK1896" s="52"/>
      <c r="BL1896" s="52"/>
      <c r="BM1896" s="52"/>
      <c r="BN1896" s="52"/>
    </row>
    <row r="1984" spans="2:4" x14ac:dyDescent="0.25">
      <c r="B1984" s="50">
        <v>0</v>
      </c>
      <c r="D1984" s="51" t="s">
        <v>5365</v>
      </c>
    </row>
    <row r="1985" spans="4:4" x14ac:dyDescent="0.25">
      <c r="D1985" s="59" t="s">
        <v>303</v>
      </c>
    </row>
    <row r="1987" spans="4:4" x14ac:dyDescent="0.25">
      <c r="D1987" s="285" t="s">
        <v>36</v>
      </c>
    </row>
    <row r="1988" spans="4:4" x14ac:dyDescent="0.25">
      <c r="D1988" s="54" t="s">
        <v>5371</v>
      </c>
    </row>
    <row r="1990" spans="4:4" x14ac:dyDescent="0.25">
      <c r="D1990" s="285" t="s">
        <v>5363</v>
      </c>
    </row>
    <row r="2014" spans="4:23" x14ac:dyDescent="0.25">
      <c r="D2014" s="56" t="s">
        <v>33</v>
      </c>
      <c r="E2014" s="52"/>
      <c r="F2014" s="52"/>
      <c r="G2014" s="52"/>
      <c r="H2014" s="52"/>
      <c r="I2014" s="52"/>
      <c r="J2014" s="52"/>
      <c r="K2014" s="52"/>
      <c r="L2014" s="52"/>
      <c r="M2014" s="52"/>
      <c r="N2014" s="52"/>
      <c r="O2014" s="52"/>
      <c r="P2014" s="52"/>
      <c r="Q2014" s="52"/>
      <c r="R2014" s="52"/>
      <c r="S2014" s="52"/>
      <c r="T2014" s="52"/>
      <c r="U2014" s="52"/>
      <c r="V2014" s="52"/>
      <c r="W2014" s="52"/>
    </row>
    <row r="2015" spans="4:23" x14ac:dyDescent="0.25">
      <c r="D2015" s="56" t="s">
        <v>811</v>
      </c>
      <c r="E2015" s="52"/>
      <c r="F2015" s="52"/>
      <c r="G2015" s="52"/>
      <c r="H2015" s="52"/>
      <c r="I2015" s="52"/>
      <c r="J2015" s="52"/>
      <c r="K2015" s="52"/>
      <c r="L2015" s="52"/>
      <c r="M2015" s="52"/>
      <c r="N2015" s="52"/>
      <c r="O2015" s="52"/>
      <c r="P2015" s="52"/>
      <c r="Q2015" s="52"/>
      <c r="R2015" s="52"/>
      <c r="S2015" s="52"/>
      <c r="T2015" s="52"/>
      <c r="U2015" s="52"/>
      <c r="V2015" s="52"/>
      <c r="W2015" s="52"/>
    </row>
    <row r="2016" spans="4:23" x14ac:dyDescent="0.25">
      <c r="D2016" s="56" t="s">
        <v>5367</v>
      </c>
      <c r="E2016" s="52"/>
      <c r="F2016" s="52"/>
      <c r="G2016" s="52"/>
      <c r="H2016" s="52"/>
      <c r="I2016" s="52"/>
      <c r="J2016" s="52"/>
      <c r="K2016" s="52"/>
      <c r="L2016" s="52"/>
      <c r="M2016" s="52"/>
      <c r="N2016" s="52"/>
      <c r="O2016" s="52"/>
      <c r="P2016" s="52"/>
      <c r="Q2016" s="52"/>
      <c r="R2016" s="52"/>
      <c r="S2016" s="52"/>
      <c r="T2016" s="52"/>
      <c r="U2016" s="52"/>
      <c r="V2016" s="52"/>
      <c r="W2016" s="52"/>
    </row>
    <row r="2017" spans="4:23" x14ac:dyDescent="0.25">
      <c r="D2017" s="56" t="s">
        <v>1265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</row>
    <row r="2018" spans="4:23" x14ac:dyDescent="0.25">
      <c r="D2018" s="56" t="s">
        <v>5368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</row>
    <row r="2019" spans="4:23" x14ac:dyDescent="0.25">
      <c r="D2019" s="56" t="s">
        <v>524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</row>
    <row r="2020" spans="4:23" x14ac:dyDescent="0.25">
      <c r="D2020" s="56" t="s">
        <v>5383</v>
      </c>
      <c r="E2020" s="52"/>
      <c r="F2020" s="52"/>
      <c r="G2020" s="52"/>
      <c r="H2020" s="52"/>
      <c r="I2020" s="52"/>
      <c r="J2020" s="52"/>
      <c r="K2020" s="52"/>
      <c r="L2020" s="52"/>
      <c r="M2020" s="52"/>
      <c r="N2020" s="52"/>
      <c r="O2020" s="52"/>
      <c r="P2020" s="52"/>
      <c r="Q2020" s="52"/>
      <c r="R2020" s="52"/>
      <c r="S2020" s="52"/>
      <c r="T2020" s="52"/>
      <c r="U2020" s="52"/>
      <c r="V2020" s="52"/>
      <c r="W2020" s="52"/>
    </row>
    <row r="2021" spans="4:23" x14ac:dyDescent="0.25">
      <c r="D2021" s="56" t="s">
        <v>5384</v>
      </c>
      <c r="E2021" s="52"/>
      <c r="F2021" s="52"/>
      <c r="G2021" s="52"/>
      <c r="H2021" s="52"/>
      <c r="I2021" s="52"/>
      <c r="J2021" s="52"/>
      <c r="K2021" s="52"/>
      <c r="L2021" s="52"/>
      <c r="M2021" s="52"/>
      <c r="N2021" s="52"/>
      <c r="O2021" s="52"/>
      <c r="P2021" s="52"/>
      <c r="Q2021" s="52"/>
      <c r="R2021" s="52"/>
      <c r="S2021" s="52"/>
      <c r="T2021" s="52"/>
      <c r="U2021" s="52"/>
      <c r="V2021" s="52"/>
      <c r="W2021" s="52"/>
    </row>
    <row r="2022" spans="4:23" x14ac:dyDescent="0.25">
      <c r="D2022" s="56" t="s">
        <v>5369</v>
      </c>
      <c r="E2022" s="52"/>
      <c r="F2022" s="52"/>
      <c r="G2022" s="52"/>
      <c r="H2022" s="52"/>
      <c r="I2022" s="52"/>
      <c r="J2022" s="52"/>
      <c r="K2022" s="52"/>
      <c r="L2022" s="52"/>
      <c r="M2022" s="52"/>
      <c r="N2022" s="52"/>
      <c r="O2022" s="52"/>
      <c r="P2022" s="52"/>
      <c r="Q2022" s="52"/>
      <c r="R2022" s="52"/>
      <c r="S2022" s="52"/>
      <c r="T2022" s="52"/>
      <c r="U2022" s="52"/>
      <c r="V2022" s="52"/>
      <c r="W2022" s="52"/>
    </row>
    <row r="2023" spans="4:23" x14ac:dyDescent="0.25">
      <c r="D2023" s="56" t="s">
        <v>5370</v>
      </c>
      <c r="E2023" s="52"/>
      <c r="F2023" s="52"/>
      <c r="G2023" s="52"/>
      <c r="H2023" s="52"/>
      <c r="I2023" s="52"/>
      <c r="J2023" s="52"/>
      <c r="K2023" s="52"/>
      <c r="L2023" s="52"/>
      <c r="M2023" s="52"/>
      <c r="N2023" s="52"/>
      <c r="O2023" s="52"/>
      <c r="P2023" s="52"/>
      <c r="Q2023" s="52"/>
      <c r="R2023" s="52"/>
      <c r="S2023" s="52"/>
      <c r="T2023" s="52"/>
      <c r="U2023" s="52"/>
      <c r="V2023" s="52"/>
      <c r="W2023" s="52"/>
    </row>
    <row r="2025" spans="4:23" x14ac:dyDescent="0.25">
      <c r="D2025" s="57" t="s">
        <v>357</v>
      </c>
      <c r="E2025" s="53"/>
      <c r="F2025" s="53"/>
      <c r="G2025" s="53"/>
      <c r="H2025" s="53"/>
      <c r="I2025" s="53"/>
      <c r="J2025" s="53"/>
      <c r="K2025" s="53"/>
      <c r="L2025" s="53"/>
      <c r="M2025" s="53"/>
      <c r="N2025" s="53"/>
      <c r="O2025" s="53"/>
      <c r="P2025" s="53"/>
    </row>
    <row r="2026" spans="4:23" x14ac:dyDescent="0.25">
      <c r="D2026" s="57" t="s">
        <v>322</v>
      </c>
      <c r="E2026" s="53"/>
      <c r="F2026" s="53"/>
      <c r="G2026" s="53"/>
      <c r="H2026" s="53"/>
      <c r="I2026" s="53"/>
      <c r="J2026" s="53"/>
      <c r="K2026" s="53"/>
      <c r="L2026" s="53"/>
      <c r="M2026" s="53"/>
      <c r="N2026" s="53"/>
      <c r="O2026" s="53"/>
      <c r="P2026" s="53"/>
    </row>
    <row r="2027" spans="4:23" x14ac:dyDescent="0.25">
      <c r="D2027" s="57"/>
      <c r="E2027" s="53"/>
      <c r="F2027" s="53"/>
      <c r="G2027" s="53"/>
      <c r="H2027" s="53"/>
      <c r="I2027" s="53"/>
      <c r="J2027" s="53"/>
      <c r="K2027" s="53"/>
      <c r="L2027" s="53"/>
      <c r="M2027" s="53"/>
      <c r="N2027" s="53"/>
      <c r="O2027" s="53"/>
      <c r="P2027" s="53"/>
    </row>
    <row r="2028" spans="4:23" x14ac:dyDescent="0.25">
      <c r="D2028" s="57" t="s">
        <v>5381</v>
      </c>
      <c r="E2028" s="53"/>
      <c r="F2028" s="53"/>
      <c r="G2028" s="53"/>
      <c r="H2028" s="53"/>
      <c r="I2028" s="53"/>
      <c r="J2028" s="53"/>
      <c r="K2028" s="53"/>
      <c r="L2028" s="53"/>
      <c r="M2028" s="53"/>
      <c r="N2028" s="53"/>
      <c r="O2028" s="53"/>
      <c r="P2028" s="53"/>
    </row>
    <row r="2029" spans="4:23" x14ac:dyDescent="0.25">
      <c r="D2029" s="57" t="s">
        <v>282</v>
      </c>
      <c r="E2029" s="53"/>
      <c r="F2029" s="53"/>
      <c r="G2029" s="53"/>
      <c r="H2029" s="53"/>
      <c r="I2029" s="53"/>
      <c r="J2029" s="53"/>
      <c r="K2029" s="53"/>
      <c r="L2029" s="53"/>
      <c r="M2029" s="53"/>
      <c r="N2029" s="53"/>
      <c r="O2029" s="53"/>
      <c r="P2029" s="53"/>
    </row>
    <row r="2030" spans="4:23" x14ac:dyDescent="0.25">
      <c r="D2030" s="57" t="s">
        <v>5376</v>
      </c>
      <c r="E2030" s="53"/>
      <c r="F2030" s="53"/>
      <c r="G2030" s="53"/>
      <c r="H2030" s="53"/>
      <c r="I2030" s="53"/>
      <c r="J2030" s="53"/>
      <c r="K2030" s="53"/>
      <c r="L2030" s="53"/>
      <c r="M2030" s="53"/>
      <c r="N2030" s="53"/>
      <c r="O2030" s="53"/>
      <c r="P2030" s="53"/>
    </row>
    <row r="2031" spans="4:23" x14ac:dyDescent="0.25">
      <c r="D2031" s="57" t="s">
        <v>5379</v>
      </c>
      <c r="E2031" s="53"/>
      <c r="F2031" s="53"/>
      <c r="G2031" s="53"/>
      <c r="H2031" s="53"/>
      <c r="I2031" s="53"/>
      <c r="J2031" s="53"/>
      <c r="K2031" s="53"/>
      <c r="L2031" s="53"/>
      <c r="M2031" s="53"/>
      <c r="N2031" s="53"/>
      <c r="O2031" s="53"/>
      <c r="P2031" s="53"/>
    </row>
    <row r="2032" spans="4:23" x14ac:dyDescent="0.25">
      <c r="D2032" s="57"/>
      <c r="E2032" s="53"/>
      <c r="F2032" s="53"/>
      <c r="G2032" s="53"/>
      <c r="H2032" s="53"/>
      <c r="I2032" s="53"/>
      <c r="J2032" s="53"/>
      <c r="K2032" s="53"/>
      <c r="L2032" s="53"/>
      <c r="M2032" s="53"/>
      <c r="N2032" s="53"/>
      <c r="O2032" s="53"/>
      <c r="P2032" s="53"/>
    </row>
    <row r="2033" spans="4:16" x14ac:dyDescent="0.25">
      <c r="D2033" s="57" t="s">
        <v>5382</v>
      </c>
      <c r="E2033" s="53"/>
      <c r="F2033" s="53"/>
      <c r="G2033" s="53"/>
      <c r="H2033" s="53"/>
      <c r="I2033" s="53"/>
      <c r="J2033" s="53"/>
      <c r="K2033" s="53"/>
      <c r="L2033" s="53"/>
      <c r="M2033" s="53"/>
      <c r="N2033" s="53"/>
      <c r="O2033" s="53"/>
      <c r="P2033" s="53"/>
    </row>
    <row r="2034" spans="4:16" x14ac:dyDescent="0.25">
      <c r="D2034" s="57" t="s">
        <v>282</v>
      </c>
      <c r="E2034" s="53"/>
      <c r="F2034" s="53"/>
      <c r="G2034" s="53"/>
      <c r="H2034" s="53"/>
      <c r="I2034" s="53"/>
      <c r="J2034" s="53"/>
      <c r="K2034" s="53"/>
      <c r="L2034" s="53"/>
      <c r="M2034" s="53"/>
      <c r="N2034" s="53"/>
      <c r="O2034" s="53"/>
      <c r="P2034" s="53"/>
    </row>
    <row r="2035" spans="4:16" x14ac:dyDescent="0.25">
      <c r="D2035" s="57" t="s">
        <v>5377</v>
      </c>
      <c r="E2035" s="53"/>
      <c r="F2035" s="53"/>
      <c r="G2035" s="53"/>
      <c r="H2035" s="53"/>
      <c r="I2035" s="53"/>
      <c r="J2035" s="53"/>
      <c r="K2035" s="53"/>
      <c r="L2035" s="53"/>
      <c r="M2035" s="53"/>
      <c r="N2035" s="53"/>
      <c r="O2035" s="53"/>
      <c r="P2035" s="53"/>
    </row>
    <row r="2036" spans="4:16" x14ac:dyDescent="0.25">
      <c r="D2036" s="57" t="s">
        <v>5378</v>
      </c>
      <c r="E2036" s="53"/>
      <c r="F2036" s="53"/>
      <c r="G2036" s="53"/>
      <c r="H2036" s="53"/>
      <c r="I2036" s="53"/>
      <c r="J2036" s="53"/>
      <c r="K2036" s="53"/>
      <c r="L2036" s="53"/>
      <c r="M2036" s="53"/>
      <c r="N2036" s="53"/>
      <c r="O2036" s="53"/>
      <c r="P2036" s="53"/>
    </row>
    <row r="2037" spans="4:16" x14ac:dyDescent="0.25">
      <c r="D2037" s="57" t="s">
        <v>5380</v>
      </c>
      <c r="E2037" s="53"/>
      <c r="F2037" s="53"/>
      <c r="G2037" s="53"/>
      <c r="H2037" s="53"/>
      <c r="I2037" s="53"/>
      <c r="J2037" s="53"/>
      <c r="K2037" s="53"/>
      <c r="L2037" s="53"/>
      <c r="M2037" s="53"/>
      <c r="N2037" s="53"/>
      <c r="O2037" s="53"/>
      <c r="P2037" s="53"/>
    </row>
    <row r="2038" spans="4:16" x14ac:dyDescent="0.25">
      <c r="D2038" s="57"/>
      <c r="E2038" s="53"/>
      <c r="F2038" s="53"/>
      <c r="G2038" s="53"/>
      <c r="H2038" s="53"/>
      <c r="I2038" s="53"/>
      <c r="J2038" s="53"/>
      <c r="K2038" s="53"/>
      <c r="L2038" s="53"/>
      <c r="M2038" s="53"/>
      <c r="N2038" s="53"/>
      <c r="O2038" s="53"/>
      <c r="P2038" s="53"/>
    </row>
    <row r="2039" spans="4:16" x14ac:dyDescent="0.25">
      <c r="D2039" s="57" t="s">
        <v>263</v>
      </c>
      <c r="E2039" s="53"/>
      <c r="F2039" s="53"/>
      <c r="G2039" s="53"/>
      <c r="H2039" s="53"/>
      <c r="I2039" s="53"/>
      <c r="J2039" s="53"/>
      <c r="K2039" s="53"/>
      <c r="L2039" s="53"/>
      <c r="M2039" s="53"/>
      <c r="N2039" s="53"/>
      <c r="O2039" s="53"/>
      <c r="P2039" s="53"/>
    </row>
    <row r="2040" spans="4:16" x14ac:dyDescent="0.25">
      <c r="D2040" s="57" t="s">
        <v>264</v>
      </c>
      <c r="E2040" s="53"/>
      <c r="F2040" s="53"/>
      <c r="G2040" s="53"/>
      <c r="H2040" s="53"/>
      <c r="I2040" s="53"/>
      <c r="J2040" s="53"/>
      <c r="K2040" s="53"/>
      <c r="L2040" s="53"/>
      <c r="M2040" s="53"/>
      <c r="N2040" s="53"/>
      <c r="O2040" s="53"/>
      <c r="P2040" s="53"/>
    </row>
    <row r="2041" spans="4:16" x14ac:dyDescent="0.25">
      <c r="D2041" s="57" t="s">
        <v>358</v>
      </c>
      <c r="E2041" s="53"/>
      <c r="F2041" s="53"/>
      <c r="G2041" s="53"/>
      <c r="H2041" s="53"/>
      <c r="I2041" s="53"/>
      <c r="J2041" s="53"/>
      <c r="K2041" s="53"/>
      <c r="L2041" s="53"/>
      <c r="M2041" s="53"/>
      <c r="N2041" s="53"/>
      <c r="O2041" s="53"/>
      <c r="P2041" s="53"/>
    </row>
    <row r="2043" spans="4:16" x14ac:dyDescent="0.25">
      <c r="D2043" s="285" t="s">
        <v>5415</v>
      </c>
    </row>
    <row r="2082" spans="2:4" x14ac:dyDescent="0.25">
      <c r="B2082" s="48">
        <v>0</v>
      </c>
      <c r="D2082" s="51" t="s">
        <v>2226</v>
      </c>
    </row>
    <row r="2083" spans="2:4" x14ac:dyDescent="0.25">
      <c r="D208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801F-324A-4932-BD08-E106972C904A}">
  <dimension ref="A2:J35"/>
  <sheetViews>
    <sheetView topLeftCell="A20" workbookViewId="0">
      <selection activeCell="B24" sqref="B24"/>
    </sheetView>
  </sheetViews>
  <sheetFormatPr defaultColWidth="2.85546875" defaultRowHeight="15" x14ac:dyDescent="0.25"/>
  <cols>
    <col min="1" max="1" width="9.140625" style="428" bestFit="1" customWidth="1"/>
    <col min="2" max="2" width="39.85546875" style="428" bestFit="1" customWidth="1"/>
    <col min="3" max="3" width="17.28515625" style="428" bestFit="1" customWidth="1"/>
    <col min="4" max="4" width="17" style="428" bestFit="1" customWidth="1"/>
    <col min="5" max="5" width="17.5703125" style="428" bestFit="1" customWidth="1"/>
    <col min="6" max="7" width="10.7109375" style="428" bestFit="1" customWidth="1"/>
    <col min="8" max="8" width="8.5703125" style="428" bestFit="1" customWidth="1"/>
    <col min="9" max="9" width="7.5703125" style="428" bestFit="1" customWidth="1"/>
    <col min="10" max="10" width="10.7109375" style="428" bestFit="1" customWidth="1"/>
    <col min="11" max="16384" width="2.85546875" style="428"/>
  </cols>
  <sheetData>
    <row r="2" spans="1:10" ht="18.75" x14ac:dyDescent="0.25">
      <c r="A2" s="469" t="s">
        <v>3493</v>
      </c>
      <c r="B2" s="470"/>
      <c r="C2" s="470"/>
      <c r="D2" s="470"/>
      <c r="E2" s="470"/>
      <c r="F2" s="470"/>
      <c r="G2" s="470"/>
      <c r="H2" s="470"/>
      <c r="I2" s="470"/>
      <c r="J2" s="470"/>
    </row>
    <row r="3" spans="1:10" x14ac:dyDescent="0.25">
      <c r="A3" s="470" t="s">
        <v>5058</v>
      </c>
      <c r="B3" s="470"/>
      <c r="C3" s="470"/>
      <c r="D3" s="470"/>
      <c r="E3" s="470"/>
      <c r="F3" s="470"/>
      <c r="G3" s="470"/>
      <c r="H3" s="470"/>
      <c r="I3" s="470"/>
    </row>
    <row r="4" spans="1:10" ht="45" x14ac:dyDescent="0.25">
      <c r="A4" s="429" t="s">
        <v>374</v>
      </c>
      <c r="B4" s="429" t="s">
        <v>32</v>
      </c>
      <c r="C4" s="429" t="s">
        <v>31</v>
      </c>
      <c r="D4" s="429" t="s">
        <v>331</v>
      </c>
      <c r="E4" s="429" t="s">
        <v>373</v>
      </c>
      <c r="F4" s="429" t="s">
        <v>519</v>
      </c>
      <c r="G4" s="429" t="s">
        <v>254</v>
      </c>
      <c r="H4" s="429" t="s">
        <v>30</v>
      </c>
      <c r="I4" s="429" t="s">
        <v>29</v>
      </c>
      <c r="J4" s="429" t="s">
        <v>28</v>
      </c>
    </row>
    <row r="5" spans="1:10" ht="45" x14ac:dyDescent="0.25">
      <c r="A5" s="434" t="s">
        <v>314</v>
      </c>
      <c r="B5" s="434" t="s">
        <v>313</v>
      </c>
      <c r="C5" s="434" t="s">
        <v>312</v>
      </c>
      <c r="D5" s="434" t="s">
        <v>330</v>
      </c>
      <c r="E5" s="434" t="s">
        <v>276</v>
      </c>
      <c r="F5" s="435">
        <v>44673.446527777996</v>
      </c>
      <c r="G5" s="435">
        <v>45077.708333333001</v>
      </c>
      <c r="H5" s="434" t="s">
        <v>311</v>
      </c>
      <c r="I5" s="434" t="s">
        <v>18</v>
      </c>
      <c r="J5" s="434" t="s">
        <v>17</v>
      </c>
    </row>
    <row r="6" spans="1:10" ht="45" x14ac:dyDescent="0.25">
      <c r="A6" s="432" t="s">
        <v>921</v>
      </c>
      <c r="B6" s="432" t="s">
        <v>924</v>
      </c>
      <c r="C6" s="432" t="s">
        <v>459</v>
      </c>
      <c r="D6" s="432" t="s">
        <v>330</v>
      </c>
      <c r="E6" s="432" t="s">
        <v>276</v>
      </c>
      <c r="F6" s="433">
        <v>44903.420833333003</v>
      </c>
      <c r="G6" s="433">
        <v>45336.661805556003</v>
      </c>
      <c r="H6" s="432" t="s">
        <v>23</v>
      </c>
      <c r="I6" s="432" t="s">
        <v>18</v>
      </c>
      <c r="J6" s="432" t="s">
        <v>260</v>
      </c>
    </row>
    <row r="7" spans="1:10" ht="45" x14ac:dyDescent="0.25">
      <c r="A7" s="430" t="s">
        <v>1735</v>
      </c>
      <c r="B7" s="430" t="s">
        <v>1727</v>
      </c>
      <c r="C7" s="430" t="s">
        <v>697</v>
      </c>
      <c r="D7" s="430" t="s">
        <v>330</v>
      </c>
      <c r="E7" s="430" t="s">
        <v>276</v>
      </c>
      <c r="F7" s="431">
        <v>44930.588194443997</v>
      </c>
      <c r="G7" s="431">
        <v>45366.546527778002</v>
      </c>
      <c r="H7" s="430" t="s">
        <v>23</v>
      </c>
      <c r="I7" s="430" t="s">
        <v>18</v>
      </c>
      <c r="J7" s="430" t="s">
        <v>260</v>
      </c>
    </row>
    <row r="8" spans="1:10" ht="45" x14ac:dyDescent="0.25">
      <c r="A8" s="432" t="s">
        <v>4028</v>
      </c>
      <c r="B8" s="432" t="s">
        <v>4022</v>
      </c>
      <c r="C8" s="432" t="s">
        <v>433</v>
      </c>
      <c r="D8" s="432" t="s">
        <v>330</v>
      </c>
      <c r="E8" s="432" t="s">
        <v>276</v>
      </c>
      <c r="F8" s="433">
        <v>44967.389583333003</v>
      </c>
      <c r="G8" s="433">
        <v>45408.347916667</v>
      </c>
      <c r="H8" s="432" t="s">
        <v>23</v>
      </c>
      <c r="I8" s="432" t="s">
        <v>18</v>
      </c>
      <c r="J8" s="432" t="s">
        <v>260</v>
      </c>
    </row>
    <row r="9" spans="1:10" ht="45" x14ac:dyDescent="0.25">
      <c r="A9" s="430" t="s">
        <v>4135</v>
      </c>
      <c r="B9" s="430" t="s">
        <v>4140</v>
      </c>
      <c r="C9" s="430" t="s">
        <v>356</v>
      </c>
      <c r="D9" s="430" t="s">
        <v>330</v>
      </c>
      <c r="E9" s="430" t="s">
        <v>276</v>
      </c>
      <c r="F9" s="431">
        <v>44970.604861111002</v>
      </c>
      <c r="G9" s="431">
        <v>45411.563194444003</v>
      </c>
      <c r="H9" s="430" t="s">
        <v>23</v>
      </c>
      <c r="I9" s="430" t="s">
        <v>18</v>
      </c>
      <c r="J9" s="430" t="s">
        <v>260</v>
      </c>
    </row>
    <row r="10" spans="1:10" ht="45" x14ac:dyDescent="0.25">
      <c r="A10" s="432" t="s">
        <v>4388</v>
      </c>
      <c r="B10" s="432" t="s">
        <v>4390</v>
      </c>
      <c r="C10" s="432" t="s">
        <v>356</v>
      </c>
      <c r="D10" s="432" t="s">
        <v>330</v>
      </c>
      <c r="E10" s="432" t="s">
        <v>276</v>
      </c>
      <c r="F10" s="433">
        <v>44973.443055556003</v>
      </c>
      <c r="G10" s="433">
        <v>45420.401388888997</v>
      </c>
      <c r="H10" s="432" t="s">
        <v>23</v>
      </c>
      <c r="I10" s="432" t="s">
        <v>18</v>
      </c>
      <c r="J10" s="432" t="s">
        <v>260</v>
      </c>
    </row>
    <row r="11" spans="1:10" ht="45" x14ac:dyDescent="0.25">
      <c r="A11" s="430" t="s">
        <v>4391</v>
      </c>
      <c r="B11" s="430" t="s">
        <v>4393</v>
      </c>
      <c r="C11" s="430" t="s">
        <v>356</v>
      </c>
      <c r="D11" s="430" t="s">
        <v>330</v>
      </c>
      <c r="E11" s="430" t="s">
        <v>276</v>
      </c>
      <c r="F11" s="431">
        <v>44973.454861111</v>
      </c>
      <c r="G11" s="431">
        <v>45420.413194444001</v>
      </c>
      <c r="H11" s="430" t="s">
        <v>23</v>
      </c>
      <c r="I11" s="430" t="s">
        <v>18</v>
      </c>
      <c r="J11" s="430" t="s">
        <v>260</v>
      </c>
    </row>
    <row r="12" spans="1:10" ht="45" x14ac:dyDescent="0.25">
      <c r="A12" s="432" t="s">
        <v>4396</v>
      </c>
      <c r="B12" s="432" t="s">
        <v>4398</v>
      </c>
      <c r="C12" s="432" t="s">
        <v>361</v>
      </c>
      <c r="D12" s="432" t="s">
        <v>330</v>
      </c>
      <c r="E12" s="432" t="s">
        <v>276</v>
      </c>
      <c r="F12" s="433">
        <v>44973.482638889</v>
      </c>
      <c r="G12" s="433">
        <v>45420.440972222001</v>
      </c>
      <c r="H12" s="432" t="s">
        <v>23</v>
      </c>
      <c r="I12" s="432" t="s">
        <v>18</v>
      </c>
      <c r="J12" s="432" t="s">
        <v>260</v>
      </c>
    </row>
    <row r="13" spans="1:10" ht="45" x14ac:dyDescent="0.25">
      <c r="A13" s="430" t="s">
        <v>4490</v>
      </c>
      <c r="B13" s="430" t="s">
        <v>4491</v>
      </c>
      <c r="C13" s="430" t="s">
        <v>325</v>
      </c>
      <c r="D13" s="430" t="s">
        <v>330</v>
      </c>
      <c r="E13" s="430" t="s">
        <v>276</v>
      </c>
      <c r="F13" s="431">
        <v>44974.477777777996</v>
      </c>
      <c r="G13" s="431">
        <v>45421.436111110997</v>
      </c>
      <c r="H13" s="430" t="s">
        <v>23</v>
      </c>
      <c r="I13" s="430" t="s">
        <v>18</v>
      </c>
      <c r="J13" s="430" t="s">
        <v>260</v>
      </c>
    </row>
    <row r="14" spans="1:10" ht="45" x14ac:dyDescent="0.25">
      <c r="A14" s="432" t="s">
        <v>4555</v>
      </c>
      <c r="B14" s="432" t="s">
        <v>4557</v>
      </c>
      <c r="C14" s="432" t="s">
        <v>501</v>
      </c>
      <c r="D14" s="432" t="s">
        <v>330</v>
      </c>
      <c r="E14" s="432" t="s">
        <v>276</v>
      </c>
      <c r="F14" s="433">
        <v>44977.556944443997</v>
      </c>
      <c r="G14" s="433">
        <v>45422.556944443997</v>
      </c>
      <c r="H14" s="432" t="s">
        <v>23</v>
      </c>
      <c r="I14" s="432" t="s">
        <v>18</v>
      </c>
      <c r="J14" s="432" t="s">
        <v>260</v>
      </c>
    </row>
    <row r="15" spans="1:10" ht="45" x14ac:dyDescent="0.25">
      <c r="A15" s="430" t="s">
        <v>4570</v>
      </c>
      <c r="B15" s="430" t="s">
        <v>4576</v>
      </c>
      <c r="C15" s="430" t="s">
        <v>448</v>
      </c>
      <c r="D15" s="430" t="s">
        <v>330</v>
      </c>
      <c r="E15" s="430" t="s">
        <v>276</v>
      </c>
      <c r="F15" s="431">
        <v>44977.566666667</v>
      </c>
      <c r="G15" s="431">
        <v>45422.566666667</v>
      </c>
      <c r="H15" s="430" t="s">
        <v>23</v>
      </c>
      <c r="I15" s="430" t="s">
        <v>18</v>
      </c>
      <c r="J15" s="430" t="s">
        <v>260</v>
      </c>
    </row>
    <row r="16" spans="1:10" ht="45" x14ac:dyDescent="0.25">
      <c r="A16" s="432" t="s">
        <v>4663</v>
      </c>
      <c r="B16" s="432" t="s">
        <v>4664</v>
      </c>
      <c r="C16" s="432" t="s">
        <v>272</v>
      </c>
      <c r="D16" s="432" t="s">
        <v>330</v>
      </c>
      <c r="E16" s="432" t="s">
        <v>276</v>
      </c>
      <c r="F16" s="433">
        <v>44978.397916667003</v>
      </c>
      <c r="G16" s="433">
        <v>45425.362500000003</v>
      </c>
      <c r="H16" s="432" t="s">
        <v>23</v>
      </c>
      <c r="I16" s="432" t="s">
        <v>18</v>
      </c>
      <c r="J16" s="432" t="s">
        <v>260</v>
      </c>
    </row>
    <row r="17" spans="1:10" ht="45" x14ac:dyDescent="0.25">
      <c r="A17" s="430" t="s">
        <v>4679</v>
      </c>
      <c r="B17" s="430" t="s">
        <v>4682</v>
      </c>
      <c r="C17" s="430" t="s">
        <v>356</v>
      </c>
      <c r="D17" s="430" t="s">
        <v>330</v>
      </c>
      <c r="E17" s="430" t="s">
        <v>276</v>
      </c>
      <c r="F17" s="431">
        <v>44978.473611111003</v>
      </c>
      <c r="G17" s="431">
        <v>45425.431944443997</v>
      </c>
      <c r="H17" s="430" t="s">
        <v>23</v>
      </c>
      <c r="I17" s="430" t="s">
        <v>18</v>
      </c>
      <c r="J17" s="430" t="s">
        <v>260</v>
      </c>
    </row>
    <row r="18" spans="1:10" ht="45" x14ac:dyDescent="0.25">
      <c r="A18" s="432" t="s">
        <v>4700</v>
      </c>
      <c r="B18" s="432" t="s">
        <v>4701</v>
      </c>
      <c r="C18" s="432" t="s">
        <v>925</v>
      </c>
      <c r="D18" s="432" t="s">
        <v>330</v>
      </c>
      <c r="E18" s="432" t="s">
        <v>276</v>
      </c>
      <c r="F18" s="433">
        <v>44978.554166667003</v>
      </c>
      <c r="G18" s="433">
        <v>45425.554166667003</v>
      </c>
      <c r="H18" s="432" t="s">
        <v>23</v>
      </c>
      <c r="I18" s="432" t="s">
        <v>18</v>
      </c>
      <c r="J18" s="432" t="s">
        <v>260</v>
      </c>
    </row>
    <row r="19" spans="1:10" ht="45" x14ac:dyDescent="0.25">
      <c r="A19" s="430" t="s">
        <v>4733</v>
      </c>
      <c r="B19" s="430" t="s">
        <v>4734</v>
      </c>
      <c r="C19" s="430" t="s">
        <v>4457</v>
      </c>
      <c r="D19" s="430" t="s">
        <v>330</v>
      </c>
      <c r="E19" s="430" t="s">
        <v>276</v>
      </c>
      <c r="F19" s="431">
        <v>44978.678472222004</v>
      </c>
      <c r="G19" s="431">
        <v>45425.636805556001</v>
      </c>
      <c r="H19" s="430" t="s">
        <v>23</v>
      </c>
      <c r="I19" s="430" t="s">
        <v>18</v>
      </c>
      <c r="J19" s="430" t="s">
        <v>260</v>
      </c>
    </row>
    <row r="20" spans="1:10" ht="45" x14ac:dyDescent="0.25">
      <c r="A20" s="432" t="s">
        <v>4764</v>
      </c>
      <c r="B20" s="432" t="s">
        <v>4765</v>
      </c>
      <c r="C20" s="432" t="s">
        <v>356</v>
      </c>
      <c r="D20" s="432" t="s">
        <v>330</v>
      </c>
      <c r="E20" s="432" t="s">
        <v>276</v>
      </c>
      <c r="F20" s="433">
        <v>44979.546527778002</v>
      </c>
      <c r="G20" s="433">
        <v>45426.546527778002</v>
      </c>
      <c r="H20" s="432" t="s">
        <v>23</v>
      </c>
      <c r="I20" s="432" t="s">
        <v>18</v>
      </c>
      <c r="J20" s="432" t="s">
        <v>260</v>
      </c>
    </row>
    <row r="21" spans="1:10" ht="45" x14ac:dyDescent="0.25">
      <c r="A21" s="430" t="s">
        <v>4792</v>
      </c>
      <c r="B21" s="430" t="s">
        <v>4793</v>
      </c>
      <c r="C21" s="430" t="s">
        <v>433</v>
      </c>
      <c r="D21" s="430" t="s">
        <v>330</v>
      </c>
      <c r="E21" s="430" t="s">
        <v>276</v>
      </c>
      <c r="F21" s="431">
        <v>44979.676388888998</v>
      </c>
      <c r="G21" s="431">
        <v>45426.634722221999</v>
      </c>
      <c r="H21" s="430" t="s">
        <v>23</v>
      </c>
      <c r="I21" s="430" t="s">
        <v>18</v>
      </c>
      <c r="J21" s="430" t="s">
        <v>260</v>
      </c>
    </row>
    <row r="22" spans="1:10" ht="45" x14ac:dyDescent="0.25">
      <c r="A22" s="432" t="s">
        <v>4804</v>
      </c>
      <c r="B22" s="432" t="s">
        <v>4805</v>
      </c>
      <c r="C22" s="432" t="s">
        <v>4457</v>
      </c>
      <c r="D22" s="432" t="s">
        <v>330</v>
      </c>
      <c r="E22" s="432" t="s">
        <v>276</v>
      </c>
      <c r="F22" s="433">
        <v>44980.614583333001</v>
      </c>
      <c r="G22" s="433">
        <v>45427.572916666999</v>
      </c>
      <c r="H22" s="432" t="s">
        <v>23</v>
      </c>
      <c r="I22" s="432" t="s">
        <v>18</v>
      </c>
      <c r="J22" s="432" t="s">
        <v>260</v>
      </c>
    </row>
    <row r="23" spans="1:10" ht="45" x14ac:dyDescent="0.25">
      <c r="A23" s="430" t="s">
        <v>4929</v>
      </c>
      <c r="B23" s="430" t="s">
        <v>4938</v>
      </c>
      <c r="C23" s="430" t="s">
        <v>361</v>
      </c>
      <c r="D23" s="430" t="s">
        <v>330</v>
      </c>
      <c r="E23" s="430" t="s">
        <v>276</v>
      </c>
      <c r="F23" s="431">
        <v>44984.40625</v>
      </c>
      <c r="G23" s="431">
        <v>45432.364583333001</v>
      </c>
      <c r="H23" s="430" t="s">
        <v>23</v>
      </c>
      <c r="I23" s="430" t="s">
        <v>18</v>
      </c>
      <c r="J23" s="430" t="s">
        <v>260</v>
      </c>
    </row>
    <row r="24" spans="1:10" ht="45" x14ac:dyDescent="0.25">
      <c r="A24" s="432" t="s">
        <v>4963</v>
      </c>
      <c r="B24" s="432" t="s">
        <v>4967</v>
      </c>
      <c r="C24" s="432" t="s">
        <v>356</v>
      </c>
      <c r="D24" s="432" t="s">
        <v>330</v>
      </c>
      <c r="E24" s="432" t="s">
        <v>276</v>
      </c>
      <c r="F24" s="433">
        <v>44984.55</v>
      </c>
      <c r="G24" s="433">
        <v>45432.55</v>
      </c>
      <c r="H24" s="432" t="s">
        <v>23</v>
      </c>
      <c r="I24" s="432" t="s">
        <v>18</v>
      </c>
      <c r="J24" s="432" t="s">
        <v>260</v>
      </c>
    </row>
    <row r="25" spans="1:10" ht="45" x14ac:dyDescent="0.25">
      <c r="A25" s="430" t="s">
        <v>4964</v>
      </c>
      <c r="B25" s="430" t="s">
        <v>4966</v>
      </c>
      <c r="C25" s="430" t="s">
        <v>5057</v>
      </c>
      <c r="D25" s="430" t="s">
        <v>330</v>
      </c>
      <c r="E25" s="430" t="s">
        <v>276</v>
      </c>
      <c r="F25" s="431">
        <v>44984.551388888998</v>
      </c>
      <c r="G25" s="431">
        <v>45432.551388888998</v>
      </c>
      <c r="H25" s="430" t="s">
        <v>23</v>
      </c>
      <c r="I25" s="430" t="s">
        <v>18</v>
      </c>
      <c r="J25" s="430" t="s">
        <v>260</v>
      </c>
    </row>
    <row r="27" spans="1:10" ht="30" x14ac:dyDescent="0.25">
      <c r="A27" s="442" t="s">
        <v>5059</v>
      </c>
      <c r="B27" s="442" t="s">
        <v>5060</v>
      </c>
      <c r="C27" s="442"/>
      <c r="D27" s="442"/>
      <c r="E27" s="442"/>
      <c r="F27" s="443"/>
      <c r="G27" s="443"/>
      <c r="H27" s="442"/>
      <c r="I27" s="442"/>
      <c r="J27" s="444" t="s">
        <v>346</v>
      </c>
    </row>
    <row r="28" spans="1:10" x14ac:dyDescent="0.25">
      <c r="A28" s="442" t="s">
        <v>5062</v>
      </c>
      <c r="B28" s="442" t="s">
        <v>5064</v>
      </c>
      <c r="C28" s="442"/>
      <c r="D28" s="442"/>
      <c r="E28" s="442"/>
      <c r="F28" s="443"/>
      <c r="G28" s="443"/>
      <c r="H28" s="442"/>
      <c r="I28" s="442"/>
      <c r="J28" s="444" t="s">
        <v>346</v>
      </c>
    </row>
    <row r="29" spans="1:10" x14ac:dyDescent="0.25">
      <c r="A29" s="439" t="s">
        <v>5067</v>
      </c>
      <c r="B29" s="439" t="s">
        <v>5069</v>
      </c>
      <c r="C29" s="439"/>
      <c r="D29" s="439"/>
      <c r="E29" s="439"/>
      <c r="F29" s="440"/>
      <c r="G29" s="440"/>
      <c r="H29" s="439"/>
      <c r="I29" s="439"/>
      <c r="J29" s="441" t="s">
        <v>346</v>
      </c>
    </row>
    <row r="30" spans="1:10" x14ac:dyDescent="0.25">
      <c r="A30" s="436" t="s">
        <v>5099</v>
      </c>
      <c r="B30" s="436" t="s">
        <v>5100</v>
      </c>
      <c r="C30" s="436"/>
      <c r="D30" s="436"/>
      <c r="E30" s="436"/>
      <c r="F30" s="437"/>
      <c r="G30" s="437"/>
      <c r="H30" s="436"/>
      <c r="I30" s="436"/>
      <c r="J30" s="438" t="s">
        <v>346</v>
      </c>
    </row>
    <row r="31" spans="1:10" x14ac:dyDescent="0.25">
      <c r="A31" s="442" t="s">
        <v>5186</v>
      </c>
      <c r="B31" s="442" t="s">
        <v>5187</v>
      </c>
      <c r="C31" s="442"/>
      <c r="D31" s="442"/>
      <c r="E31" s="442"/>
      <c r="F31" s="443"/>
      <c r="G31" s="443"/>
      <c r="H31" s="442"/>
      <c r="I31" s="442"/>
      <c r="J31" s="444" t="s">
        <v>346</v>
      </c>
    </row>
    <row r="32" spans="1:10" x14ac:dyDescent="0.25">
      <c r="A32" s="436" t="s">
        <v>5327</v>
      </c>
      <c r="B32" s="436" t="s">
        <v>5328</v>
      </c>
      <c r="C32" s="436"/>
      <c r="D32" s="436"/>
      <c r="E32" s="436"/>
      <c r="F32" s="437"/>
      <c r="G32" s="437"/>
      <c r="H32" s="436"/>
      <c r="I32" s="436"/>
      <c r="J32" s="438" t="s">
        <v>346</v>
      </c>
    </row>
    <row r="33" spans="1:10" ht="30" x14ac:dyDescent="0.25">
      <c r="A33" s="439" t="s">
        <v>5364</v>
      </c>
      <c r="B33" s="439" t="s">
        <v>5366</v>
      </c>
      <c r="C33" s="439"/>
      <c r="D33" s="439"/>
      <c r="E33" s="439"/>
      <c r="F33" s="440"/>
      <c r="G33" s="440"/>
      <c r="H33" s="439"/>
      <c r="I33" s="439"/>
      <c r="J33" s="441" t="s">
        <v>346</v>
      </c>
    </row>
    <row r="34" spans="1:10" x14ac:dyDescent="0.25">
      <c r="A34" s="436"/>
      <c r="B34" s="436"/>
      <c r="C34" s="436"/>
      <c r="D34" s="436"/>
      <c r="E34" s="436"/>
      <c r="F34" s="437"/>
      <c r="G34" s="437"/>
      <c r="H34" s="436"/>
      <c r="I34" s="436"/>
      <c r="J34" s="438" t="s">
        <v>346</v>
      </c>
    </row>
    <row r="35" spans="1:10" x14ac:dyDescent="0.25">
      <c r="A35" s="436"/>
      <c r="B35" s="436"/>
      <c r="C35" s="436"/>
      <c r="D35" s="436"/>
      <c r="E35" s="436"/>
      <c r="F35" s="437"/>
      <c r="G35" s="437"/>
      <c r="H35" s="436"/>
      <c r="I35" s="436"/>
      <c r="J35" s="43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A898-E917-49FA-A767-A407FF2D4C62}">
  <dimension ref="B2:BJ840"/>
  <sheetViews>
    <sheetView topLeftCell="A253" workbookViewId="0">
      <selection activeCell="A276" sqref="A27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4885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4886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4887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4888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5101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5433</v>
      </c>
    </row>
    <row r="61" spans="2:4" x14ac:dyDescent="0.25">
      <c r="D61" s="285" t="s">
        <v>5065</v>
      </c>
    </row>
    <row r="92" spans="4:19" x14ac:dyDescent="0.25">
      <c r="D92" s="285" t="s">
        <v>269</v>
      </c>
      <c r="M92" s="285" t="s">
        <v>1639</v>
      </c>
      <c r="S92" s="285" t="s">
        <v>1644</v>
      </c>
    </row>
    <row r="93" spans="4:19" x14ac:dyDescent="0.25">
      <c r="D93" s="51" t="s">
        <v>5410</v>
      </c>
      <c r="M93" s="58" t="s">
        <v>5413</v>
      </c>
      <c r="S93" s="58" t="s">
        <v>5414</v>
      </c>
    </row>
    <row r="94" spans="4:19" x14ac:dyDescent="0.25">
      <c r="D94" s="51" t="s">
        <v>5411</v>
      </c>
    </row>
    <row r="95" spans="4:19" x14ac:dyDescent="0.25">
      <c r="D95" s="51" t="s">
        <v>5412</v>
      </c>
    </row>
    <row r="97" spans="4:62" x14ac:dyDescent="0.25">
      <c r="D97" s="56" t="s">
        <v>33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Z97" s="57" t="s">
        <v>357</v>
      </c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</row>
    <row r="98" spans="4:62" x14ac:dyDescent="0.25">
      <c r="D98" s="56" t="s">
        <v>5428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Z98" s="57" t="s">
        <v>322</v>
      </c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</row>
    <row r="99" spans="4:62" x14ac:dyDescent="0.25">
      <c r="D99" s="56" t="s">
        <v>5429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Z99" s="57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</row>
    <row r="100" spans="4:62" x14ac:dyDescent="0.25">
      <c r="D100" s="56" t="s">
        <v>5430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Z100" s="57" t="s">
        <v>5440</v>
      </c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</row>
    <row r="101" spans="4:62" x14ac:dyDescent="0.25">
      <c r="D101" s="56" t="s">
        <v>5417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Z101" s="57" t="s">
        <v>282</v>
      </c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</row>
    <row r="102" spans="4:62" x14ac:dyDescent="0.25">
      <c r="D102" s="38" t="s">
        <v>5418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Z102" s="57" t="s">
        <v>5434</v>
      </c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</row>
    <row r="103" spans="4:62" x14ac:dyDescent="0.25">
      <c r="D103" s="38" t="s">
        <v>4998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Z103" s="57" t="s">
        <v>5435</v>
      </c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</row>
    <row r="104" spans="4:62" x14ac:dyDescent="0.25">
      <c r="D104" s="38" t="s">
        <v>5419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Z104" s="57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</row>
    <row r="105" spans="4:62" x14ac:dyDescent="0.25">
      <c r="D105" s="38" t="s">
        <v>5000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Z105" s="57" t="s">
        <v>2879</v>
      </c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</row>
    <row r="106" spans="4:62" x14ac:dyDescent="0.25">
      <c r="D106" s="38" t="s">
        <v>5420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Z106" s="57" t="s">
        <v>282</v>
      </c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</row>
    <row r="107" spans="4:62" x14ac:dyDescent="0.25">
      <c r="D107" s="38" t="s">
        <v>5416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Z107" s="57" t="s">
        <v>5436</v>
      </c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</row>
    <row r="108" spans="4:62" x14ac:dyDescent="0.25">
      <c r="D108" s="56" t="s">
        <v>5421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Z108" s="57" t="s">
        <v>5437</v>
      </c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</row>
    <row r="109" spans="4:62" x14ac:dyDescent="0.25">
      <c r="D109" s="56" t="s">
        <v>377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Z109" s="57" t="s">
        <v>5438</v>
      </c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</row>
    <row r="110" spans="4:62" x14ac:dyDescent="0.25">
      <c r="D110" s="56" t="s">
        <v>5422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Z110" s="57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</row>
    <row r="111" spans="4:62" x14ac:dyDescent="0.25">
      <c r="D111" s="56" t="s">
        <v>378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Z111" s="57" t="s">
        <v>263</v>
      </c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</row>
    <row r="112" spans="4:62" x14ac:dyDescent="0.25">
      <c r="D112" s="38" t="s">
        <v>5423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Z112" s="57" t="s">
        <v>264</v>
      </c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</row>
    <row r="113" spans="4:62" x14ac:dyDescent="0.25">
      <c r="D113" s="38" t="s">
        <v>379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Z113" s="57" t="s">
        <v>358</v>
      </c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</row>
    <row r="114" spans="4:62" x14ac:dyDescent="0.25">
      <c r="D114" s="38" t="s">
        <v>5424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</row>
    <row r="115" spans="4:62" x14ac:dyDescent="0.25">
      <c r="D115" s="38" t="s">
        <v>883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</row>
    <row r="116" spans="4:62" x14ac:dyDescent="0.25">
      <c r="D116" s="56" t="s">
        <v>1598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</row>
    <row r="117" spans="4:62" x14ac:dyDescent="0.25">
      <c r="D117" s="38" t="s">
        <v>5425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62" x14ac:dyDescent="0.25">
      <c r="D118" s="38" t="s">
        <v>5426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62" x14ac:dyDescent="0.25">
      <c r="D119" s="38" t="s">
        <v>5427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62" x14ac:dyDescent="0.25">
      <c r="D120" s="56" t="s">
        <v>259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2" spans="4:62" x14ac:dyDescent="0.25">
      <c r="D122" s="51" t="s">
        <v>4885</v>
      </c>
    </row>
    <row r="124" spans="4:62" x14ac:dyDescent="0.25">
      <c r="D124" s="285" t="s">
        <v>5439</v>
      </c>
    </row>
    <row r="151" spans="2:4" x14ac:dyDescent="0.25">
      <c r="B151" s="50">
        <v>0</v>
      </c>
      <c r="D151" s="51" t="s">
        <v>5329</v>
      </c>
    </row>
    <row r="152" spans="2:4" x14ac:dyDescent="0.25">
      <c r="D152" s="59" t="s">
        <v>304</v>
      </c>
    </row>
    <row r="154" spans="2:4" x14ac:dyDescent="0.25">
      <c r="D154" s="285" t="s">
        <v>36</v>
      </c>
    </row>
    <row r="155" spans="2:4" x14ac:dyDescent="0.25">
      <c r="D155" s="54" t="s">
        <v>5441</v>
      </c>
    </row>
    <row r="157" spans="2:4" x14ac:dyDescent="0.25">
      <c r="D157" s="285" t="s">
        <v>5324</v>
      </c>
    </row>
    <row r="211" spans="4:62" x14ac:dyDescent="0.25">
      <c r="D211" s="51" t="s">
        <v>4885</v>
      </c>
    </row>
    <row r="213" spans="4:62" x14ac:dyDescent="0.25">
      <c r="D213" s="285" t="s">
        <v>309</v>
      </c>
    </row>
    <row r="214" spans="4:62" x14ac:dyDescent="0.25">
      <c r="D214" s="51" t="s">
        <v>1739</v>
      </c>
    </row>
    <row r="216" spans="4:62" x14ac:dyDescent="0.25">
      <c r="D216" s="56" t="s">
        <v>33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Z216" s="57" t="s">
        <v>357</v>
      </c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</row>
    <row r="217" spans="4:62" x14ac:dyDescent="0.25">
      <c r="D217" s="56" t="s">
        <v>5428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Z217" s="57" t="s">
        <v>322</v>
      </c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</row>
    <row r="218" spans="4:62" x14ac:dyDescent="0.25">
      <c r="D218" s="56" t="s">
        <v>5429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Z218" s="57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</row>
    <row r="219" spans="4:62" x14ac:dyDescent="0.25">
      <c r="D219" s="56" t="s">
        <v>5430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Z219" s="57" t="s">
        <v>5440</v>
      </c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</row>
    <row r="220" spans="4:62" x14ac:dyDescent="0.25">
      <c r="D220" s="56" t="s">
        <v>5417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Z220" s="57" t="s">
        <v>282</v>
      </c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</row>
    <row r="221" spans="4:62" x14ac:dyDescent="0.25">
      <c r="D221" s="38" t="s">
        <v>5418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Z221" s="57" t="s">
        <v>5446</v>
      </c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</row>
    <row r="222" spans="4:62" x14ac:dyDescent="0.25">
      <c r="D222" s="38" t="s">
        <v>4998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Z222" s="57" t="s">
        <v>5444</v>
      </c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</row>
    <row r="223" spans="4:62" x14ac:dyDescent="0.25">
      <c r="D223" s="38" t="s">
        <v>5419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Z223" s="57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</row>
    <row r="224" spans="4:62" x14ac:dyDescent="0.25">
      <c r="D224" s="38" t="s">
        <v>5000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Z224" s="57" t="s">
        <v>2879</v>
      </c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</row>
    <row r="225" spans="4:62" x14ac:dyDescent="0.25">
      <c r="D225" s="38" t="s">
        <v>5420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Z225" s="57" t="s">
        <v>282</v>
      </c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</row>
    <row r="226" spans="4:62" x14ac:dyDescent="0.25">
      <c r="D226" s="38" t="s">
        <v>5416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Z226" s="57" t="s">
        <v>5447</v>
      </c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</row>
    <row r="227" spans="4:62" x14ac:dyDescent="0.25">
      <c r="D227" s="56" t="s">
        <v>5421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Z227" s="57" t="s">
        <v>5445</v>
      </c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</row>
    <row r="228" spans="4:62" x14ac:dyDescent="0.25">
      <c r="D228" s="56" t="s">
        <v>377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Z228" s="57" t="s">
        <v>5443</v>
      </c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</row>
    <row r="229" spans="4:62" x14ac:dyDescent="0.25">
      <c r="D229" s="56" t="s">
        <v>5422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Z229" s="57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</row>
    <row r="230" spans="4:62" x14ac:dyDescent="0.25">
      <c r="D230" s="56" t="s">
        <v>378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Z230" s="57" t="s">
        <v>263</v>
      </c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</row>
    <row r="231" spans="4:62" x14ac:dyDescent="0.25">
      <c r="D231" s="38" t="s">
        <v>5423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Z231" s="57" t="s">
        <v>264</v>
      </c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</row>
    <row r="232" spans="4:62" x14ac:dyDescent="0.25">
      <c r="D232" s="38" t="s">
        <v>379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Z232" s="57" t="s">
        <v>358</v>
      </c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</row>
    <row r="233" spans="4:62" x14ac:dyDescent="0.25">
      <c r="D233" s="38" t="s">
        <v>5424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</row>
    <row r="234" spans="4:62" x14ac:dyDescent="0.25">
      <c r="D234" s="38" t="s">
        <v>883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</row>
    <row r="235" spans="4:62" x14ac:dyDescent="0.25">
      <c r="D235" s="56" t="s">
        <v>1598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</row>
    <row r="236" spans="4:62" x14ac:dyDescent="0.25">
      <c r="D236" s="38" t="s">
        <v>5442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</row>
    <row r="237" spans="4:62" x14ac:dyDescent="0.25">
      <c r="D237" s="56" t="s">
        <v>259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</row>
    <row r="239" spans="4:62" x14ac:dyDescent="0.25">
      <c r="D239" s="285" t="s">
        <v>5448</v>
      </c>
    </row>
    <row r="274" spans="2:4" x14ac:dyDescent="0.25">
      <c r="B274" s="50">
        <v>0</v>
      </c>
      <c r="D274" s="51" t="s">
        <v>5450</v>
      </c>
    </row>
    <row r="275" spans="2:4" x14ac:dyDescent="0.25">
      <c r="D275" s="59" t="s">
        <v>306</v>
      </c>
    </row>
    <row r="276" spans="2:4" x14ac:dyDescent="0.25">
      <c r="D276" s="55" t="s">
        <v>35</v>
      </c>
    </row>
    <row r="372" spans="2:4" x14ac:dyDescent="0.25">
      <c r="B372" s="50">
        <v>0</v>
      </c>
      <c r="D372" s="51" t="s">
        <v>4492</v>
      </c>
    </row>
    <row r="373" spans="2:4" x14ac:dyDescent="0.25">
      <c r="D373" s="59" t="s">
        <v>304</v>
      </c>
    </row>
    <row r="375" spans="2:4" x14ac:dyDescent="0.25">
      <c r="D375" s="285" t="s">
        <v>3517</v>
      </c>
    </row>
    <row r="414" spans="4:4" x14ac:dyDescent="0.25">
      <c r="D414" s="285" t="s">
        <v>3518</v>
      </c>
    </row>
    <row r="426" spans="4:4" x14ac:dyDescent="0.25">
      <c r="D426" s="51" t="s">
        <v>4087</v>
      </c>
    </row>
    <row r="428" spans="4:4" x14ac:dyDescent="0.25">
      <c r="D428" s="285" t="s">
        <v>3518</v>
      </c>
    </row>
    <row r="443" spans="4:4" x14ac:dyDescent="0.25">
      <c r="D443" s="285" t="s">
        <v>309</v>
      </c>
    </row>
    <row r="444" spans="4:4" x14ac:dyDescent="0.25">
      <c r="D444" s="51" t="s">
        <v>4485</v>
      </c>
    </row>
    <row r="445" spans="4:4" x14ac:dyDescent="0.25">
      <c r="D445" s="51" t="s">
        <v>4527</v>
      </c>
    </row>
    <row r="447" spans="4:4" x14ac:dyDescent="0.25">
      <c r="D447" s="285" t="s">
        <v>3518</v>
      </c>
    </row>
    <row r="539" spans="4:4" x14ac:dyDescent="0.25">
      <c r="D539" s="285" t="s">
        <v>4494</v>
      </c>
    </row>
    <row r="630" spans="4:18" x14ac:dyDescent="0.25">
      <c r="D630" s="51" t="s">
        <v>4091</v>
      </c>
    </row>
    <row r="632" spans="4:18" x14ac:dyDescent="0.25">
      <c r="D632" s="285" t="s">
        <v>4537</v>
      </c>
    </row>
    <row r="634" spans="4:18" x14ac:dyDescent="0.25">
      <c r="D634" s="56" t="s">
        <v>4528</v>
      </c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</row>
    <row r="635" spans="4:18" x14ac:dyDescent="0.25">
      <c r="D635" s="56" t="s">
        <v>4529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</row>
    <row r="636" spans="4:18" x14ac:dyDescent="0.25">
      <c r="D636" s="56" t="s">
        <v>4530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</row>
    <row r="637" spans="4:18" x14ac:dyDescent="0.25">
      <c r="D637" s="56" t="s">
        <v>524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</row>
    <row r="638" spans="4:18" x14ac:dyDescent="0.25">
      <c r="D638" s="56" t="s">
        <v>266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</row>
    <row r="639" spans="4:18" x14ac:dyDescent="0.25">
      <c r="D639" s="56" t="s">
        <v>277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</row>
    <row r="640" spans="4:18" x14ac:dyDescent="0.25">
      <c r="D640" s="56" t="s">
        <v>273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</row>
    <row r="641" spans="4:18" x14ac:dyDescent="0.25">
      <c r="D641" s="56" t="s">
        <v>4531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</row>
    <row r="642" spans="4:18" x14ac:dyDescent="0.25">
      <c r="D642" s="56" t="s">
        <v>4532</v>
      </c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</row>
    <row r="643" spans="4:18" x14ac:dyDescent="0.25">
      <c r="D643" s="56" t="s">
        <v>544</v>
      </c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</row>
    <row r="644" spans="4:18" x14ac:dyDescent="0.25">
      <c r="D644" s="56" t="s">
        <v>545</v>
      </c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</row>
    <row r="645" spans="4:18" x14ac:dyDescent="0.25">
      <c r="D645" s="56" t="s">
        <v>4533</v>
      </c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</row>
    <row r="646" spans="4:18" x14ac:dyDescent="0.25">
      <c r="D646" s="56" t="s">
        <v>4534</v>
      </c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</row>
    <row r="647" spans="4:18" x14ac:dyDescent="0.25">
      <c r="D647" s="56" t="s">
        <v>4535</v>
      </c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</row>
    <row r="648" spans="4:18" x14ac:dyDescent="0.25">
      <c r="D648" s="56" t="s">
        <v>278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</row>
    <row r="649" spans="4:18" x14ac:dyDescent="0.25">
      <c r="D649" s="56" t="s">
        <v>4536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</row>
    <row r="651" spans="4:18" x14ac:dyDescent="0.25">
      <c r="D651" s="51" t="s">
        <v>4885</v>
      </c>
    </row>
    <row r="653" spans="4:18" x14ac:dyDescent="0.25">
      <c r="D653" s="285" t="s">
        <v>5452</v>
      </c>
    </row>
    <row r="719" spans="2:4" x14ac:dyDescent="0.25">
      <c r="B719" s="50">
        <v>0</v>
      </c>
      <c r="D719" s="51" t="s">
        <v>5457</v>
      </c>
    </row>
    <row r="720" spans="2:4" x14ac:dyDescent="0.25">
      <c r="D720" s="59" t="s">
        <v>304</v>
      </c>
    </row>
    <row r="722" spans="4:4" x14ac:dyDescent="0.25">
      <c r="D722" s="285" t="s">
        <v>36</v>
      </c>
    </row>
    <row r="723" spans="4:4" x14ac:dyDescent="0.25">
      <c r="D723" s="54" t="s">
        <v>5458</v>
      </c>
    </row>
    <row r="725" spans="4:4" x14ac:dyDescent="0.25">
      <c r="D725" s="285" t="s">
        <v>5453</v>
      </c>
    </row>
    <row r="749" spans="4:4" x14ac:dyDescent="0.25">
      <c r="D749" s="285" t="s">
        <v>5455</v>
      </c>
    </row>
    <row r="771" spans="4:29" x14ac:dyDescent="0.25">
      <c r="D771" s="285" t="s">
        <v>269</v>
      </c>
      <c r="M771" s="285" t="s">
        <v>759</v>
      </c>
      <c r="S771" s="285" t="s">
        <v>541</v>
      </c>
    </row>
    <row r="772" spans="4:29" x14ac:dyDescent="0.25">
      <c r="D772" s="51" t="s">
        <v>5459</v>
      </c>
      <c r="M772" s="51" t="s">
        <v>5460</v>
      </c>
      <c r="S772" s="285" t="s">
        <v>5461</v>
      </c>
      <c r="AA772" s="46" t="s">
        <v>475</v>
      </c>
      <c r="AC772" s="51" t="s">
        <v>5462</v>
      </c>
    </row>
    <row r="774" spans="4:29" x14ac:dyDescent="0.25">
      <c r="D774" s="58" t="s">
        <v>5463</v>
      </c>
    </row>
    <row r="775" spans="4:29" x14ac:dyDescent="0.25">
      <c r="D775" s="58" t="s">
        <v>5464</v>
      </c>
    </row>
    <row r="776" spans="4:29" x14ac:dyDescent="0.25">
      <c r="D776" s="58" t="s">
        <v>5465</v>
      </c>
    </row>
    <row r="778" spans="4:29" x14ac:dyDescent="0.25">
      <c r="D778" s="56" t="s">
        <v>5466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</row>
    <row r="779" spans="4:29" x14ac:dyDescent="0.25">
      <c r="D779" s="56" t="s">
        <v>5467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</row>
    <row r="780" spans="4:29" x14ac:dyDescent="0.25">
      <c r="D780" s="56" t="s">
        <v>479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</row>
    <row r="781" spans="4:29" x14ac:dyDescent="0.25">
      <c r="D781" s="56" t="s">
        <v>444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</row>
    <row r="782" spans="4:29" x14ac:dyDescent="0.25">
      <c r="D782" s="56" t="s">
        <v>5468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</row>
    <row r="784" spans="4:29" x14ac:dyDescent="0.25">
      <c r="D784" s="57" t="s">
        <v>357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</row>
    <row r="785" spans="4:25" x14ac:dyDescent="0.25">
      <c r="D785" s="57" t="s">
        <v>322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</row>
    <row r="786" spans="4:25" x14ac:dyDescent="0.25">
      <c r="D786" s="57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</row>
    <row r="787" spans="4:25" x14ac:dyDescent="0.25">
      <c r="D787" s="57" t="s">
        <v>2253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</row>
    <row r="788" spans="4:25" x14ac:dyDescent="0.25">
      <c r="D788" s="57" t="s">
        <v>282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</row>
    <row r="789" spans="4:25" x14ac:dyDescent="0.25">
      <c r="D789" s="57" t="s">
        <v>5469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</row>
    <row r="790" spans="4:25" x14ac:dyDescent="0.25">
      <c r="D790" s="57" t="s">
        <v>5470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</row>
    <row r="791" spans="4:25" x14ac:dyDescent="0.25">
      <c r="D791" s="57" t="s">
        <v>5471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</row>
    <row r="792" spans="4:25" x14ac:dyDescent="0.25">
      <c r="D792" s="57" t="s">
        <v>5472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</row>
    <row r="793" spans="4:25" x14ac:dyDescent="0.25">
      <c r="D793" s="57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</row>
    <row r="794" spans="4:25" x14ac:dyDescent="0.25">
      <c r="D794" s="57" t="s">
        <v>263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</row>
    <row r="795" spans="4:25" x14ac:dyDescent="0.25">
      <c r="D795" s="57" t="s">
        <v>264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</row>
    <row r="796" spans="4:25" x14ac:dyDescent="0.25">
      <c r="D796" s="57" t="s">
        <v>358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</row>
    <row r="798" spans="4:25" x14ac:dyDescent="0.25">
      <c r="D798" s="285" t="s">
        <v>5473</v>
      </c>
    </row>
    <row r="839" spans="2:4" x14ac:dyDescent="0.25">
      <c r="B839" s="48">
        <v>0</v>
      </c>
      <c r="D839" s="51" t="s">
        <v>2226</v>
      </c>
    </row>
    <row r="840" spans="2:4" x14ac:dyDescent="0.25">
      <c r="D840" s="59" t="s">
        <v>305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7281-B527-4ADE-8BB9-3856B64E1E5D}">
  <dimension ref="A2:J33"/>
  <sheetViews>
    <sheetView topLeftCell="A16" workbookViewId="0">
      <selection activeCell="B23" sqref="B23"/>
    </sheetView>
  </sheetViews>
  <sheetFormatPr defaultColWidth="2.85546875" defaultRowHeight="15" x14ac:dyDescent="0.25"/>
  <cols>
    <col min="1" max="1" width="9.140625" style="445" bestFit="1" customWidth="1"/>
    <col min="2" max="2" width="39.85546875" style="445" bestFit="1" customWidth="1"/>
    <col min="3" max="3" width="17.28515625" style="445" customWidth="1"/>
    <col min="4" max="4" width="17" style="445" bestFit="1" customWidth="1"/>
    <col min="5" max="5" width="17.5703125" style="445" bestFit="1" customWidth="1"/>
    <col min="6" max="7" width="10.7109375" style="445" bestFit="1" customWidth="1"/>
    <col min="8" max="8" width="8.5703125" style="445" bestFit="1" customWidth="1"/>
    <col min="9" max="9" width="7.5703125" style="445" bestFit="1" customWidth="1"/>
    <col min="10" max="10" width="10.7109375" style="445" bestFit="1" customWidth="1"/>
    <col min="11" max="16384" width="2.85546875" style="445"/>
  </cols>
  <sheetData>
    <row r="2" spans="1:10" ht="18.75" x14ac:dyDescent="0.25">
      <c r="A2" s="447" t="s">
        <v>2562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5432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4028</v>
      </c>
      <c r="B8" s="86" t="s">
        <v>4022</v>
      </c>
      <c r="C8" s="86" t="s">
        <v>433</v>
      </c>
      <c r="D8" s="86" t="s">
        <v>330</v>
      </c>
      <c r="E8" s="86" t="s">
        <v>276</v>
      </c>
      <c r="F8" s="87">
        <v>44967.389583333003</v>
      </c>
      <c r="G8" s="87">
        <v>45408.347916667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84" t="s">
        <v>4135</v>
      </c>
      <c r="B9" s="84" t="s">
        <v>4140</v>
      </c>
      <c r="C9" s="84" t="s">
        <v>356</v>
      </c>
      <c r="D9" s="84" t="s">
        <v>330</v>
      </c>
      <c r="E9" s="84" t="s">
        <v>276</v>
      </c>
      <c r="F9" s="85">
        <v>44970.604861111002</v>
      </c>
      <c r="G9" s="85">
        <v>45411.563194444003</v>
      </c>
      <c r="H9" s="84" t="s">
        <v>23</v>
      </c>
      <c r="I9" s="84" t="s">
        <v>18</v>
      </c>
      <c r="J9" s="84" t="s">
        <v>260</v>
      </c>
    </row>
    <row r="10" spans="1:10" ht="45" x14ac:dyDescent="0.25">
      <c r="A10" s="86" t="s">
        <v>4388</v>
      </c>
      <c r="B10" s="86" t="s">
        <v>4390</v>
      </c>
      <c r="C10" s="86" t="s">
        <v>356</v>
      </c>
      <c r="D10" s="86" t="s">
        <v>330</v>
      </c>
      <c r="E10" s="86" t="s">
        <v>276</v>
      </c>
      <c r="F10" s="87">
        <v>44973.443055556003</v>
      </c>
      <c r="G10" s="87">
        <v>45420.401388888997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84" t="s">
        <v>4391</v>
      </c>
      <c r="B11" s="84" t="s">
        <v>4393</v>
      </c>
      <c r="C11" s="84" t="s">
        <v>356</v>
      </c>
      <c r="D11" s="84" t="s">
        <v>330</v>
      </c>
      <c r="E11" s="84" t="s">
        <v>276</v>
      </c>
      <c r="F11" s="85">
        <v>44973.454861111</v>
      </c>
      <c r="G11" s="85">
        <v>45420.413194444001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4396</v>
      </c>
      <c r="B12" s="86" t="s">
        <v>4398</v>
      </c>
      <c r="C12" s="86" t="s">
        <v>361</v>
      </c>
      <c r="D12" s="86" t="s">
        <v>330</v>
      </c>
      <c r="E12" s="86" t="s">
        <v>276</v>
      </c>
      <c r="F12" s="87">
        <v>44973.482638889</v>
      </c>
      <c r="G12" s="87">
        <v>45420.440972222001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4490</v>
      </c>
      <c r="B13" s="84" t="s">
        <v>4491</v>
      </c>
      <c r="C13" s="84" t="s">
        <v>325</v>
      </c>
      <c r="D13" s="84" t="s">
        <v>330</v>
      </c>
      <c r="E13" s="84" t="s">
        <v>276</v>
      </c>
      <c r="F13" s="85">
        <v>44974.477777777996</v>
      </c>
      <c r="G13" s="85">
        <v>45421.436111110997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4555</v>
      </c>
      <c r="B14" s="86" t="s">
        <v>4557</v>
      </c>
      <c r="C14" s="86" t="s">
        <v>501</v>
      </c>
      <c r="D14" s="86" t="s">
        <v>330</v>
      </c>
      <c r="E14" s="86" t="s">
        <v>276</v>
      </c>
      <c r="F14" s="87">
        <v>44977.556944443997</v>
      </c>
      <c r="G14" s="87">
        <v>45422.556944443997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4570</v>
      </c>
      <c r="B15" s="84" t="s">
        <v>4576</v>
      </c>
      <c r="C15" s="84" t="s">
        <v>448</v>
      </c>
      <c r="D15" s="84" t="s">
        <v>330</v>
      </c>
      <c r="E15" s="84" t="s">
        <v>276</v>
      </c>
      <c r="F15" s="85">
        <v>44977.566666667</v>
      </c>
      <c r="G15" s="85">
        <v>45422.566666667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4663</v>
      </c>
      <c r="B16" s="86" t="s">
        <v>4664</v>
      </c>
      <c r="C16" s="86" t="s">
        <v>272</v>
      </c>
      <c r="D16" s="86" t="s">
        <v>330</v>
      </c>
      <c r="E16" s="86" t="s">
        <v>276</v>
      </c>
      <c r="F16" s="87">
        <v>44978.397916667003</v>
      </c>
      <c r="G16" s="87">
        <v>45425.362500000003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4679</v>
      </c>
      <c r="B17" s="84" t="s">
        <v>4682</v>
      </c>
      <c r="C17" s="84" t="s">
        <v>356</v>
      </c>
      <c r="D17" s="84" t="s">
        <v>330</v>
      </c>
      <c r="E17" s="84" t="s">
        <v>276</v>
      </c>
      <c r="F17" s="85">
        <v>44978.473611111003</v>
      </c>
      <c r="G17" s="85">
        <v>45425.431944443997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4700</v>
      </c>
      <c r="B18" s="86" t="s">
        <v>4701</v>
      </c>
      <c r="C18" s="86" t="s">
        <v>925</v>
      </c>
      <c r="D18" s="86" t="s">
        <v>330</v>
      </c>
      <c r="E18" s="86" t="s">
        <v>276</v>
      </c>
      <c r="F18" s="87">
        <v>44978.554166667003</v>
      </c>
      <c r="G18" s="87">
        <v>45425.554166667003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4733</v>
      </c>
      <c r="B19" s="84" t="s">
        <v>4734</v>
      </c>
      <c r="C19" s="84" t="s">
        <v>4457</v>
      </c>
      <c r="D19" s="84" t="s">
        <v>330</v>
      </c>
      <c r="E19" s="84" t="s">
        <v>276</v>
      </c>
      <c r="F19" s="85">
        <v>44978.678472222004</v>
      </c>
      <c r="G19" s="85">
        <v>45425.636805556001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4764</v>
      </c>
      <c r="B20" s="63" t="s">
        <v>4765</v>
      </c>
      <c r="C20" s="63" t="s">
        <v>356</v>
      </c>
      <c r="D20" s="63" t="s">
        <v>330</v>
      </c>
      <c r="E20" s="63" t="s">
        <v>276</v>
      </c>
      <c r="F20" s="76">
        <v>44979.546527778002</v>
      </c>
      <c r="G20" s="76">
        <v>45426.546527778002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4792</v>
      </c>
      <c r="B21" s="67" t="s">
        <v>4793</v>
      </c>
      <c r="C21" s="67" t="s">
        <v>433</v>
      </c>
      <c r="D21" s="67" t="s">
        <v>330</v>
      </c>
      <c r="E21" s="67" t="s">
        <v>276</v>
      </c>
      <c r="F21" s="75">
        <v>44979.676388888998</v>
      </c>
      <c r="G21" s="75">
        <v>45426.634722221999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4804</v>
      </c>
      <c r="B22" s="63" t="s">
        <v>4805</v>
      </c>
      <c r="C22" s="63" t="s">
        <v>4457</v>
      </c>
      <c r="D22" s="63" t="s">
        <v>330</v>
      </c>
      <c r="E22" s="63" t="s">
        <v>276</v>
      </c>
      <c r="F22" s="76">
        <v>44980.614583333001</v>
      </c>
      <c r="G22" s="76">
        <v>45427.572916666999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4929</v>
      </c>
      <c r="B23" s="67" t="s">
        <v>4938</v>
      </c>
      <c r="C23" s="67" t="s">
        <v>361</v>
      </c>
      <c r="D23" s="67" t="s">
        <v>330</v>
      </c>
      <c r="E23" s="67" t="s">
        <v>276</v>
      </c>
      <c r="F23" s="75">
        <v>44984.40625</v>
      </c>
      <c r="G23" s="75">
        <v>45432.364583333001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4963</v>
      </c>
      <c r="B24" s="63" t="s">
        <v>4967</v>
      </c>
      <c r="C24" s="63" t="s">
        <v>356</v>
      </c>
      <c r="D24" s="63" t="s">
        <v>330</v>
      </c>
      <c r="E24" s="63" t="s">
        <v>276</v>
      </c>
      <c r="F24" s="76">
        <v>44984.55</v>
      </c>
      <c r="G24" s="76">
        <v>45432.55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4964</v>
      </c>
      <c r="B25" s="67" t="s">
        <v>4966</v>
      </c>
      <c r="C25" s="67" t="s">
        <v>5057</v>
      </c>
      <c r="D25" s="67" t="s">
        <v>330</v>
      </c>
      <c r="E25" s="67" t="s">
        <v>276</v>
      </c>
      <c r="F25" s="75">
        <v>44984.551388888998</v>
      </c>
      <c r="G25" s="75">
        <v>45432.551388888998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5067</v>
      </c>
      <c r="B26" s="63" t="s">
        <v>5069</v>
      </c>
      <c r="C26" s="63" t="s">
        <v>5431</v>
      </c>
      <c r="D26" s="63" t="s">
        <v>330</v>
      </c>
      <c r="E26" s="63" t="s">
        <v>276</v>
      </c>
      <c r="F26" s="76">
        <v>44985.373611110997</v>
      </c>
      <c r="G26" s="76">
        <v>45433.373611110997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6" t="s">
        <v>5099</v>
      </c>
      <c r="B27" s="66" t="s">
        <v>5100</v>
      </c>
      <c r="C27" s="66" t="s">
        <v>356</v>
      </c>
      <c r="D27" s="66" t="s">
        <v>330</v>
      </c>
      <c r="E27" s="66" t="s">
        <v>276</v>
      </c>
      <c r="F27" s="83">
        <v>44985.390277778002</v>
      </c>
      <c r="G27" s="83">
        <v>45433.348611111003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2" t="s">
        <v>5327</v>
      </c>
      <c r="B28" s="62" t="s">
        <v>5328</v>
      </c>
      <c r="C28" s="62" t="s">
        <v>356</v>
      </c>
      <c r="D28" s="62" t="s">
        <v>330</v>
      </c>
      <c r="E28" s="62" t="s">
        <v>276</v>
      </c>
      <c r="F28" s="81">
        <v>44985.601388889001</v>
      </c>
      <c r="G28" s="81">
        <v>45433.351388889001</v>
      </c>
      <c r="H28" s="62" t="s">
        <v>23</v>
      </c>
      <c r="I28" s="62" t="s">
        <v>18</v>
      </c>
      <c r="J28" s="62" t="s">
        <v>255</v>
      </c>
    </row>
    <row r="29" spans="1:10" ht="45" x14ac:dyDescent="0.25">
      <c r="A29" s="67" t="s">
        <v>5364</v>
      </c>
      <c r="B29" s="67" t="s">
        <v>5366</v>
      </c>
      <c r="C29" s="67" t="s">
        <v>319</v>
      </c>
      <c r="D29" s="67" t="s">
        <v>330</v>
      </c>
      <c r="E29" s="67" t="s">
        <v>276</v>
      </c>
      <c r="F29" s="75">
        <v>44985.629166667</v>
      </c>
      <c r="G29" s="75">
        <v>45433.345138889003</v>
      </c>
      <c r="H29" s="67" t="s">
        <v>23</v>
      </c>
      <c r="I29" s="67" t="s">
        <v>18</v>
      </c>
      <c r="J29" s="67" t="s">
        <v>260</v>
      </c>
    </row>
    <row r="31" spans="1:10" x14ac:dyDescent="0.25">
      <c r="A31" s="86" t="s">
        <v>5454</v>
      </c>
      <c r="B31" s="86" t="s">
        <v>5456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  <row r="33" spans="1:10" x14ac:dyDescent="0.25">
      <c r="A33" s="60"/>
      <c r="B33" s="60"/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6404-9E1D-43A2-A934-F9C394E97515}">
  <dimension ref="B2:AT885"/>
  <sheetViews>
    <sheetView tabSelected="1" topLeftCell="A774" workbookViewId="0">
      <selection activeCell="B884" sqref="B884:B914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5486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5502</v>
      </c>
    </row>
    <row r="61" spans="2:4" x14ac:dyDescent="0.25">
      <c r="D61" s="285" t="s">
        <v>5483</v>
      </c>
    </row>
    <row r="88" spans="4:32" x14ac:dyDescent="0.25">
      <c r="D88" s="285" t="s">
        <v>309</v>
      </c>
    </row>
    <row r="89" spans="4:32" x14ac:dyDescent="0.25">
      <c r="D89" s="51" t="s">
        <v>4836</v>
      </c>
    </row>
    <row r="91" spans="4:32" x14ac:dyDescent="0.25">
      <c r="D91" s="56" t="s">
        <v>33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</row>
    <row r="92" spans="4:32" x14ac:dyDescent="0.25">
      <c r="D92" s="56" t="s">
        <v>4846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</row>
    <row r="93" spans="4:32" x14ac:dyDescent="0.25">
      <c r="D93" s="56" t="s">
        <v>4847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</row>
    <row r="94" spans="4:32" x14ac:dyDescent="0.25">
      <c r="D94" s="56" t="s">
        <v>5509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</row>
    <row r="95" spans="4:32" x14ac:dyDescent="0.25">
      <c r="D95" s="56" t="s">
        <v>5487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</row>
    <row r="96" spans="4:32" x14ac:dyDescent="0.25">
      <c r="D96" s="56" t="s">
        <v>524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</row>
    <row r="97" spans="4:32" x14ac:dyDescent="0.25">
      <c r="D97" s="56" t="s">
        <v>5490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</row>
    <row r="98" spans="4:32" x14ac:dyDescent="0.25">
      <c r="D98" s="56" t="s">
        <v>5491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</row>
    <row r="99" spans="4:32" x14ac:dyDescent="0.25">
      <c r="D99" s="56" t="s">
        <v>273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</row>
    <row r="100" spans="4:32" x14ac:dyDescent="0.25">
      <c r="D100" s="56" t="s">
        <v>5492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</row>
    <row r="101" spans="4:32" x14ac:dyDescent="0.25">
      <c r="D101" s="56" t="s">
        <v>4532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</row>
    <row r="102" spans="4:32" x14ac:dyDescent="0.25">
      <c r="D102" s="56" t="s">
        <v>5493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</row>
    <row r="103" spans="4:32" x14ac:dyDescent="0.25">
      <c r="D103" s="56" t="s">
        <v>4850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</row>
    <row r="104" spans="4:32" x14ac:dyDescent="0.25">
      <c r="D104" s="56" t="s">
        <v>4851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</row>
    <row r="105" spans="4:32" x14ac:dyDescent="0.25">
      <c r="D105" s="56" t="s">
        <v>5494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</row>
    <row r="106" spans="4:32" x14ac:dyDescent="0.25">
      <c r="D106" s="56" t="s">
        <v>4853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</row>
    <row r="107" spans="4:32" x14ac:dyDescent="0.25">
      <c r="D107" s="56" t="s">
        <v>5495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</row>
    <row r="108" spans="4:32" x14ac:dyDescent="0.25">
      <c r="D108" s="56" t="s">
        <v>5488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</row>
    <row r="109" spans="4:32" x14ac:dyDescent="0.25">
      <c r="D109" s="56" t="s">
        <v>5496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</row>
    <row r="110" spans="4:32" x14ac:dyDescent="0.25">
      <c r="D110" s="56" t="s">
        <v>5489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</row>
    <row r="111" spans="4:32" x14ac:dyDescent="0.25">
      <c r="D111" s="56" t="s">
        <v>5510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</row>
    <row r="113" spans="4:40" x14ac:dyDescent="0.25">
      <c r="D113" s="57" t="s">
        <v>357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</row>
    <row r="114" spans="4:40" x14ac:dyDescent="0.25">
      <c r="D114" s="57" t="s">
        <v>322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</row>
    <row r="115" spans="4:40" x14ac:dyDescent="0.25">
      <c r="D115" s="57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</row>
    <row r="116" spans="4:40" x14ac:dyDescent="0.25">
      <c r="D116" s="90" t="s">
        <v>5497</v>
      </c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</row>
    <row r="117" spans="4:40" x14ac:dyDescent="0.25">
      <c r="D117" s="90" t="s">
        <v>282</v>
      </c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</row>
    <row r="118" spans="4:40" x14ac:dyDescent="0.25">
      <c r="D118" s="90" t="s">
        <v>5501</v>
      </c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</row>
    <row r="119" spans="4:40" x14ac:dyDescent="0.25">
      <c r="D119" s="90" t="s">
        <v>5500</v>
      </c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</row>
    <row r="120" spans="4:40" x14ac:dyDescent="0.25">
      <c r="D120" s="90" t="s">
        <v>5506</v>
      </c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</row>
    <row r="121" spans="4:40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</row>
    <row r="122" spans="4:40" x14ac:dyDescent="0.25">
      <c r="D122" s="90" t="s">
        <v>5498</v>
      </c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</row>
    <row r="123" spans="4:40" x14ac:dyDescent="0.25">
      <c r="D123" s="90" t="s">
        <v>282</v>
      </c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</row>
    <row r="124" spans="4:40" x14ac:dyDescent="0.25">
      <c r="D124" s="90" t="s">
        <v>5501</v>
      </c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</row>
    <row r="125" spans="4:40" x14ac:dyDescent="0.25">
      <c r="D125" s="90" t="s">
        <v>5500</v>
      </c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</row>
    <row r="126" spans="4:40" x14ac:dyDescent="0.25">
      <c r="D126" s="90" t="s">
        <v>5505</v>
      </c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</row>
    <row r="127" spans="4:40" x14ac:dyDescent="0.25">
      <c r="D127" s="57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</row>
    <row r="128" spans="4:40" x14ac:dyDescent="0.25">
      <c r="D128" s="57" t="s">
        <v>4780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</row>
    <row r="129" spans="4:40" x14ac:dyDescent="0.25">
      <c r="D129" s="57" t="s">
        <v>282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</row>
    <row r="130" spans="4:40" x14ac:dyDescent="0.25">
      <c r="D130" s="57" t="s">
        <v>5501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</row>
    <row r="131" spans="4:40" x14ac:dyDescent="0.25">
      <c r="D131" s="57" t="s">
        <v>5500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</row>
    <row r="132" spans="4:40" x14ac:dyDescent="0.25">
      <c r="D132" s="57" t="s">
        <v>5503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</row>
    <row r="133" spans="4:4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</row>
    <row r="134" spans="4:40" x14ac:dyDescent="0.25">
      <c r="D134" s="90" t="s">
        <v>5499</v>
      </c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</row>
    <row r="135" spans="4:40" x14ac:dyDescent="0.25">
      <c r="D135" s="90" t="s">
        <v>282</v>
      </c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</row>
    <row r="136" spans="4:40" x14ac:dyDescent="0.25">
      <c r="D136" s="90" t="s">
        <v>5501</v>
      </c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</row>
    <row r="137" spans="4:40" x14ac:dyDescent="0.25">
      <c r="D137" s="90" t="s">
        <v>5500</v>
      </c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</row>
    <row r="138" spans="4:40" x14ac:dyDescent="0.25">
      <c r="D138" s="90" t="s">
        <v>5504</v>
      </c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</row>
    <row r="139" spans="4:40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</row>
    <row r="140" spans="4:40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</row>
    <row r="141" spans="4:40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</row>
    <row r="142" spans="4:40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</row>
    <row r="144" spans="4:40" x14ac:dyDescent="0.25">
      <c r="D144" s="285" t="s">
        <v>5507</v>
      </c>
    </row>
    <row r="196" spans="4:40" x14ac:dyDescent="0.25">
      <c r="D196" s="57" t="s">
        <v>357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</row>
    <row r="197" spans="4:40" x14ac:dyDescent="0.25">
      <c r="D197" s="57" t="s">
        <v>322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</row>
    <row r="198" spans="4:40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</row>
    <row r="199" spans="4:40" x14ac:dyDescent="0.25">
      <c r="D199" s="90" t="s">
        <v>5497</v>
      </c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</row>
    <row r="200" spans="4:40" x14ac:dyDescent="0.25">
      <c r="D200" s="90" t="s">
        <v>282</v>
      </c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</row>
    <row r="201" spans="4:40" x14ac:dyDescent="0.25">
      <c r="D201" s="90" t="s">
        <v>5501</v>
      </c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</row>
    <row r="202" spans="4:40" x14ac:dyDescent="0.25">
      <c r="D202" s="90" t="s">
        <v>5500</v>
      </c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</row>
    <row r="203" spans="4:40" x14ac:dyDescent="0.25">
      <c r="D203" s="90" t="s">
        <v>5506</v>
      </c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</row>
    <row r="204" spans="4:40" x14ac:dyDescent="0.25">
      <c r="D204" s="57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</row>
    <row r="205" spans="4:40" x14ac:dyDescent="0.25">
      <c r="D205" s="90" t="s">
        <v>5498</v>
      </c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</row>
    <row r="206" spans="4:40" x14ac:dyDescent="0.25">
      <c r="D206" s="90" t="s">
        <v>282</v>
      </c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</row>
    <row r="207" spans="4:40" x14ac:dyDescent="0.25">
      <c r="D207" s="90" t="s">
        <v>5501</v>
      </c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</row>
    <row r="208" spans="4:40" x14ac:dyDescent="0.25">
      <c r="D208" s="90" t="s">
        <v>5500</v>
      </c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</row>
    <row r="209" spans="4:40" x14ac:dyDescent="0.25">
      <c r="D209" s="90" t="s">
        <v>5505</v>
      </c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</row>
    <row r="210" spans="4:40" x14ac:dyDescent="0.25">
      <c r="D210" s="57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</row>
    <row r="211" spans="4:40" x14ac:dyDescent="0.25">
      <c r="D211" s="57" t="s">
        <v>4780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</row>
    <row r="212" spans="4:40" x14ac:dyDescent="0.25">
      <c r="D212" s="57" t="s">
        <v>282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</row>
    <row r="213" spans="4:40" x14ac:dyDescent="0.25">
      <c r="D213" s="57" t="s">
        <v>5501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</row>
    <row r="214" spans="4:40" x14ac:dyDescent="0.25">
      <c r="D214" s="57" t="s">
        <v>5508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</row>
    <row r="215" spans="4:40" x14ac:dyDescent="0.25">
      <c r="D215" s="57" t="s">
        <v>5511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</row>
    <row r="216" spans="4:40" x14ac:dyDescent="0.25">
      <c r="D216" s="57" t="s">
        <v>5500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</row>
    <row r="217" spans="4:40" x14ac:dyDescent="0.25">
      <c r="D217" s="57" t="s">
        <v>5503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</row>
    <row r="218" spans="4:40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</row>
    <row r="219" spans="4:40" x14ac:dyDescent="0.25">
      <c r="D219" s="90" t="s">
        <v>5499</v>
      </c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</row>
    <row r="220" spans="4:40" x14ac:dyDescent="0.25">
      <c r="D220" s="90" t="s">
        <v>282</v>
      </c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</row>
    <row r="221" spans="4:40" x14ac:dyDescent="0.25">
      <c r="D221" s="90" t="s">
        <v>5501</v>
      </c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</row>
    <row r="222" spans="4:40" x14ac:dyDescent="0.25">
      <c r="D222" s="90" t="s">
        <v>5500</v>
      </c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</row>
    <row r="223" spans="4:40" x14ac:dyDescent="0.25">
      <c r="D223" s="90" t="s">
        <v>5504</v>
      </c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</row>
    <row r="224" spans="4:40" x14ac:dyDescent="0.25">
      <c r="D224" s="57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</row>
    <row r="225" spans="4:40" x14ac:dyDescent="0.25">
      <c r="D225" s="57" t="s">
        <v>263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</row>
    <row r="226" spans="4:40" x14ac:dyDescent="0.25">
      <c r="D226" s="57" t="s">
        <v>264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</row>
    <row r="227" spans="4:40" x14ac:dyDescent="0.25">
      <c r="D227" s="57" t="s">
        <v>358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</row>
    <row r="229" spans="4:40" x14ac:dyDescent="0.25">
      <c r="D229" s="285" t="s">
        <v>5507</v>
      </c>
    </row>
    <row r="272" spans="2:4" x14ac:dyDescent="0.25">
      <c r="B272" s="50">
        <v>0</v>
      </c>
      <c r="D272" s="51" t="s">
        <v>5450</v>
      </c>
    </row>
    <row r="273" spans="4:4" x14ac:dyDescent="0.25">
      <c r="D273" s="59" t="s">
        <v>304</v>
      </c>
    </row>
    <row r="275" spans="4:4" x14ac:dyDescent="0.25">
      <c r="D275" s="285" t="s">
        <v>36</v>
      </c>
    </row>
    <row r="276" spans="4:4" x14ac:dyDescent="0.25">
      <c r="D276" s="54" t="s">
        <v>5451</v>
      </c>
    </row>
    <row r="278" spans="4:4" x14ac:dyDescent="0.25">
      <c r="D278" s="285" t="s">
        <v>5102</v>
      </c>
    </row>
    <row r="307" spans="4:4" x14ac:dyDescent="0.25">
      <c r="D307" s="285" t="s">
        <v>5449</v>
      </c>
    </row>
    <row r="370" spans="2:4" x14ac:dyDescent="0.25">
      <c r="B370" s="49">
        <v>0</v>
      </c>
      <c r="D370" s="51" t="s">
        <v>5527</v>
      </c>
    </row>
    <row r="371" spans="2:4" x14ac:dyDescent="0.25">
      <c r="D371" s="59" t="s">
        <v>304</v>
      </c>
    </row>
    <row r="373" spans="2:4" x14ac:dyDescent="0.25">
      <c r="D373" s="285" t="s">
        <v>36</v>
      </c>
    </row>
    <row r="374" spans="2:4" x14ac:dyDescent="0.25">
      <c r="D374" s="54" t="s">
        <v>5528</v>
      </c>
    </row>
    <row r="376" spans="2:4" x14ac:dyDescent="0.25">
      <c r="D376" s="285" t="s">
        <v>5512</v>
      </c>
    </row>
    <row r="399" spans="4:20" x14ac:dyDescent="0.25">
      <c r="D399" s="285" t="s">
        <v>309</v>
      </c>
      <c r="M399" s="285" t="s">
        <v>1160</v>
      </c>
      <c r="T399" s="285" t="s">
        <v>646</v>
      </c>
    </row>
    <row r="400" spans="4:20" x14ac:dyDescent="0.25">
      <c r="D400" s="51" t="s">
        <v>5513</v>
      </c>
      <c r="M400" s="28" t="s">
        <v>5515</v>
      </c>
      <c r="T400" s="28" t="s">
        <v>5516</v>
      </c>
    </row>
    <row r="402" spans="4:4" x14ac:dyDescent="0.25">
      <c r="D402" s="285" t="s">
        <v>5514</v>
      </c>
    </row>
    <row r="415" spans="4:4" x14ac:dyDescent="0.25">
      <c r="D415" s="285" t="s">
        <v>5514</v>
      </c>
    </row>
    <row r="438" spans="4:42" x14ac:dyDescent="0.25">
      <c r="D438" s="56" t="s">
        <v>33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Y438" s="285" t="s">
        <v>1160</v>
      </c>
      <c r="AE438" s="285" t="s">
        <v>646</v>
      </c>
      <c r="AK438" s="285" t="s">
        <v>3727</v>
      </c>
      <c r="AP438" s="285" t="s">
        <v>5519</v>
      </c>
    </row>
    <row r="439" spans="4:42" x14ac:dyDescent="0.25">
      <c r="D439" s="56" t="s">
        <v>382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Y439" s="28" t="s">
        <v>5518</v>
      </c>
      <c r="AE439" s="28" t="s">
        <v>5516</v>
      </c>
      <c r="AK439" s="28" t="s">
        <v>4740</v>
      </c>
      <c r="AP439" s="28" t="s">
        <v>4740</v>
      </c>
    </row>
    <row r="440" spans="4:42" x14ac:dyDescent="0.25">
      <c r="D440" s="56" t="s">
        <v>838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</row>
    <row r="441" spans="4:42" x14ac:dyDescent="0.25">
      <c r="D441" s="56" t="s">
        <v>5523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</row>
    <row r="442" spans="4:42" x14ac:dyDescent="0.25">
      <c r="D442" s="56" t="s">
        <v>3870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</row>
    <row r="443" spans="4:42" x14ac:dyDescent="0.25">
      <c r="D443" s="56" t="s">
        <v>3872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</row>
    <row r="444" spans="4:42" x14ac:dyDescent="0.25">
      <c r="D444" s="56" t="s">
        <v>5524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42" x14ac:dyDescent="0.25">
      <c r="D445" s="56" t="s">
        <v>524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42" x14ac:dyDescent="0.25">
      <c r="D446" s="56" t="s">
        <v>1986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42" x14ac:dyDescent="0.25">
      <c r="D447" s="56" t="s">
        <v>4781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8" spans="4:42" x14ac:dyDescent="0.25">
      <c r="D448" s="56" t="s">
        <v>279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</row>
    <row r="449" spans="4:40" x14ac:dyDescent="0.25">
      <c r="D449" s="56" t="s">
        <v>5517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</row>
    <row r="451" spans="4:40" x14ac:dyDescent="0.25">
      <c r="D451" s="57" t="s">
        <v>357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</row>
    <row r="452" spans="4:40" x14ac:dyDescent="0.25">
      <c r="D452" s="57" t="s">
        <v>322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</row>
    <row r="453" spans="4:40" x14ac:dyDescent="0.25">
      <c r="D453" s="57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</row>
    <row r="454" spans="4:40" x14ac:dyDescent="0.25">
      <c r="D454" s="57" t="s">
        <v>2879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</row>
    <row r="455" spans="4:40" x14ac:dyDescent="0.25">
      <c r="D455" s="57" t="s">
        <v>282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</row>
    <row r="456" spans="4:40" x14ac:dyDescent="0.25">
      <c r="D456" s="57" t="s">
        <v>5520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</row>
    <row r="457" spans="4:40" x14ac:dyDescent="0.25">
      <c r="D457" s="57" t="s">
        <v>5521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</row>
    <row r="458" spans="4:40" x14ac:dyDescent="0.25">
      <c r="D458" s="57" t="s">
        <v>5522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</row>
    <row r="459" spans="4:40" x14ac:dyDescent="0.25">
      <c r="D459" s="57" t="s">
        <v>5530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</row>
    <row r="460" spans="4:40" x14ac:dyDescent="0.25">
      <c r="D460" s="57" t="s">
        <v>5532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</row>
    <row r="461" spans="4:40" x14ac:dyDescent="0.25">
      <c r="D461" s="57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</row>
    <row r="462" spans="4:40" x14ac:dyDescent="0.25">
      <c r="D462" s="90" t="s">
        <v>4780</v>
      </c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  <c r="AM462" s="91"/>
      <c r="AN462" s="91"/>
    </row>
    <row r="463" spans="4:40" x14ac:dyDescent="0.25">
      <c r="D463" s="90" t="s">
        <v>282</v>
      </c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  <c r="AM463" s="91"/>
      <c r="AN463" s="91"/>
    </row>
    <row r="464" spans="4:40" x14ac:dyDescent="0.25">
      <c r="D464" s="90" t="s">
        <v>5529</v>
      </c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  <c r="AM464" s="91"/>
      <c r="AN464" s="91"/>
    </row>
    <row r="465" spans="4:40" x14ac:dyDescent="0.25">
      <c r="D465" s="90" t="s">
        <v>5530</v>
      </c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  <c r="AM465" s="91"/>
      <c r="AN465" s="91"/>
    </row>
    <row r="466" spans="4:40" x14ac:dyDescent="0.25">
      <c r="D466" s="90" t="s">
        <v>5531</v>
      </c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  <c r="AM466" s="91"/>
      <c r="AN466" s="91"/>
    </row>
    <row r="467" spans="4:40" x14ac:dyDescent="0.25">
      <c r="D467" s="57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</row>
    <row r="468" spans="4:40" x14ac:dyDescent="0.25">
      <c r="D468" s="57" t="s">
        <v>263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</row>
    <row r="469" spans="4:40" x14ac:dyDescent="0.25">
      <c r="D469" s="57" t="s">
        <v>264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</row>
    <row r="470" spans="4:40" x14ac:dyDescent="0.25">
      <c r="D470" s="57" t="s">
        <v>358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</row>
    <row r="472" spans="4:40" x14ac:dyDescent="0.25">
      <c r="D472" s="285" t="s">
        <v>5533</v>
      </c>
    </row>
    <row r="506" spans="2:4" x14ac:dyDescent="0.25">
      <c r="B506" s="49">
        <v>0</v>
      </c>
      <c r="D506" s="51" t="s">
        <v>5539</v>
      </c>
    </row>
    <row r="507" spans="2:4" x14ac:dyDescent="0.25">
      <c r="D507" s="59" t="s">
        <v>304</v>
      </c>
    </row>
    <row r="509" spans="2:4" x14ac:dyDescent="0.25">
      <c r="D509" s="285" t="s">
        <v>36</v>
      </c>
    </row>
    <row r="510" spans="2:4" x14ac:dyDescent="0.25">
      <c r="D510" s="54" t="s">
        <v>5540</v>
      </c>
    </row>
    <row r="512" spans="2:4" x14ac:dyDescent="0.25">
      <c r="D512" s="285" t="s">
        <v>5534</v>
      </c>
    </row>
    <row r="538" spans="4:29" x14ac:dyDescent="0.25">
      <c r="D538" s="285" t="s">
        <v>309</v>
      </c>
      <c r="L538" s="285" t="s">
        <v>1160</v>
      </c>
      <c r="R538" s="285" t="s">
        <v>646</v>
      </c>
      <c r="X538" s="285" t="s">
        <v>3727</v>
      </c>
      <c r="AC538" s="285" t="s">
        <v>5519</v>
      </c>
    </row>
    <row r="539" spans="4:29" x14ac:dyDescent="0.25">
      <c r="D539" s="51" t="s">
        <v>4763</v>
      </c>
      <c r="L539" s="28" t="s">
        <v>5535</v>
      </c>
      <c r="R539" s="28" t="s">
        <v>5536</v>
      </c>
      <c r="X539" s="28" t="s">
        <v>5536</v>
      </c>
      <c r="AC539" s="28" t="s">
        <v>5536</v>
      </c>
    </row>
    <row r="541" spans="4:29" x14ac:dyDescent="0.25">
      <c r="D541" s="56" t="s">
        <v>33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</row>
    <row r="542" spans="4:29" x14ac:dyDescent="0.25">
      <c r="D542" s="56" t="s">
        <v>382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</row>
    <row r="543" spans="4:29" x14ac:dyDescent="0.25">
      <c r="D543" s="56" t="s">
        <v>838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29" x14ac:dyDescent="0.25">
      <c r="D544" s="56" t="s">
        <v>5523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40" x14ac:dyDescent="0.25">
      <c r="D545" s="56" t="s">
        <v>3870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40" x14ac:dyDescent="0.25">
      <c r="D546" s="56" t="s">
        <v>3872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40" x14ac:dyDescent="0.25">
      <c r="D547" s="56" t="s">
        <v>5524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40" x14ac:dyDescent="0.25">
      <c r="D548" s="56" t="s">
        <v>524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40" x14ac:dyDescent="0.25">
      <c r="D549" s="56" t="s">
        <v>1986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40" x14ac:dyDescent="0.25">
      <c r="D550" s="56" t="s">
        <v>4781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40" x14ac:dyDescent="0.25">
      <c r="D551" s="56" t="s">
        <v>279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40" x14ac:dyDescent="0.25">
      <c r="D552" s="56" t="s">
        <v>4774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4" spans="4:40" x14ac:dyDescent="0.25">
      <c r="D554" s="57" t="s">
        <v>357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</row>
    <row r="555" spans="4:40" x14ac:dyDescent="0.25">
      <c r="D555" s="57" t="s">
        <v>322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</row>
    <row r="556" spans="4:40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</row>
    <row r="557" spans="4:40" x14ac:dyDescent="0.25">
      <c r="D557" s="57" t="s">
        <v>2879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</row>
    <row r="558" spans="4:40" x14ac:dyDescent="0.25">
      <c r="D558" s="57" t="s">
        <v>282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</row>
    <row r="559" spans="4:40" x14ac:dyDescent="0.25">
      <c r="D559" s="57" t="s">
        <v>5543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</row>
    <row r="560" spans="4:40" x14ac:dyDescent="0.25">
      <c r="D560" s="57" t="s">
        <v>5551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</row>
    <row r="561" spans="4:40" x14ac:dyDescent="0.25">
      <c r="D561" s="57" t="s">
        <v>5545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</row>
    <row r="562" spans="4:40" x14ac:dyDescent="0.25">
      <c r="D562" s="57" t="s">
        <v>5541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</row>
    <row r="563" spans="4:40" x14ac:dyDescent="0.25">
      <c r="D563" s="57" t="s">
        <v>4777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</row>
    <row r="564" spans="4:40" x14ac:dyDescent="0.25">
      <c r="D564" s="57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</row>
    <row r="565" spans="4:40" x14ac:dyDescent="0.25">
      <c r="D565" s="57" t="s">
        <v>4780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</row>
    <row r="566" spans="4:40" x14ac:dyDescent="0.25">
      <c r="D566" s="57" t="s">
        <v>282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7" spans="4:40" x14ac:dyDescent="0.25">
      <c r="D567" s="57" t="s">
        <v>5546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</row>
    <row r="568" spans="4:40" x14ac:dyDescent="0.25">
      <c r="D568" s="57" t="s">
        <v>5542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</row>
    <row r="569" spans="4:40" x14ac:dyDescent="0.25">
      <c r="D569" s="57" t="s">
        <v>4778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</row>
    <row r="570" spans="4:40" x14ac:dyDescent="0.25">
      <c r="D570" s="57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</row>
    <row r="571" spans="4:40" x14ac:dyDescent="0.25">
      <c r="D571" s="57" t="s">
        <v>263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</row>
    <row r="572" spans="4:40" x14ac:dyDescent="0.25">
      <c r="D572" s="57" t="s">
        <v>264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</row>
    <row r="573" spans="4:40" x14ac:dyDescent="0.25">
      <c r="D573" s="57" t="s">
        <v>358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</row>
    <row r="575" spans="4:40" x14ac:dyDescent="0.25">
      <c r="D575" s="285" t="s">
        <v>5544</v>
      </c>
    </row>
    <row r="680" spans="2:4" x14ac:dyDescent="0.25">
      <c r="B680" s="48">
        <v>0</v>
      </c>
      <c r="D680" s="51" t="s">
        <v>5547</v>
      </c>
    </row>
    <row r="681" spans="2:4" x14ac:dyDescent="0.25">
      <c r="D681" s="59" t="s">
        <v>305</v>
      </c>
    </row>
    <row r="687" spans="2:4" x14ac:dyDescent="0.25">
      <c r="D687" s="285" t="s">
        <v>336</v>
      </c>
    </row>
    <row r="688" spans="2:4" x14ac:dyDescent="0.25">
      <c r="D688" s="51" t="s">
        <v>5548</v>
      </c>
    </row>
    <row r="690" spans="4:25" x14ac:dyDescent="0.25">
      <c r="D690" s="56" t="s">
        <v>341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</row>
    <row r="691" spans="4:25" x14ac:dyDescent="0.25">
      <c r="D691" s="56" t="s">
        <v>349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</row>
    <row r="692" spans="4:25" x14ac:dyDescent="0.25">
      <c r="D692" s="56" t="s">
        <v>832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</row>
    <row r="693" spans="4:25" x14ac:dyDescent="0.25">
      <c r="D693" s="56" t="s">
        <v>5549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</row>
    <row r="695" spans="4:25" x14ac:dyDescent="0.25">
      <c r="D695" s="57" t="s">
        <v>357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</row>
    <row r="696" spans="4:25" x14ac:dyDescent="0.25">
      <c r="D696" s="57" t="s">
        <v>322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</row>
    <row r="697" spans="4:25" x14ac:dyDescent="0.25">
      <c r="D697" s="57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</row>
    <row r="698" spans="4:25" x14ac:dyDescent="0.25">
      <c r="D698" s="57" t="s">
        <v>836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</row>
    <row r="699" spans="4:25" x14ac:dyDescent="0.25">
      <c r="D699" s="57" t="s">
        <v>282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</row>
    <row r="700" spans="4:25" x14ac:dyDescent="0.25">
      <c r="D700" s="57" t="s">
        <v>834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</row>
    <row r="701" spans="4:25" x14ac:dyDescent="0.25">
      <c r="D701" s="57" t="s">
        <v>835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</row>
    <row r="702" spans="4:25" x14ac:dyDescent="0.25">
      <c r="D702" s="57" t="s">
        <v>5550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</row>
    <row r="703" spans="4:25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</row>
    <row r="704" spans="4:25" x14ac:dyDescent="0.25">
      <c r="D704" s="57" t="s">
        <v>263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</row>
    <row r="705" spans="2:19" x14ac:dyDescent="0.25">
      <c r="D705" s="57" t="s">
        <v>264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</row>
    <row r="706" spans="2:19" x14ac:dyDescent="0.25">
      <c r="D706" s="57" t="s">
        <v>358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</row>
    <row r="713" spans="2:19" x14ac:dyDescent="0.25">
      <c r="B713" s="48">
        <v>0</v>
      </c>
      <c r="D713" s="51" t="s">
        <v>5561</v>
      </c>
    </row>
    <row r="714" spans="2:19" x14ac:dyDescent="0.25">
      <c r="D714" s="59" t="s">
        <v>305</v>
      </c>
    </row>
    <row r="715" spans="2:19" x14ac:dyDescent="0.25">
      <c r="D715" s="55" t="s">
        <v>35</v>
      </c>
    </row>
    <row r="778" spans="2:4" x14ac:dyDescent="0.25">
      <c r="B778" s="48">
        <v>0</v>
      </c>
      <c r="D778" s="51" t="s">
        <v>2226</v>
      </c>
    </row>
    <row r="779" spans="2:4" x14ac:dyDescent="0.25">
      <c r="D779" s="59" t="s">
        <v>305</v>
      </c>
    </row>
    <row r="781" spans="2:4" x14ac:dyDescent="0.25">
      <c r="D781" s="285" t="s">
        <v>36</v>
      </c>
    </row>
    <row r="784" spans="2:4" x14ac:dyDescent="0.25">
      <c r="D784" s="285" t="s">
        <v>5553</v>
      </c>
    </row>
    <row r="814" spans="4:13" x14ac:dyDescent="0.25">
      <c r="D814" s="285" t="s">
        <v>309</v>
      </c>
      <c r="M814" s="285" t="s">
        <v>5555</v>
      </c>
    </row>
    <row r="815" spans="4:13" x14ac:dyDescent="0.25">
      <c r="D815" s="51" t="s">
        <v>5554</v>
      </c>
      <c r="M815" s="51" t="s">
        <v>5556</v>
      </c>
    </row>
    <row r="817" spans="4:4" x14ac:dyDescent="0.25">
      <c r="D817" s="285" t="s">
        <v>271</v>
      </c>
    </row>
    <row r="818" spans="4:4" x14ac:dyDescent="0.25">
      <c r="D818" s="285" t="s">
        <v>257</v>
      </c>
    </row>
    <row r="819" spans="4:4" x14ac:dyDescent="0.25">
      <c r="D819" s="285" t="s">
        <v>3550</v>
      </c>
    </row>
    <row r="820" spans="4:4" x14ac:dyDescent="0.25">
      <c r="D820" s="285" t="s">
        <v>279</v>
      </c>
    </row>
    <row r="821" spans="4:4" x14ac:dyDescent="0.25">
      <c r="D821" s="285" t="s">
        <v>5557</v>
      </c>
    </row>
    <row r="822" spans="4:4" x14ac:dyDescent="0.25">
      <c r="D822" s="285" t="s">
        <v>5558</v>
      </c>
    </row>
    <row r="824" spans="4:4" x14ac:dyDescent="0.25">
      <c r="D824" s="285" t="s">
        <v>5560</v>
      </c>
    </row>
    <row r="871" spans="2:4" x14ac:dyDescent="0.25">
      <c r="B871" s="48">
        <v>0</v>
      </c>
      <c r="D871" s="51" t="s">
        <v>5562</v>
      </c>
    </row>
    <row r="872" spans="2:4" x14ac:dyDescent="0.25">
      <c r="D872" s="59" t="s">
        <v>305</v>
      </c>
    </row>
    <row r="873" spans="2:4" x14ac:dyDescent="0.25">
      <c r="D873" s="55" t="s">
        <v>35</v>
      </c>
    </row>
    <row r="884" spans="2:4" x14ac:dyDescent="0.25">
      <c r="B884" s="48">
        <v>0</v>
      </c>
      <c r="D884" s="51" t="s">
        <v>2226</v>
      </c>
    </row>
    <row r="885" spans="2:4" x14ac:dyDescent="0.25">
      <c r="D88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10CC-89C2-46E3-A32E-6A0DAA93D27D}">
  <dimension ref="A2:J23"/>
  <sheetViews>
    <sheetView topLeftCell="A11" workbookViewId="0">
      <selection activeCell="E27" sqref="E27"/>
    </sheetView>
  </sheetViews>
  <sheetFormatPr defaultColWidth="2.85546875" defaultRowHeight="15" x14ac:dyDescent="0.25"/>
  <cols>
    <col min="1" max="1" width="9.140625" style="446" bestFit="1" customWidth="1"/>
    <col min="2" max="2" width="39.85546875" style="446" bestFit="1" customWidth="1"/>
    <col min="3" max="3" width="15.28515625" style="446" bestFit="1" customWidth="1"/>
    <col min="4" max="4" width="17" style="446" bestFit="1" customWidth="1"/>
    <col min="5" max="5" width="17.5703125" style="446" bestFit="1" customWidth="1"/>
    <col min="6" max="6" width="10.7109375" style="446" bestFit="1" customWidth="1"/>
    <col min="7" max="7" width="10.7109375" style="446" customWidth="1"/>
    <col min="8" max="8" width="8.5703125" style="446" bestFit="1" customWidth="1"/>
    <col min="9" max="9" width="7.5703125" style="446" bestFit="1" customWidth="1"/>
    <col min="10" max="10" width="10.7109375" style="446" bestFit="1" customWidth="1"/>
    <col min="11" max="16384" width="2.85546875" style="446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5482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4764</v>
      </c>
      <c r="B8" s="63" t="s">
        <v>4765</v>
      </c>
      <c r="C8" s="63" t="s">
        <v>356</v>
      </c>
      <c r="D8" s="63" t="s">
        <v>330</v>
      </c>
      <c r="E8" s="63" t="s">
        <v>276</v>
      </c>
      <c r="F8" s="76">
        <v>44979.546527778002</v>
      </c>
      <c r="G8" s="76">
        <v>45426.546527778002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4792</v>
      </c>
      <c r="B9" s="67" t="s">
        <v>4793</v>
      </c>
      <c r="C9" s="67" t="s">
        <v>433</v>
      </c>
      <c r="D9" s="67" t="s">
        <v>330</v>
      </c>
      <c r="E9" s="67" t="s">
        <v>276</v>
      </c>
      <c r="F9" s="75">
        <v>44979.676388888998</v>
      </c>
      <c r="G9" s="75">
        <v>45426.634722221999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4804</v>
      </c>
      <c r="B10" s="63" t="s">
        <v>4805</v>
      </c>
      <c r="C10" s="63" t="s">
        <v>4457</v>
      </c>
      <c r="D10" s="63" t="s">
        <v>330</v>
      </c>
      <c r="E10" s="63" t="s">
        <v>276</v>
      </c>
      <c r="F10" s="76">
        <v>44980.614583333001</v>
      </c>
      <c r="G10" s="76">
        <v>45427.572916666999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4929</v>
      </c>
      <c r="B11" s="67" t="s">
        <v>4938</v>
      </c>
      <c r="C11" s="67" t="s">
        <v>361</v>
      </c>
      <c r="D11" s="67" t="s">
        <v>330</v>
      </c>
      <c r="E11" s="67" t="s">
        <v>276</v>
      </c>
      <c r="F11" s="75">
        <v>44984.40625</v>
      </c>
      <c r="G11" s="75">
        <v>45432.364583333001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4963</v>
      </c>
      <c r="B12" s="63" t="s">
        <v>4967</v>
      </c>
      <c r="C12" s="63" t="s">
        <v>356</v>
      </c>
      <c r="D12" s="63" t="s">
        <v>330</v>
      </c>
      <c r="E12" s="63" t="s">
        <v>276</v>
      </c>
      <c r="F12" s="76">
        <v>44984.55</v>
      </c>
      <c r="G12" s="76">
        <v>45432.55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4964</v>
      </c>
      <c r="B13" s="67" t="s">
        <v>4966</v>
      </c>
      <c r="C13" s="67" t="s">
        <v>5057</v>
      </c>
      <c r="D13" s="67" t="s">
        <v>330</v>
      </c>
      <c r="E13" s="67" t="s">
        <v>276</v>
      </c>
      <c r="F13" s="75">
        <v>44984.551388888998</v>
      </c>
      <c r="G13" s="75">
        <v>45432.551388888998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5067</v>
      </c>
      <c r="B14" s="63" t="s">
        <v>5069</v>
      </c>
      <c r="C14" s="63" t="s">
        <v>5431</v>
      </c>
      <c r="D14" s="63" t="s">
        <v>330</v>
      </c>
      <c r="E14" s="63" t="s">
        <v>276</v>
      </c>
      <c r="F14" s="76">
        <v>44985.373611110997</v>
      </c>
      <c r="G14" s="76">
        <v>45433.373611110997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5099</v>
      </c>
      <c r="B15" s="67" t="s">
        <v>5100</v>
      </c>
      <c r="C15" s="67" t="s">
        <v>356</v>
      </c>
      <c r="D15" s="67" t="s">
        <v>330</v>
      </c>
      <c r="E15" s="67" t="s">
        <v>276</v>
      </c>
      <c r="F15" s="75">
        <v>44985.390277778002</v>
      </c>
      <c r="G15" s="75">
        <v>45433.348611111003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5327</v>
      </c>
      <c r="B16" s="63" t="s">
        <v>5328</v>
      </c>
      <c r="C16" s="63" t="s">
        <v>356</v>
      </c>
      <c r="D16" s="63" t="s">
        <v>330</v>
      </c>
      <c r="E16" s="63" t="s">
        <v>276</v>
      </c>
      <c r="F16" s="76">
        <v>44985.601388889001</v>
      </c>
      <c r="G16" s="76">
        <v>45433.351388889001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5364</v>
      </c>
      <c r="B17" s="67" t="s">
        <v>5366</v>
      </c>
      <c r="C17" s="67" t="s">
        <v>319</v>
      </c>
      <c r="D17" s="67" t="s">
        <v>330</v>
      </c>
      <c r="E17" s="67" t="s">
        <v>276</v>
      </c>
      <c r="F17" s="75">
        <v>44985.629166667</v>
      </c>
      <c r="G17" s="75">
        <v>45433.345138889003</v>
      </c>
      <c r="H17" s="67" t="s">
        <v>23</v>
      </c>
      <c r="I17" s="67" t="s">
        <v>18</v>
      </c>
      <c r="J17" s="67" t="s">
        <v>260</v>
      </c>
    </row>
    <row r="19" spans="1:10" ht="30" x14ac:dyDescent="0.25">
      <c r="A19" s="62" t="s">
        <v>5484</v>
      </c>
      <c r="B19" s="62" t="s">
        <v>5485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5525</v>
      </c>
      <c r="B20" s="62" t="s">
        <v>5526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86" t="s">
        <v>5537</v>
      </c>
      <c r="B21" s="86" t="s">
        <v>5538</v>
      </c>
      <c r="C21" s="86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 t="s">
        <v>346</v>
      </c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8B9-81DC-4532-82F2-078A7A0CE18F}">
  <dimension ref="B2:AT164"/>
  <sheetViews>
    <sheetView topLeftCell="A94" workbookViewId="0">
      <selection activeCell="A120" sqref="A120:D12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5474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5475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5476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5477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5561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61" spans="2:4" x14ac:dyDescent="0.25">
      <c r="D61" s="285" t="s">
        <v>5552</v>
      </c>
    </row>
    <row r="92" spans="4:20" x14ac:dyDescent="0.25">
      <c r="D92" s="285" t="s">
        <v>309</v>
      </c>
      <c r="M92" s="285" t="s">
        <v>646</v>
      </c>
    </row>
    <row r="93" spans="4:20" x14ac:dyDescent="0.25">
      <c r="D93" s="51" t="s">
        <v>3841</v>
      </c>
      <c r="M93" s="136" t="s">
        <v>1501</v>
      </c>
      <c r="R93" s="46" t="s">
        <v>475</v>
      </c>
      <c r="T93" s="28" t="s">
        <v>3843</v>
      </c>
    </row>
    <row r="94" spans="4:20" x14ac:dyDescent="0.25">
      <c r="D94" s="51" t="s">
        <v>3842</v>
      </c>
    </row>
    <row r="96" spans="4:20" x14ac:dyDescent="0.25">
      <c r="D96" s="51" t="s">
        <v>5474</v>
      </c>
    </row>
    <row r="120" spans="2:4" x14ac:dyDescent="0.25">
      <c r="B120" s="48">
        <v>0</v>
      </c>
      <c r="D120" s="51" t="s">
        <v>5562</v>
      </c>
    </row>
    <row r="121" spans="2:4" x14ac:dyDescent="0.25">
      <c r="D121" s="59" t="s">
        <v>305</v>
      </c>
    </row>
    <row r="123" spans="2:4" x14ac:dyDescent="0.25">
      <c r="D123" s="285" t="s">
        <v>36</v>
      </c>
    </row>
    <row r="126" spans="2:4" x14ac:dyDescent="0.25">
      <c r="D126" s="285" t="s">
        <v>5559</v>
      </c>
    </row>
    <row r="163" spans="2:4" x14ac:dyDescent="0.25">
      <c r="B163" s="48">
        <v>0</v>
      </c>
      <c r="D163" s="51" t="s">
        <v>2226</v>
      </c>
    </row>
    <row r="164" spans="2:4" x14ac:dyDescent="0.25">
      <c r="D164" s="59" t="s">
        <v>305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A0E8-6103-48AA-9809-B53093AE9C88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5478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5479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5480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5481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20230209THUa</vt:lpstr>
      <vt:lpstr>20230210FRI</vt:lpstr>
      <vt:lpstr>20230210FRIa</vt:lpstr>
      <vt:lpstr>20230213MON</vt:lpstr>
      <vt:lpstr>20230213MONa</vt:lpstr>
      <vt:lpstr>20230214TUE</vt:lpstr>
      <vt:lpstr>20230214TUEa</vt:lpstr>
      <vt:lpstr>20230215WED</vt:lpstr>
      <vt:lpstr>20230215WEDa</vt:lpstr>
      <vt:lpstr>20230216THU</vt:lpstr>
      <vt:lpstr>20230216THUa</vt:lpstr>
      <vt:lpstr>20230217FRI</vt:lpstr>
      <vt:lpstr>20230217FRIa</vt:lpstr>
      <vt:lpstr>20230220MON</vt:lpstr>
      <vt:lpstr>20230220MONa</vt:lpstr>
      <vt:lpstr>20230221TUE</vt:lpstr>
      <vt:lpstr>20230221TUEa</vt:lpstr>
      <vt:lpstr>20230222WED</vt:lpstr>
      <vt:lpstr>20230222WEDa</vt:lpstr>
      <vt:lpstr>20230224FRI</vt:lpstr>
      <vt:lpstr>20230224FRIa</vt:lpstr>
      <vt:lpstr>20230227MON</vt:lpstr>
      <vt:lpstr>20230227MONa</vt:lpstr>
      <vt:lpstr>20230228TUE</vt:lpstr>
      <vt:lpstr>20230228TUEa</vt:lpstr>
      <vt:lpstr>20230301WED</vt:lpstr>
      <vt:lpstr>20230301WEDa</vt:lpstr>
      <vt:lpstr>20230302THU</vt:lpstr>
      <vt:lpstr>20230302THUa</vt:lpstr>
      <vt:lpstr>20230303FRI</vt:lpstr>
      <vt:lpstr>20230306MON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2023-03-03T01:21:55Z</dcterms:modified>
</cp:coreProperties>
</file>