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8_{4609F99C-3F35-4A73-B9D0-E9901E404FBE}" xr6:coauthVersionLast="47" xr6:coauthVersionMax="47" xr10:uidLastSave="{00000000-0000-0000-0000-000000000000}"/>
  <bookViews>
    <workbookView xWindow="-120" yWindow="-120" windowWidth="24240" windowHeight="13140" xr2:uid="{9D8C904B-FDEE-478D-9F7D-2D8337BE3BEF}"/>
  </bookViews>
  <sheets>
    <sheet name="PELUNASAN 220" sheetId="2" r:id="rId1"/>
    <sheet name="PELUNASAN 96 2020" sheetId="1" r:id="rId2"/>
  </sheets>
  <definedNames>
    <definedName name="_xlnm._FilterDatabase" localSheetId="0" hidden="1">'PELUNASAN 220'!$A$6:$AE$8</definedName>
    <definedName name="_xlnm._FilterDatabase" localSheetId="1" hidden="1">'PELUNASAN 96 2020'!$A$6:$X$8</definedName>
    <definedName name="_xlnm.Print_Area" localSheetId="0">'PELUNASAN 220'!$B$6:$O$8</definedName>
    <definedName name="_xlnm.Print_Area" localSheetId="1">'PELUNASAN 96 2020'!$C$6:$P$8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2" l="1"/>
  <c r="Q8" i="2"/>
  <c r="P8" i="2"/>
  <c r="U7" i="2"/>
  <c r="U8" i="2"/>
  <c r="R7" i="2"/>
  <c r="T7" i="2"/>
  <c r="T8" i="2"/>
  <c r="N7" i="2"/>
  <c r="J7" i="2"/>
  <c r="N6" i="2"/>
  <c r="U15" i="1"/>
  <c r="V15" i="1"/>
  <c r="U14" i="1"/>
  <c r="V14" i="1"/>
  <c r="Z8" i="1"/>
  <c r="W8" i="1"/>
  <c r="V8" i="1"/>
  <c r="S8" i="1"/>
  <c r="R8" i="1"/>
  <c r="Q8" i="1"/>
  <c r="S7" i="1"/>
  <c r="U7" i="1"/>
  <c r="U8" i="1"/>
  <c r="O7" i="1"/>
  <c r="K7" i="1"/>
  <c r="O6" i="1"/>
  <c r="R8" i="2"/>
  <c r="S7" i="2"/>
  <c r="T7" i="1"/>
  <c r="S8" i="2"/>
  <c r="X7" i="2"/>
  <c r="X8" i="2"/>
  <c r="W7" i="2"/>
  <c r="W8" i="2"/>
  <c r="T8" i="1"/>
  <c r="X7" i="1"/>
  <c r="X8" i="1"/>
  <c r="Y7" i="1"/>
  <c r="Y8" i="1"/>
</calcChain>
</file>

<file path=xl/sharedStrings.xml><?xml version="1.0" encoding="utf-8"?>
<sst xmlns="http://schemas.openxmlformats.org/spreadsheetml/2006/main" count="73" uniqueCount="48">
  <si>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</si>
  <si>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</t>
  </si>
  <si>
    <t>Buyer</t>
  </si>
  <si>
    <t>ASSET CODE</t>
  </si>
  <si>
    <t>Agreement</t>
  </si>
  <si>
    <t>Seq.</t>
  </si>
  <si>
    <t>Cust</t>
  </si>
  <si>
    <t>Type Kendaraan</t>
  </si>
  <si>
    <t>YEARS</t>
  </si>
  <si>
    <t>No.Rangka</t>
  </si>
  <si>
    <t>No.Mesin</t>
  </si>
  <si>
    <t>No.Polisi</t>
  </si>
  <si>
    <t>Harga Beli</t>
  </si>
  <si>
    <t>Nilai Jual</t>
  </si>
  <si>
    <t>PPN</t>
  </si>
  <si>
    <t>Nilai Pelunasan (include PPn)</t>
  </si>
  <si>
    <t>BV</t>
  </si>
  <si>
    <t>Impairment</t>
  </si>
  <si>
    <t>Gain/Loss</t>
  </si>
  <si>
    <t>bv</t>
  </si>
  <si>
    <t>MOBILINDO LESTARI SEJAHTERA</t>
  </si>
  <si>
    <t>0000718/4/01/04/2021</t>
  </si>
  <si>
    <t>AUTORENT LANCAR SEJAHTERA, PT</t>
  </si>
  <si>
    <t>TOYOTA</t>
  </si>
  <si>
    <t>KIJANG INNOVA BENSIN 2.0 G A/T</t>
  </si>
  <si>
    <t>MHFJW8EM7G2316107</t>
  </si>
  <si>
    <t>1TRA168796</t>
  </si>
  <si>
    <t>B2245BKV</t>
  </si>
  <si>
    <t>TOTAL</t>
  </si>
  <si>
    <t>TRUCK</t>
  </si>
  <si>
    <t>NO MEMO</t>
  </si>
  <si>
    <t>00199/COP/10/2021</t>
  </si>
  <si>
    <t>s</t>
  </si>
  <si>
    <t>TANGGAL</t>
  </si>
  <si>
    <t>Nilai Buku</t>
  </si>
  <si>
    <t xml:space="preserve">Nilai Beli </t>
  </si>
  <si>
    <t>BV 1</t>
  </si>
  <si>
    <t>BV 2</t>
  </si>
  <si>
    <t>BV 3</t>
  </si>
  <si>
    <t>BV 4</t>
  </si>
  <si>
    <t>0000815/4/01/07/2021</t>
  </si>
  <si>
    <t>HONDA</t>
  </si>
  <si>
    <t>JAZZ RS A/T</t>
  </si>
  <si>
    <t>MHRGE8860BJ205331</t>
  </si>
  <si>
    <t>L15A74740780</t>
  </si>
  <si>
    <t>B1212BOR</t>
  </si>
  <si>
    <t>00200/COP/10/2021</t>
  </si>
  <si>
    <t>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</si>
</sst>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.5"/>
      <color theme="1"/>
      <name val="Times New Roman"/>
      <family val="1"/>
    </font>
    <font>
      <b/>
      <sz val="7.5"/>
      <color rgb="FF000000"/>
      <name val="Times New Roman"/>
      <family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6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3" fontId="4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DD98-994E-4CAD-963D-1B06233C8EB3}">
  <sheetPr>
    <pageSetUpPr fitToPage="1"/>
  </sheetPr>
  <dimension ref="A6:AF16"/>
  <sheetViews>
    <sheetView tabSelected="1" zoomScaleNormal="100" workbookViewId="0">
      <selection activeCell="J13" sqref="J13"/>
    </sheetView>
  </sheetViews>
  <sheetFormatPr defaultColWidth="9.140625" defaultRowHeight="15" x14ac:dyDescent="0.25"/>
  <cols>
    <col min="1" max="1" width="9.28515625" customWidth="1"/>
    <col min="2" max="2" width="2.85546875" bestFit="1" customWidth="1"/>
    <col min="3" max="3" width="9.140625" customWidth="1"/>
    <col min="4" max="4" width="9.5703125" customWidth="1"/>
    <col min="5" max="5" width="14" bestFit="1" customWidth="1"/>
    <col min="6" max="6" width="3.5703125" customWidth="1"/>
    <col min="7" max="7" width="12.28515625" customWidth="1"/>
    <col min="8" max="8" width="6.5703125" hidden="1" customWidth="1"/>
    <col min="9" max="9" width="27.42578125" hidden="1" customWidth="1"/>
    <col min="10" max="10" width="15.85546875" customWidth="1"/>
    <col min="11" max="11" width="5.5703125" bestFit="1" customWidth="1"/>
    <col min="12" max="12" width="15.5703125" customWidth="1"/>
    <col min="13" max="13" width="10.85546875" customWidth="1"/>
    <col min="14" max="14" width="14.42578125" hidden="1" customWidth="1"/>
    <col min="15" max="15" width="9.28515625" customWidth="1"/>
    <col min="16" max="16" width="10.7109375" customWidth="1"/>
    <col min="17" max="17" width="10.140625" bestFit="1" customWidth="1"/>
    <col min="18" max="18" width="9.28515625" bestFit="1" customWidth="1"/>
    <col min="19" max="19" width="10.42578125" bestFit="1" customWidth="1"/>
    <col min="20" max="20" width="9.85546875" customWidth="1"/>
    <col min="21" max="21" width="10.42578125" customWidth="1"/>
    <col min="22" max="22" width="8" customWidth="1"/>
    <col min="23" max="23" width="11.85546875" customWidth="1"/>
    <col min="24" max="24" width="12.5703125" customWidth="1"/>
    <col min="25" max="25" width="9.140625" customWidth="1"/>
    <col min="26" max="26" width="9.7109375" customWidth="1"/>
    <col min="27" max="29" width="12.7109375" customWidth="1"/>
    <col min="30" max="32" width="11.140625" customWidth="1"/>
    <col min="33" max="34" width="9.140625" customWidth="1"/>
  </cols>
  <sheetData>
    <row r="6" spans="1:32" ht="18" x14ac:dyDescent="0.25">
      <c r="A6" t="s">
        <v>0</v>
      </c>
      <c r="B6" s="1" t="s">
        <v>1</v>
      </c>
      <c r="C6" s="1" t="s">
        <v>2</v>
      </c>
      <c r="D6" s="29" t="s">
        <v>3</v>
      </c>
      <c r="E6" s="29" t="s">
        <v>4</v>
      </c>
      <c r="F6" s="1" t="s">
        <v>5</v>
      </c>
      <c r="G6" s="1" t="s">
        <v>6</v>
      </c>
      <c r="H6" s="1"/>
      <c r="I6" s="1"/>
      <c r="J6" s="1" t="s">
        <v>7</v>
      </c>
      <c r="K6" s="1" t="s">
        <v>8</v>
      </c>
      <c r="L6" s="1" t="s">
        <v>9</v>
      </c>
      <c r="M6" s="29" t="s">
        <v>10</v>
      </c>
      <c r="N6" s="2" t="str">
        <f>CONCATENATE(L6," / ",M6)</f>
        <v>No.Rangka / No.Mesin</v>
      </c>
      <c r="O6" s="29" t="s">
        <v>11</v>
      </c>
      <c r="P6" s="30" t="s">
        <v>12</v>
      </c>
      <c r="Q6" s="3" t="s">
        <v>13</v>
      </c>
      <c r="R6" s="1" t="s">
        <v>14</v>
      </c>
      <c r="S6" s="3" t="s">
        <v>15</v>
      </c>
      <c r="T6" s="3" t="s">
        <v>14</v>
      </c>
      <c r="U6" s="30" t="s">
        <v>16</v>
      </c>
      <c r="V6" s="3" t="s">
        <v>17</v>
      </c>
      <c r="W6" s="3" t="s">
        <v>18</v>
      </c>
      <c r="Z6" s="16"/>
      <c r="AA6" s="17" t="s">
        <v>34</v>
      </c>
      <c r="AB6" s="17" t="s">
        <v>35</v>
      </c>
      <c r="AC6" s="18" t="s">
        <v>36</v>
      </c>
      <c r="AD6" s="19" t="s">
        <v>37</v>
      </c>
      <c r="AE6" s="19" t="s">
        <v>38</v>
      </c>
      <c r="AF6" s="19" t="s">
        <v>39</v>
      </c>
    </row>
    <row r="7" spans="1:32" s="4" customFormat="1" ht="27" x14ac:dyDescent="0.25">
      <c r="B7" s="5">
        <v>1</v>
      </c>
      <c r="C7" s="5" t="s">
        <v>20</v>
      </c>
      <c r="D7" s="6">
        <v>4120037565</v>
      </c>
      <c r="E7" s="6" t="s">
        <v>40</v>
      </c>
      <c r="F7" s="6">
        <v>8</v>
      </c>
      <c r="G7" s="7" t="s">
        <v>22</v>
      </c>
      <c r="H7" s="7" t="s">
        <v>41</v>
      </c>
      <c r="I7" s="7" t="s">
        <v>42</v>
      </c>
      <c r="J7" s="7" t="str">
        <f>CONCATENATE(H7," ",I7)</f>
        <v>HONDA JAZZ RS A/T</v>
      </c>
      <c r="K7" s="6">
        <v>2011</v>
      </c>
      <c r="L7" s="7" t="s">
        <v>43</v>
      </c>
      <c r="M7" s="6" t="s">
        <v>44</v>
      </c>
      <c r="N7" s="6" t="str">
        <f>CONCATENATE(L7," / ",M7)</f>
        <v>MHRGE8860BJ205331 / L15A74740780</v>
      </c>
      <c r="O7" s="9" t="s">
        <v>45</v>
      </c>
      <c r="P7" s="10">
        <v>125000000</v>
      </c>
      <c r="Q7" s="10">
        <v>73435000</v>
      </c>
      <c r="R7" s="9">
        <f>Q7*10%</f>
        <v>7343500</v>
      </c>
      <c r="S7" s="10">
        <f>Q7+R7</f>
        <v>80778500</v>
      </c>
      <c r="T7" s="10">
        <f>R7</f>
        <v>7343500</v>
      </c>
      <c r="U7" s="10">
        <f>P7/$AB$7*$AA$7</f>
        <v>37499999.98175294</v>
      </c>
      <c r="V7" s="10">
        <v>0</v>
      </c>
      <c r="W7" s="10">
        <f>S7-T7-U7-V7</f>
        <v>35935000.01824706</v>
      </c>
      <c r="X7" s="11">
        <f>S7-T7</f>
        <v>73435000</v>
      </c>
      <c r="Z7" s="20"/>
      <c r="AA7" s="21">
        <v>205512500</v>
      </c>
      <c r="AB7" s="21">
        <v>685041667</v>
      </c>
      <c r="AC7" s="18">
        <v>524573412</v>
      </c>
      <c r="AD7" s="21">
        <v>371066666</v>
      </c>
      <c r="AE7" s="21">
        <v>371066666</v>
      </c>
      <c r="AF7" s="21">
        <v>371066666</v>
      </c>
    </row>
    <row r="8" spans="1:32" x14ac:dyDescent="0.25">
      <c r="B8" s="23" t="s">
        <v>28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P8" s="22">
        <f t="shared" ref="P8:X8" si="0">SUM(P7:P7)</f>
        <v>125000000</v>
      </c>
      <c r="Q8" s="22">
        <f t="shared" si="0"/>
        <v>73435000</v>
      </c>
      <c r="R8" s="22">
        <f t="shared" si="0"/>
        <v>7343500</v>
      </c>
      <c r="S8" s="22">
        <f t="shared" si="0"/>
        <v>80778500</v>
      </c>
      <c r="T8" s="22">
        <f t="shared" si="0"/>
        <v>7343500</v>
      </c>
      <c r="U8" s="22">
        <f t="shared" si="0"/>
        <v>37499999.98175294</v>
      </c>
      <c r="V8" s="22">
        <f t="shared" si="0"/>
        <v>0</v>
      </c>
      <c r="W8" s="22">
        <f t="shared" si="0"/>
        <v>35935000.01824706</v>
      </c>
      <c r="X8" s="13">
        <f t="shared" si="0"/>
        <v>73435000</v>
      </c>
      <c r="AA8" s="18"/>
    </row>
    <row r="9" spans="1:32" x14ac:dyDescent="0.25">
      <c r="Q9" s="13"/>
    </row>
    <row r="10" spans="1:32" x14ac:dyDescent="0.25">
      <c r="M10" t="s">
        <v>47</v>
      </c>
      <c r="O10" t="s">
        <v>47</v>
      </c>
    </row>
    <row r="11" spans="1:32" x14ac:dyDescent="0.25">
      <c r="S11" s="14"/>
      <c r="T11" s="14"/>
    </row>
    <row r="12" spans="1:32" x14ac:dyDescent="0.25">
      <c r="S12" s="14"/>
      <c r="T12" s="14"/>
      <c r="U12">
        <v>37499999.981752902</v>
      </c>
    </row>
    <row r="13" spans="1:32" x14ac:dyDescent="0.25">
      <c r="J13" t="s">
        <v>46</v>
      </c>
      <c r="S13" s="14"/>
      <c r="T13" s="14"/>
    </row>
    <row r="14" spans="1:32" x14ac:dyDescent="0.25">
      <c r="S14" s="14"/>
      <c r="T14" s="14"/>
    </row>
    <row r="15" spans="1:32" x14ac:dyDescent="0.25">
      <c r="S15" s="14"/>
      <c r="T15" s="14"/>
    </row>
    <row r="16" spans="1:32" x14ac:dyDescent="0.25">
      <c r="J16" s="15"/>
      <c r="S16" s="14"/>
      <c r="T16" s="14"/>
    </row>
  </sheetData>
  <mergeCells count="1">
    <mergeCell ref="B8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6A09-68B0-48EA-AA64-5676644068EA}">
  <sheetPr>
    <pageSetUpPr fitToPage="1"/>
  </sheetPr>
  <dimension ref="A6:Z16"/>
  <sheetViews>
    <sheetView topLeftCell="B1" zoomScaleNormal="100" workbookViewId="0">
      <selection activeCell="K15" sqref="K15"/>
    </sheetView>
  </sheetViews>
  <sheetFormatPr defaultColWidth="9.140625" defaultRowHeight="15" x14ac:dyDescent="0.25"/>
  <cols>
    <col min="1" max="1" width="9.140625" hidden="1" customWidth="1"/>
    <col min="2" max="2" width="9.140625" customWidth="1"/>
    <col min="3" max="3" width="2.85546875" customWidth="1"/>
    <col min="4" max="4" width="9.140625" customWidth="1"/>
    <col min="5" max="5" width="9.5703125" customWidth="1"/>
    <col min="6" max="6" width="14" bestFit="1" customWidth="1"/>
    <col min="7" max="7" width="3.5703125" customWidth="1"/>
    <col min="8" max="8" width="12.28515625" customWidth="1"/>
    <col min="9" max="9" width="6.5703125" hidden="1" customWidth="1"/>
    <col min="10" max="10" width="27.42578125" hidden="1" customWidth="1"/>
    <col min="11" max="11" width="15.85546875" customWidth="1"/>
    <col min="12" max="12" width="5.5703125" bestFit="1" customWidth="1"/>
    <col min="13" max="13" width="15.5703125" customWidth="1"/>
    <col min="14" max="14" width="10.85546875" customWidth="1"/>
    <col min="15" max="15" width="14.7109375" hidden="1" customWidth="1"/>
    <col min="16" max="16" width="9.28515625" customWidth="1"/>
    <col min="17" max="17" width="12.28515625" customWidth="1"/>
    <col min="18" max="18" width="12.28515625" bestFit="1" customWidth="1"/>
    <col min="19" max="19" width="11.28515625" bestFit="1" customWidth="1"/>
    <col min="20" max="20" width="12" bestFit="1" customWidth="1"/>
    <col min="21" max="21" width="11.85546875" customWidth="1"/>
    <col min="22" max="22" width="12.28515625" customWidth="1"/>
    <col min="23" max="23" width="8" customWidth="1"/>
    <col min="24" max="24" width="12.28515625" customWidth="1"/>
    <col min="25" max="26" width="12.5703125" customWidth="1"/>
    <col min="27" max="28" width="9.140625" customWidth="1"/>
  </cols>
  <sheetData>
    <row r="6" spans="1:26" ht="18" x14ac:dyDescent="0.25">
      <c r="A6" t="s">
        <v>0</v>
      </c>
      <c r="C6" s="1" t="s">
        <v>1</v>
      </c>
      <c r="D6" s="1" t="s">
        <v>2</v>
      </c>
      <c r="E6" s="1" t="s">
        <v>3</v>
      </c>
      <c r="F6" s="29" t="s">
        <v>4</v>
      </c>
      <c r="G6" s="1" t="s">
        <v>5</v>
      </c>
      <c r="H6" s="1" t="s">
        <v>6</v>
      </c>
      <c r="I6" s="1"/>
      <c r="J6" s="1"/>
      <c r="K6" s="1" t="s">
        <v>7</v>
      </c>
      <c r="L6" s="1" t="s">
        <v>8</v>
      </c>
      <c r="M6" s="1" t="s">
        <v>9</v>
      </c>
      <c r="N6" s="29" t="s">
        <v>10</v>
      </c>
      <c r="O6" s="31" t="str">
        <f>CONCATENATE(M6," / ",N6)</f>
        <v>No.Rangka / No.Mesin</v>
      </c>
      <c r="P6" s="29" t="s">
        <v>11</v>
      </c>
      <c r="Q6" s="30" t="s">
        <v>12</v>
      </c>
      <c r="R6" s="3" t="s">
        <v>13</v>
      </c>
      <c r="S6" s="1" t="s">
        <v>14</v>
      </c>
      <c r="T6" s="3" t="s">
        <v>15</v>
      </c>
      <c r="U6" s="3" t="s">
        <v>14</v>
      </c>
      <c r="V6" s="30" t="s">
        <v>16</v>
      </c>
      <c r="W6" s="3" t="s">
        <v>17</v>
      </c>
      <c r="X6" s="3" t="s">
        <v>18</v>
      </c>
      <c r="Z6" t="s">
        <v>19</v>
      </c>
    </row>
    <row r="7" spans="1:26" s="4" customFormat="1" ht="27" x14ac:dyDescent="0.25">
      <c r="C7" s="5">
        <v>1</v>
      </c>
      <c r="D7" s="5" t="s">
        <v>20</v>
      </c>
      <c r="E7" s="6">
        <v>4120035095</v>
      </c>
      <c r="F7" s="6" t="s">
        <v>21</v>
      </c>
      <c r="G7" s="6">
        <v>44</v>
      </c>
      <c r="H7" s="7" t="s">
        <v>22</v>
      </c>
      <c r="I7" s="7" t="s">
        <v>23</v>
      </c>
      <c r="J7" s="7" t="s">
        <v>24</v>
      </c>
      <c r="K7" s="7" t="str">
        <f>CONCATENATE(I7," ",J7)</f>
        <v>TOYOTA KIJANG INNOVA BENSIN 2.0 G A/T</v>
      </c>
      <c r="L7" s="8">
        <v>2016</v>
      </c>
      <c r="M7" s="9" t="s">
        <v>25</v>
      </c>
      <c r="N7" s="9" t="s">
        <v>26</v>
      </c>
      <c r="O7" s="6" t="str">
        <f>CONCATENATE(M7," / ",N7)</f>
        <v>MHFJW8EM7G2316107 / 1TRA168796</v>
      </c>
      <c r="P7" s="8" t="s">
        <v>27</v>
      </c>
      <c r="Q7" s="10">
        <v>163636364</v>
      </c>
      <c r="R7" s="10">
        <v>139783000</v>
      </c>
      <c r="S7" s="9">
        <f>R7*10%</f>
        <v>13978300</v>
      </c>
      <c r="T7" s="10">
        <f>R7+S7</f>
        <v>153761300</v>
      </c>
      <c r="U7" s="10">
        <f>S7</f>
        <v>13978300</v>
      </c>
      <c r="V7" s="10">
        <v>118295448</v>
      </c>
      <c r="W7" s="10">
        <v>0</v>
      </c>
      <c r="X7" s="10">
        <f>T7-U7-V7-W7</f>
        <v>21487552</v>
      </c>
      <c r="Y7" s="11">
        <f>T7-U7</f>
        <v>139783000</v>
      </c>
      <c r="Z7" s="11">
        <v>132613632</v>
      </c>
    </row>
    <row r="8" spans="1:26" x14ac:dyDescent="0.25">
      <c r="C8" s="26" t="s">
        <v>28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  <c r="Q8" s="12">
        <f t="shared" ref="Q8:Z8" si="0">SUM(Q7:Q7)</f>
        <v>163636364</v>
      </c>
      <c r="R8" s="12">
        <f t="shared" si="0"/>
        <v>139783000</v>
      </c>
      <c r="S8" s="12">
        <f t="shared" si="0"/>
        <v>13978300</v>
      </c>
      <c r="T8" s="12">
        <f t="shared" si="0"/>
        <v>153761300</v>
      </c>
      <c r="U8" s="12">
        <f t="shared" si="0"/>
        <v>13978300</v>
      </c>
      <c r="V8" s="12">
        <f t="shared" si="0"/>
        <v>118295448</v>
      </c>
      <c r="W8" s="12">
        <f t="shared" si="0"/>
        <v>0</v>
      </c>
      <c r="X8" s="12">
        <f t="shared" si="0"/>
        <v>21487552</v>
      </c>
      <c r="Y8" s="12">
        <f t="shared" si="0"/>
        <v>139783000</v>
      </c>
      <c r="Z8" s="13">
        <f t="shared" si="0"/>
        <v>132613632</v>
      </c>
    </row>
    <row r="9" spans="1:26" x14ac:dyDescent="0.25">
      <c r="R9" s="13"/>
    </row>
    <row r="11" spans="1:26" x14ac:dyDescent="0.25">
      <c r="T11" s="14"/>
      <c r="U11" s="14"/>
    </row>
    <row r="12" spans="1:26" x14ac:dyDescent="0.25">
      <c r="T12" s="14"/>
      <c r="U12" s="14"/>
    </row>
    <row r="13" spans="1:26" x14ac:dyDescent="0.25">
      <c r="T13" s="14"/>
      <c r="U13" s="14"/>
    </row>
    <row r="14" spans="1:26" x14ac:dyDescent="0.25">
      <c r="Q14" t="s">
        <v>29</v>
      </c>
      <c r="T14" s="14"/>
      <c r="U14" s="14">
        <f>T14*50%</f>
        <v>0</v>
      </c>
      <c r="V14" s="13">
        <f>T14-U14</f>
        <v>0</v>
      </c>
    </row>
    <row r="15" spans="1:26" x14ac:dyDescent="0.25">
      <c r="H15" t="s">
        <v>30</v>
      </c>
      <c r="K15" t="s">
        <v>31</v>
      </c>
      <c r="Q15" t="s">
        <v>32</v>
      </c>
      <c r="T15" s="14"/>
      <c r="U15" s="14">
        <f>T15*50%</f>
        <v>0</v>
      </c>
      <c r="V15" s="13">
        <f>T15-U15</f>
        <v>0</v>
      </c>
    </row>
    <row r="16" spans="1:26" x14ac:dyDescent="0.25">
      <c r="H16" t="s">
        <v>33</v>
      </c>
      <c r="K16" s="15"/>
      <c r="T16" s="14"/>
      <c r="U16" s="14"/>
    </row>
  </sheetData>
  <mergeCells count="1">
    <mergeCell ref="C8:P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PELUNASAN 220</vt:lpstr>
      <vt:lpstr>PELUNASAN 96 2020</vt:lpstr>
      <vt:lpstr>'PELUNASAN 220'!Print_Area</vt:lpstr>
      <vt:lpstr>'PELUNASAN 96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Fedrik Yohanes Yahya</dc:creator>
  <cp:lastModifiedBy>Pc1</cp:lastModifiedBy>
  <dcterms:created xsi:type="dcterms:W3CDTF">2021-10-27T06:29:44Z</dcterms:created>
  <dcterms:modified xsi:type="dcterms:W3CDTF">2021-10-27T08:00:32Z</dcterms:modified>
</cp:coreProperties>
</file>