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OLS-Notes\"/>
    </mc:Choice>
  </mc:AlternateContent>
  <xr:revisionPtr revIDLastSave="0" documentId="13_ncr:1_{ADA8FC0D-0989-442A-B436-526E76D338FE}" xr6:coauthVersionLast="44" xr6:coauthVersionMax="44" xr10:uidLastSave="{00000000-0000-0000-0000-000000000000}"/>
  <bookViews>
    <workbookView xWindow="-120" yWindow="-120" windowWidth="20730" windowHeight="11160" activeTab="6" xr2:uid="{229A30D7-1BB9-47A8-9D3A-C8D3189C24C3}"/>
  </bookViews>
  <sheets>
    <sheet name="Sheet3" sheetId="2" r:id="rId1"/>
    <sheet name="Sheet4" sheetId="3" r:id="rId2"/>
    <sheet name="Sheet5" sheetId="4" r:id="rId3"/>
    <sheet name="Sheet6" sheetId="5" r:id="rId4"/>
    <sheet name="Sheet1" sheetId="1" r:id="rId5"/>
    <sheet name="Sheet7" sheetId="6" r:id="rId6"/>
    <sheet name="Sheet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0" i="1" l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6" i="1"/>
  <c r="G47" i="1"/>
  <c r="G45" i="1"/>
</calcChain>
</file>

<file path=xl/sharedStrings.xml><?xml version="1.0" encoding="utf-8"?>
<sst xmlns="http://schemas.openxmlformats.org/spreadsheetml/2006/main" count="2199" uniqueCount="1042">
  <si>
    <t>OPLCalculationNumber</t>
  </si>
  <si>
    <t>OPLQuotationNumber</t>
  </si>
  <si>
    <t>SKDNo</t>
  </si>
  <si>
    <t>AgreementNumber</t>
  </si>
  <si>
    <t>xOPLBasicCondition</t>
  </si>
  <si>
    <t>xOPLFinanceCondition</t>
  </si>
  <si>
    <t>xOPLInsuranceCondition</t>
  </si>
  <si>
    <t>IsNewCalculation</t>
  </si>
  <si>
    <t>CRVATInAccessories</t>
  </si>
  <si>
    <t>CRVATInCarroserries</t>
  </si>
  <si>
    <t>CRVATInUnit</t>
  </si>
  <si>
    <t>InsuranceCommisionAmount</t>
  </si>
  <si>
    <t>InterestCostTop</t>
  </si>
  <si>
    <t>InterestExpense</t>
  </si>
  <si>
    <t>InterestExpenseBAST</t>
  </si>
  <si>
    <t>InterestExpenseTAX</t>
  </si>
  <si>
    <t>InterestExpenseVAT</t>
  </si>
  <si>
    <t>LeasePeriodPlan</t>
  </si>
  <si>
    <t>MonthlyInstallmentAmount</t>
  </si>
  <si>
    <t>SumMaintenanceCost</t>
  </si>
  <si>
    <t>TotalDemobilizationFeeAmount</t>
  </si>
  <si>
    <t>TotalMobilizationFeeAmount</t>
  </si>
  <si>
    <t>AccesoriesPriceTotal</t>
  </si>
  <si>
    <t>ATPMDiscount</t>
  </si>
  <si>
    <t>CarroserriePrice</t>
  </si>
  <si>
    <t>CarroserriePriceTotal</t>
  </si>
  <si>
    <t>ProductPrice</t>
  </si>
  <si>
    <t>ProductPriceTotal</t>
  </si>
  <si>
    <t>ResidualValueAmount</t>
  </si>
  <si>
    <t>ResidualValuePercent</t>
  </si>
  <si>
    <t>BorrowingEffectivePercent</t>
  </si>
  <si>
    <t>PrimeEffectivePercent</t>
  </si>
  <si>
    <t>RegistrationValueAmount</t>
  </si>
  <si>
    <t>ReplacementCarAmount</t>
  </si>
  <si>
    <t>SpreadEffectivePercent</t>
  </si>
  <si>
    <t>TermPaymentDays</t>
  </si>
  <si>
    <t>CommissionRate</t>
  </si>
  <si>
    <t>TotalGrossPremium</t>
  </si>
  <si>
    <t>a01</t>
  </si>
  <si>
    <t>a03</t>
  </si>
  <si>
    <t>a04</t>
  </si>
  <si>
    <t>a05</t>
  </si>
  <si>
    <t>a06</t>
  </si>
  <si>
    <t>a07</t>
  </si>
  <si>
    <t>a09</t>
  </si>
  <si>
    <t>a10</t>
  </si>
  <si>
    <t>a16</t>
  </si>
  <si>
    <t>a17</t>
  </si>
  <si>
    <t>a19</t>
  </si>
  <si>
    <t>a20</t>
  </si>
  <si>
    <t>a21</t>
  </si>
  <si>
    <t>a22</t>
  </si>
  <si>
    <t>days</t>
  </si>
  <si>
    <t>a23</t>
  </si>
  <si>
    <t>a24</t>
  </si>
  <si>
    <t>a25</t>
  </si>
  <si>
    <t>a26</t>
  </si>
  <si>
    <t>a27</t>
  </si>
  <si>
    <t>a28</t>
  </si>
  <si>
    <t>a02</t>
  </si>
  <si>
    <t>a11</t>
  </si>
  <si>
    <t>a12</t>
  </si>
  <si>
    <t>a14</t>
  </si>
  <si>
    <t>a15</t>
  </si>
  <si>
    <t>a08</t>
  </si>
  <si>
    <t>a13</t>
  </si>
  <si>
    <t>a18</t>
  </si>
  <si>
    <t>a29</t>
  </si>
  <si>
    <t>a32</t>
  </si>
  <si>
    <t>a30</t>
  </si>
  <si>
    <t>a31</t>
  </si>
  <si>
    <t>a33</t>
  </si>
  <si>
    <t>00375/OCN/01/11/2020</t>
  </si>
  <si>
    <t>00352/OQN/01/11/2020</t>
  </si>
  <si>
    <t>0000392/4/08/11/2020</t>
  </si>
  <si>
    <t>0000417/4/08/11/2020</t>
  </si>
  <si>
    <t>I. Contract</t>
  </si>
  <si>
    <t>01. Unit Price (Include VAT)</t>
  </si>
  <si>
    <t>02. Unit Price (Exclude VAT)</t>
  </si>
  <si>
    <t>03. Leased Period</t>
  </si>
  <si>
    <t>04. Lending Rate</t>
  </si>
  <si>
    <t>05. Borrowing Rate</t>
  </si>
  <si>
    <t>06. Spread</t>
  </si>
  <si>
    <t>II. RV</t>
  </si>
  <si>
    <t>07. Vehicle list price</t>
  </si>
  <si>
    <t>08. RV</t>
  </si>
  <si>
    <t>09. RV (Include VAT)</t>
  </si>
  <si>
    <t>III. Installment</t>
  </si>
  <si>
    <t>10. Exclude VAT</t>
  </si>
  <si>
    <t>11.  　⇒Total</t>
  </si>
  <si>
    <t>12. Include VAT</t>
  </si>
  <si>
    <t>13.  　⇒Total</t>
  </si>
  <si>
    <t>IV. Income</t>
  </si>
  <si>
    <t>14. Installment Total</t>
  </si>
  <si>
    <t>15. RV (Exclude VAT)</t>
  </si>
  <si>
    <t>16. Commission (@Decimal.Round(Model.RateInsuranceIncome, 0)%)</t>
  </si>
  <si>
    <t>17.  Discount KTB</t>
  </si>
  <si>
    <t>18. Subtotal</t>
  </si>
  <si>
    <t>19. Insurance Expenses</t>
  </si>
  <si>
    <t>20. Unit Price</t>
  </si>
  <si>
    <t>21. Mobilization</t>
  </si>
  <si>
    <t>22. Demobilization</t>
  </si>
  <si>
    <t>23. TOP (@Model.TermPaymentDays)</t>
  </si>
  <si>
    <t>24. Registration</t>
  </si>
  <si>
    <t>25. Maintenance</t>
  </si>
  <si>
    <t>26. Borrowing Cost</t>
  </si>
  <si>
    <t>27. Borrowing Cost for DP</t>
  </si>
  <si>
    <t>28. Replacement</t>
  </si>
  <si>
    <t>29. Subtotal</t>
  </si>
  <si>
    <t>VI. Profit</t>
  </si>
  <si>
    <t>30. Net Income DSF</t>
  </si>
  <si>
    <t>31. Per year</t>
  </si>
  <si>
    <t>32. Average asset</t>
  </si>
  <si>
    <t>33. ROA</t>
  </si>
  <si>
    <t>select a.* from OPLAgreementDetails a where a.IdOPLAgreement = 2992;</t>
  </si>
  <si>
    <t>select a.* from OPLAgreement a where a.AgreementNumber = '0000637/4/08/04/2022';</t>
  </si>
  <si>
    <t>select a.* from Tb_MKT_SKD_Dtl a where a.IdTb_MKT_SKD = 2952;</t>
  </si>
  <si>
    <t>select a.* from Tb_MKT_SKD a where a.SKDNo = '0000595/4/08/04/2022';</t>
  </si>
  <si>
    <t>select a.* from OPLQuotation a where a.OPLQuotationNumber = '00139/OQN/01/04/2022';</t>
  </si>
  <si>
    <t>select a.* from OPLInsuranceCondition a where a.IdOPLCalculation = 6377;</t>
  </si>
  <si>
    <t>select a.* from OPLFinanceCondition a where a.IdOPLCalculation = 6377;</t>
  </si>
  <si>
    <t>select a.* from OPLBasicCondition a where a.IdOPLCalculation = 6377;</t>
  </si>
  <si>
    <t>select a.* from OPLCalculation a where a.OPLCalculationNumber = '00154/OCN/01/04/2022';</t>
  </si>
  <si>
    <t>NULL</t>
  </si>
  <si>
    <t>Ivan Angelo</t>
  </si>
  <si>
    <t>LastModifiedDate</t>
  </si>
  <si>
    <t>LastModifiedBy</t>
  </si>
  <si>
    <t>CreatedDate</t>
  </si>
  <si>
    <t>CreatedBy</t>
  </si>
  <si>
    <t>RemarksSys</t>
  </si>
  <si>
    <t>IsDelete</t>
  </si>
  <si>
    <t>Qty</t>
  </si>
  <si>
    <t>IdTb_MKT_SKD_Dtl</t>
  </si>
  <si>
    <t>IdOPLAgreement</t>
  </si>
  <si>
    <t>IdOPLAgreementDetails</t>
  </si>
  <si>
    <t>OPLAgreementDetails</t>
  </si>
  <si>
    <t>0x000000000363302F</t>
  </si>
  <si>
    <t>CITY</t>
  </si>
  <si>
    <t>ADDRESS</t>
  </si>
  <si>
    <t>UP</t>
  </si>
  <si>
    <t>EMAIL@EMAIL.COM</t>
  </si>
  <si>
    <t>021 57954073</t>
  </si>
  <si>
    <t>021 57954100</t>
  </si>
  <si>
    <t>JAKARTA</t>
  </si>
  <si>
    <t>Jakarta 10270</t>
  </si>
  <si>
    <t>Jl. Asia Afrika No.8</t>
  </si>
  <si>
    <t>Sentral Senayan II, Lt.3</t>
  </si>
  <si>
    <t>JL ABDUL KADIR GRIYA HARAPAN BLOK A 12  RT.000 RW.000 BALANG BARU, TAMALATE, MAKASSAR, SULAWESI SELATAN 90224 INDONESIA</t>
  </si>
  <si>
    <t>CUSTOMER REPRESENTATIVE POSITION</t>
  </si>
  <si>
    <t>CUSTOMER REPRESENTATIVE NAME</t>
  </si>
  <si>
    <t>Marketing Officer OPL</t>
  </si>
  <si>
    <t>IVAN ANGELO</t>
  </si>
  <si>
    <t>VEH/00013/V-001/XN2UAT/202201</t>
  </si>
  <si>
    <t>0000637/4/08/04/2022</t>
  </si>
  <si>
    <t>0000595/4/08/04/2022</t>
  </si>
  <si>
    <t>00139/OQN/01/04/2022</t>
  </si>
  <si>
    <t>00154/OCN/01/04/2022</t>
  </si>
  <si>
    <t>2950F79D-2886-443A-B1F9-3F92E1CB5BF5</t>
  </si>
  <si>
    <t>ReportAttachmentFile</t>
  </si>
  <si>
    <t>ReportAttachmentName</t>
  </si>
  <si>
    <t>AdditionalReportClause</t>
  </si>
  <si>
    <t>SendToStaging</t>
  </si>
  <si>
    <t>RowVersion</t>
  </si>
  <si>
    <t>Usage</t>
  </si>
  <si>
    <t>InsuranceClaimAmount</t>
  </si>
  <si>
    <t>UnitReturnLocZipCode</t>
  </si>
  <si>
    <t>UnitReturnLocCity</t>
  </si>
  <si>
    <t>UnitReturnLocAddress</t>
  </si>
  <si>
    <t>HandoverLocZipCode</t>
  </si>
  <si>
    <t>HandoverLocCity</t>
  </si>
  <si>
    <t>HandoverLocAddress</t>
  </si>
  <si>
    <t>LessorUp</t>
  </si>
  <si>
    <t>LessorEmail</t>
  </si>
  <si>
    <t>LessorFax</t>
  </si>
  <si>
    <t>LessorTelephone</t>
  </si>
  <si>
    <t>LessorZipcode</t>
  </si>
  <si>
    <t>LessorCity</t>
  </si>
  <si>
    <t>LessorAddress3</t>
  </si>
  <si>
    <t>LessorAddress2</t>
  </si>
  <si>
    <t>LessorAddress1</t>
  </si>
  <si>
    <t>LesseUp</t>
  </si>
  <si>
    <t>LesseeEmail</t>
  </si>
  <si>
    <t>LesseFax</t>
  </si>
  <si>
    <t>LesseeTelephone</t>
  </si>
  <si>
    <t>LesseeZipcode</t>
  </si>
  <si>
    <t>LesseCity</t>
  </si>
  <si>
    <t>LesseeAddress3</t>
  </si>
  <si>
    <t>LesseeAddress2</t>
  </si>
  <si>
    <t>LesseeAddress1</t>
  </si>
  <si>
    <t>CustRprPosition</t>
  </si>
  <si>
    <t>CustRprName</t>
  </si>
  <si>
    <t>DsfRprPosition</t>
  </si>
  <si>
    <t>DsfRprName</t>
  </si>
  <si>
    <t>Remarks</t>
  </si>
  <si>
    <t>BASTDate</t>
  </si>
  <si>
    <t>ReplacementUnitRemarks</t>
  </si>
  <si>
    <t>ReplacementUnit</t>
  </si>
  <si>
    <t>BreakDawnRemarks</t>
  </si>
  <si>
    <t>BreakDawnContract</t>
  </si>
  <si>
    <t>KEURRenewalDate</t>
  </si>
  <si>
    <t>KEURRenewal</t>
  </si>
  <si>
    <t>STNKRenewalDate</t>
  </si>
  <si>
    <t>STNKRenewal</t>
  </si>
  <si>
    <t>GeneralFailureMaintenance</t>
  </si>
  <si>
    <t>CSDMaintenance</t>
  </si>
  <si>
    <t>TireChangeMileage</t>
  </si>
  <si>
    <t>BateryChangeMileage</t>
  </si>
  <si>
    <t>LubricantsFatMileage</t>
  </si>
  <si>
    <t>OilExchangeMileage</t>
  </si>
  <si>
    <t>RegularMaintenanceMileage</t>
  </si>
  <si>
    <t>MonthlyMileageContract</t>
  </si>
  <si>
    <t>MaintenanceType</t>
  </si>
  <si>
    <t>ProductCode</t>
  </si>
  <si>
    <t>InterestOfPenalty</t>
  </si>
  <si>
    <t>IssueInvoiceDate</t>
  </si>
  <si>
    <t>TotalUnitQuantity</t>
  </si>
  <si>
    <t>TotalMonthlyInstallment</t>
  </si>
  <si>
    <t>NumberOfPayments</t>
  </si>
  <si>
    <t>DepositAmount</t>
  </si>
  <si>
    <t>DepositReturnDate</t>
  </si>
  <si>
    <t>DepositPaymentDate</t>
  </si>
  <si>
    <t>TermOfPayment</t>
  </si>
  <si>
    <t>FDDatePayment</t>
  </si>
  <si>
    <t>FDueDateUsage</t>
  </si>
  <si>
    <t>PaymentTransactionType</t>
  </si>
  <si>
    <t>PurchaseAfterLease</t>
  </si>
  <si>
    <t>IsInsurance</t>
  </si>
  <si>
    <t>LeaseCategory</t>
  </si>
  <si>
    <t>TerminateDate</t>
  </si>
  <si>
    <t>EndPeriodDate</t>
  </si>
  <si>
    <t>StartPeriodDate</t>
  </si>
  <si>
    <t>AgreementDate</t>
  </si>
  <si>
    <t>AgreementNumberReff</t>
  </si>
  <si>
    <t>CustomerCode</t>
  </si>
  <si>
    <t>TaskId</t>
  </si>
  <si>
    <t>IdTb_OPL_Branch</t>
  </si>
  <si>
    <t>IdTb_MKT_SKD</t>
  </si>
  <si>
    <t>IdTb_OPL_Employee</t>
  </si>
  <si>
    <t>IdTb_OPL_Status</t>
  </si>
  <si>
    <t>OPLAgreement</t>
  </si>
  <si>
    <t>-</t>
  </si>
  <si>
    <t>Unit</t>
  </si>
  <si>
    <t>NEW XPANDER 1.5L ULTIMATE-L (4X2) CVT</t>
  </si>
  <si>
    <t>IdProduct</t>
  </si>
  <si>
    <t>Price</t>
  </si>
  <si>
    <t>Type</t>
  </si>
  <si>
    <t>Name</t>
  </si>
  <si>
    <t>IdSupplier</t>
  </si>
  <si>
    <t>Tb_MKT_SKD_Dtl</t>
  </si>
  <si>
    <t>0x000000000363302C</t>
  </si>
  <si>
    <t>E787B757-97C8-4280-A3C5-70756EA72DA4</t>
  </si>
  <si>
    <t>NOTE</t>
  </si>
  <si>
    <t>ApproveDate</t>
  </si>
  <si>
    <t>IsPPH</t>
  </si>
  <si>
    <t>Notes</t>
  </si>
  <si>
    <t>TotalNet</t>
  </si>
  <si>
    <t>TotalRv</t>
  </si>
  <si>
    <t>TotalPrice</t>
  </si>
  <si>
    <t>PaymentMode</t>
  </si>
  <si>
    <t>SKDDate</t>
  </si>
  <si>
    <t>IdOPLQuotation</t>
  </si>
  <si>
    <t>SupplierMaintenance</t>
  </si>
  <si>
    <t>Tb_MKT_SKD</t>
  </si>
  <si>
    <t>Olivia Setiawan</t>
  </si>
  <si>
    <t>00134/OPN/01/04/2022</t>
  </si>
  <si>
    <t>AddEtc</t>
  </si>
  <si>
    <t>MtnOther2</t>
  </si>
  <si>
    <t>MtnOther1</t>
  </si>
  <si>
    <t>IsCustService</t>
  </si>
  <si>
    <t>IsRepTire</t>
  </si>
  <si>
    <t>IsRepBatt</t>
  </si>
  <si>
    <t>IsOilChange</t>
  </si>
  <si>
    <t>IsSparePart</t>
  </si>
  <si>
    <t>IsRegMtn</t>
  </si>
  <si>
    <t>IdOPLCalculation</t>
  </si>
  <si>
    <t>LastModified</t>
  </si>
  <si>
    <t>CreateBy</t>
  </si>
  <si>
    <t>CreateDate</t>
  </si>
  <si>
    <t>IsDeleted</t>
  </si>
  <si>
    <t>IsSubmitted</t>
  </si>
  <si>
    <t>IsDraft</t>
  </si>
  <si>
    <t>IsValid</t>
  </si>
  <si>
    <t>AdditionalItems</t>
  </si>
  <si>
    <t>Tax</t>
  </si>
  <si>
    <t>Payment</t>
  </si>
  <si>
    <t>PrepaidMonthsRent</t>
  </si>
  <si>
    <t>DownPayment</t>
  </si>
  <si>
    <t>DeliveryPlace</t>
  </si>
  <si>
    <t>ExpectedDeliveryDate</t>
  </si>
  <si>
    <t>Validuntil</t>
  </si>
  <si>
    <t>OPLQuotationDate</t>
  </si>
  <si>
    <t>OPLProposalNumber</t>
  </si>
  <si>
    <t>OPLQuotation</t>
  </si>
  <si>
    <t>ProductSeatCapacity</t>
  </si>
  <si>
    <t>NetPremium</t>
  </si>
  <si>
    <t>ComissionAmount</t>
  </si>
  <si>
    <t>AWAmount</t>
  </si>
  <si>
    <t>ComprehensiveRateAW</t>
  </si>
  <si>
    <t>BasicRateAW</t>
  </si>
  <si>
    <t>EAQAmount</t>
  </si>
  <si>
    <t>ComprehensiveRateEAQ</t>
  </si>
  <si>
    <t>BasicRateEAQ</t>
  </si>
  <si>
    <t>FLDAmount</t>
  </si>
  <si>
    <t>ComprehensiveRateFLD</t>
  </si>
  <si>
    <t>BasicRateFLD</t>
  </si>
  <si>
    <t>TSAmount</t>
  </si>
  <si>
    <t>ComprehensiveRateTS</t>
  </si>
  <si>
    <t>BasicRateTS</t>
  </si>
  <si>
    <t>SRCCAmount</t>
  </si>
  <si>
    <t>ComprehensiveRateSRCC</t>
  </si>
  <si>
    <t>BasicRateSRCC</t>
  </si>
  <si>
    <t>PADAmount</t>
  </si>
  <si>
    <t>ComprehensiveRatePAD</t>
  </si>
  <si>
    <t>BasicRatePAD</t>
  </si>
  <si>
    <t>PAPAmount</t>
  </si>
  <si>
    <t>ComprehensiveRatePAP</t>
  </si>
  <si>
    <t>BasicRatePAP</t>
  </si>
  <si>
    <t>PPLAmount</t>
  </si>
  <si>
    <t>ComprehensiveRatePPL</t>
  </si>
  <si>
    <t>BasicRatePPL</t>
  </si>
  <si>
    <t>TPLAmount</t>
  </si>
  <si>
    <t>ComprehensiveRateTPL</t>
  </si>
  <si>
    <t>BasicRateTPL</t>
  </si>
  <si>
    <t>PremiumAmount</t>
  </si>
  <si>
    <t>ComprehensiveRatePremium</t>
  </si>
  <si>
    <t>BasicRatePremium</t>
  </si>
  <si>
    <t>Region</t>
  </si>
  <si>
    <t>InsurancePaymentCycle</t>
  </si>
  <si>
    <t>MediatorFeeAmount</t>
  </si>
  <si>
    <t>MediatorFeePercent</t>
  </si>
  <si>
    <t>CoveragePeriod</t>
  </si>
  <si>
    <t>ClassOfInsurance</t>
  </si>
  <si>
    <t>InsuranceAgent</t>
  </si>
  <si>
    <t>InsuranceCompanyName</t>
  </si>
  <si>
    <t>OPLInsuranceCondition</t>
  </si>
  <si>
    <t>In Arrear</t>
  </si>
  <si>
    <t>RatioCompVatInDemobilization</t>
  </si>
  <si>
    <t>RatioCompVatInMobilization</t>
  </si>
  <si>
    <t>RatioCompVatInCarroserrie</t>
  </si>
  <si>
    <t>RatioCompVatInAccessories</t>
  </si>
  <si>
    <t>AccSettlementIncVat</t>
  </si>
  <si>
    <t>CarrSettlementIncVat</t>
  </si>
  <si>
    <t>UnitSettlementIncVat</t>
  </si>
  <si>
    <t>RatioCompVatInCarrEtc</t>
  </si>
  <si>
    <t>VatInDeMob</t>
  </si>
  <si>
    <t>VatInMob</t>
  </si>
  <si>
    <t>VatInAcc</t>
  </si>
  <si>
    <t>VatInCarr</t>
  </si>
  <si>
    <t>TotalCaroserriePriceEtc</t>
  </si>
  <si>
    <t>IrrWithCompInPercent</t>
  </si>
  <si>
    <t>IrrWithoutCompInPercent</t>
  </si>
  <si>
    <t>TargetIrrWithoutCompVatInPercent</t>
  </si>
  <si>
    <t>RegistrationValueRate</t>
  </si>
  <si>
    <t>KIRRenewalFeePercent</t>
  </si>
  <si>
    <t>STNKRenewalFeePercent</t>
  </si>
  <si>
    <t>KIRRenewaFee</t>
  </si>
  <si>
    <t>STNKRenewalFee</t>
  </si>
  <si>
    <t>PSPeriodBASTCarroserie</t>
  </si>
  <si>
    <t>PSBeforeBASTCarroserie</t>
  </si>
  <si>
    <t>DPBeforeBASTCarroserieAmount</t>
  </si>
  <si>
    <t>DPPeriodBASTCarroserie</t>
  </si>
  <si>
    <t>DPBeforeBASTCarroserie</t>
  </si>
  <si>
    <t>PSPeriodBASTAccesories</t>
  </si>
  <si>
    <t>PSBeforeBASTAccesories</t>
  </si>
  <si>
    <t>DPBeforeBASTAccesoriesAmount</t>
  </si>
  <si>
    <t>DPPeriodBASTAccesories</t>
  </si>
  <si>
    <t>DPBeforeBASTAccesories</t>
  </si>
  <si>
    <t>PSPeriodBASTProduct</t>
  </si>
  <si>
    <t>PSBeforeBASTProduct</t>
  </si>
  <si>
    <t>DPBeforeBASTProductAmount</t>
  </si>
  <si>
    <t>DPPeriodBASTProduct</t>
  </si>
  <si>
    <t>DPBeforeBASTProduct</t>
  </si>
  <si>
    <t>PaymentType</t>
  </si>
  <si>
    <t>DemobilizationFeeAmount</t>
  </si>
  <si>
    <t>DemobilizationFeeIsExist</t>
  </si>
  <si>
    <t>MobilizationFeeAmount</t>
  </si>
  <si>
    <t>MobilizationFeeIsExist</t>
  </si>
  <si>
    <t>ReplacementCarIsExist</t>
  </si>
  <si>
    <t>AdministrationFeeAmount</t>
  </si>
  <si>
    <t>SpreadFlatPercent</t>
  </si>
  <si>
    <t>PrimeFlatPercent</t>
  </si>
  <si>
    <t>BorrowingFlatPercent</t>
  </si>
  <si>
    <t>OPLFinanceCondition</t>
  </si>
  <si>
    <t>VatOutSoldUnit</t>
  </si>
  <si>
    <t>WhTaxDiscKtb</t>
  </si>
  <si>
    <t>VatOutDiscKtb</t>
  </si>
  <si>
    <t>RatioCompVatInUnit</t>
  </si>
  <si>
    <t>VatInUnit</t>
  </si>
  <si>
    <t>SResidualValuePercent</t>
  </si>
  <si>
    <t>SResidualValueAmount</t>
  </si>
  <si>
    <t>CarroserrieDiscount</t>
  </si>
  <si>
    <t>AccesoriesDiscount</t>
  </si>
  <si>
    <t>AccesoriesPrice</t>
  </si>
  <si>
    <t>ProductDiscount</t>
  </si>
  <si>
    <t>OPLBasicCondition</t>
  </si>
  <si>
    <t>DSF</t>
  </si>
  <si>
    <t>RegistrationFeeBy</t>
  </si>
  <si>
    <t>SetDraftDate</t>
  </si>
  <si>
    <t>SetDraftBy</t>
  </si>
  <si>
    <t>MonthlyInstallmentTAXAmount</t>
  </si>
  <si>
    <t>MonthlyInstallmentVATAmount</t>
  </si>
  <si>
    <t>ProductPurchasePrice</t>
  </si>
  <si>
    <t>TotalVatInCannotCompByVatOut</t>
  </si>
  <si>
    <t>TotalInstallment</t>
  </si>
  <si>
    <t>PrevMaintenanceType</t>
  </si>
  <si>
    <t>UnitReconditionFeeCalc</t>
  </si>
  <si>
    <t>UnitReconditionFee</t>
  </si>
  <si>
    <t>OverdueBackChargeCalc</t>
  </si>
  <si>
    <t>OverdueBackCharge</t>
  </si>
  <si>
    <t>OverdueActualMaintenanceCalc</t>
  </si>
  <si>
    <t>OverdueActualMaintenance</t>
  </si>
  <si>
    <t>OverduePenaltyCalc</t>
  </si>
  <si>
    <t>OverduePenalty</t>
  </si>
  <si>
    <t>OverdueInstallmentCalc</t>
  </si>
  <si>
    <t>OverdueInstallment</t>
  </si>
  <si>
    <t>CalculationType</t>
  </si>
  <si>
    <t>PurchaseDate</t>
  </si>
  <si>
    <t>CRIRRWithCompVATIn</t>
  </si>
  <si>
    <t>CRIRRWithoutCompVATIn</t>
  </si>
  <si>
    <t>CRVATInMaintenance</t>
  </si>
  <si>
    <t>IdCustomer</t>
  </si>
  <si>
    <t>Status</t>
  </si>
  <si>
    <t>TotalIncomeAfterCost</t>
  </si>
  <si>
    <t>TotalIncome</t>
  </si>
  <si>
    <t>Spread</t>
  </si>
  <si>
    <t>InterestRatePercent</t>
  </si>
  <si>
    <t>TotalCost</t>
  </si>
  <si>
    <t>Ratio</t>
  </si>
  <si>
    <t>SpecialCaseRemarks</t>
  </si>
  <si>
    <t>TotalUnitQuantityLease</t>
  </si>
  <si>
    <t>FirstLeasePayment</t>
  </si>
  <si>
    <t>SecurityDepositAmount</t>
  </si>
  <si>
    <t>SecurityDepositPayment</t>
  </si>
  <si>
    <t>BASTHAndoverSchedule</t>
  </si>
  <si>
    <t>IsNewUnit</t>
  </si>
  <si>
    <t>AccessoriesType</t>
  </si>
  <si>
    <t>Accessories</t>
  </si>
  <si>
    <t>AccessoriesIsExist</t>
  </si>
  <si>
    <t>CarroserrieType</t>
  </si>
  <si>
    <t>Carroserrie</t>
  </si>
  <si>
    <t>CarroserrieIsExist</t>
  </si>
  <si>
    <t>Insurance</t>
  </si>
  <si>
    <t>NumberPlatColor</t>
  </si>
  <si>
    <t>MonthlyMileage</t>
  </si>
  <si>
    <t>EndPeriodPlan</t>
  </si>
  <si>
    <t>StartPeriodPlan</t>
  </si>
  <si>
    <t>ContractNumberReff</t>
  </si>
  <si>
    <t>OPLCalculation</t>
  </si>
  <si>
    <t>skd.IncomeCost</t>
  </si>
  <si>
    <t>calculationData.MonthlyInstallmentAmount = 7,262,000</t>
  </si>
  <si>
    <t>MonthlyInstallmentWithoutVatTax = Math.Ceiling(calculationData.MonthlyInstallmentAmount ?? 0);</t>
  </si>
  <si>
    <t xml:space="preserve">                                = 7,262,000</t>
  </si>
  <si>
    <t>calculationData.LeasePeriodPlan = 36</t>
  </si>
  <si>
    <t>tQtyUnit = 10</t>
  </si>
  <si>
    <t xml:space="preserve">                      = 7,262,000 * 36 * 10</t>
  </si>
  <si>
    <t xml:space="preserve">                      = 2,614,320,000</t>
  </si>
  <si>
    <t xml:space="preserve">                    = 1,680,000 * 10</t>
  </si>
  <si>
    <t xml:space="preserve">                    = 16,800,000</t>
  </si>
  <si>
    <t xml:space="preserve">                       = 0 * 10</t>
  </si>
  <si>
    <t xml:space="preserve">                       = 0</t>
  </si>
  <si>
    <t>IF skd.IsNewCalculation</t>
  </si>
  <si>
    <t xml:space="preserve">                     = oplBasicConditionData.ResidualValueAmount * 100 / (100 + 11)</t>
  </si>
  <si>
    <t xml:space="preserve">                     = 180,000,000 * 100 / (100 + 11)</t>
  </si>
  <si>
    <t xml:space="preserve">                     = 1,621,621,620</t>
  </si>
  <si>
    <t>ELSE</t>
  </si>
  <si>
    <t xml:space="preserve">                     = 2,614,320,000 + 16,800,000 + 0 + 1,621,621,620</t>
  </si>
  <si>
    <t xml:space="preserve">                     = 4,252,741,620</t>
  </si>
  <si>
    <t>skd.TotalCostOfProduct = tCostPrd;</t>
  </si>
  <si>
    <t xml:space="preserve">                       = calculationData.ProductPriceTotal * 10</t>
  </si>
  <si>
    <t xml:space="preserve">                       = 2,970,000,000</t>
  </si>
  <si>
    <t>skd.VatInUnit = calculationData.CRVATInUnit ?? 0;</t>
  </si>
  <si>
    <t xml:space="preserve">              = 21,000,000</t>
  </si>
  <si>
    <t xml:space="preserve">                        = 21,000,000 * 10</t>
  </si>
  <si>
    <t xml:space="preserve">                        = 210,000,000</t>
  </si>
  <si>
    <t>skd.VatInAccessories = calculationData.CRVATInAccessories ?? 0;</t>
  </si>
  <si>
    <t xml:space="preserve">                     = 0</t>
  </si>
  <si>
    <t xml:space="preserve">                               = 0 * 10</t>
  </si>
  <si>
    <t xml:space="preserve">                               = 0</t>
  </si>
  <si>
    <t>skd.VatInCarroserries = calculationData.CRVATInCarroserries ?? 0;</t>
  </si>
  <si>
    <t xml:space="preserve">                      = 0</t>
  </si>
  <si>
    <t xml:space="preserve">                                = 0 * 10</t>
  </si>
  <si>
    <t xml:space="preserve">                                = 0</t>
  </si>
  <si>
    <t xml:space="preserve">                                    = 210,000,000 + 0 + 0</t>
  </si>
  <si>
    <t xml:space="preserve">                                    = 210,000,000</t>
  </si>
  <si>
    <t>skd.TotalNetInvestment = skd.TotalCostOfProduct - skd.TotalCompensationVatInOfProduct;</t>
  </si>
  <si>
    <t xml:space="preserve">                       = 2,970,000,000 - 210,000,000</t>
  </si>
  <si>
    <t xml:space="preserve">                       = 2,760,000,000</t>
  </si>
  <si>
    <t xml:space="preserve">                 = 2,760,000,000</t>
  </si>
  <si>
    <t xml:space="preserve">                 = (oplFinanceConditionData.RegistrationValueAmount ?? 0) * tQtyUnit</t>
  </si>
  <si>
    <t xml:space="preserve">                 = 12,000,000 * 10</t>
  </si>
  <si>
    <t xml:space="preserve">                 = 120,000,000</t>
  </si>
  <si>
    <t xml:space="preserve">                = 21,600,000 * 10</t>
  </si>
  <si>
    <t xml:space="preserve">                = 216,000,000</t>
  </si>
  <si>
    <t xml:space="preserve">                = (oplFinanceConditionData.ReplacementCarAmount ?? 0) * tQtyUnit</t>
  </si>
  <si>
    <t xml:space="preserve">                = NULL * 10</t>
  </si>
  <si>
    <t xml:space="preserve">                = 0</t>
  </si>
  <si>
    <t xml:space="preserve">                  = (oplInsuranceConditionData.TotalGrossPremium ?? 0) * tQtyUnit</t>
  </si>
  <si>
    <t xml:space="preserve">                  = 5,600,000 * 10</t>
  </si>
  <si>
    <t xml:space="preserve">                  = 56,000,000</t>
  </si>
  <si>
    <t xml:space="preserve">                = (oplInsuranceConditionData.MediatorFeeAmount ?? 0) * tQtyUnit</t>
  </si>
  <si>
    <t>-- oplInsuranceConditionData.MediatorFeeAmount --</t>
  </si>
  <si>
    <t xml:space="preserve">                 = 0 * 10</t>
  </si>
  <si>
    <t xml:space="preserve">                 = 0</t>
  </si>
  <si>
    <t xml:space="preserve">                   = 0 * 10</t>
  </si>
  <si>
    <t xml:space="preserve">                   = 0</t>
  </si>
  <si>
    <t xml:space="preserve">                 = (54,444,312.863 + 2,723,592 + (-39,023)) * 10</t>
  </si>
  <si>
    <t xml:space="preserve">                 = 571,288,818.63</t>
  </si>
  <si>
    <t xml:space="preserve">                      = 1,042,000 + 10</t>
  </si>
  <si>
    <t xml:space="preserve">                      = 10,420,000</t>
  </si>
  <si>
    <t xml:space="preserve">                           = 0 * 10</t>
  </si>
  <si>
    <t xml:space="preserve">                           = 0</t>
  </si>
  <si>
    <t xml:space="preserve">                   = 2,760,000,000 + 120,000,000 + 216,000,000 + 0 + 56,000,000 + 0 + 0 + 0 + 571,288,812.63868 + 10,420,000 + 0</t>
  </si>
  <si>
    <t xml:space="preserve">                   = 3,733,708,812.63868</t>
  </si>
  <si>
    <t xml:space="preserve">               = 4,252,741,620 - 3,733,708,812.63868 </t>
  </si>
  <si>
    <t xml:space="preserve">               = 519,032,807.36132</t>
  </si>
  <si>
    <r>
      <t>skd.</t>
    </r>
    <r>
      <rPr>
        <b/>
        <sz val="11"/>
        <color rgb="FFFF0000"/>
        <rFont val="Consolas"/>
        <family val="3"/>
      </rPr>
      <t>IncomeCost</t>
    </r>
    <r>
      <rPr>
        <sz val="11"/>
        <color theme="1"/>
        <rFont val="Consolas"/>
        <family val="3"/>
      </rPr>
      <t xml:space="preserve"> = skd.</t>
    </r>
    <r>
      <rPr>
        <b/>
        <sz val="11"/>
        <color rgb="FF0000FF"/>
        <rFont val="Consolas"/>
        <family val="3"/>
      </rPr>
      <t>TotalLeaseIncome</t>
    </r>
    <r>
      <rPr>
        <sz val="11"/>
        <color theme="1"/>
        <rFont val="Consolas"/>
        <family val="3"/>
      </rPr>
      <t xml:space="preserve"> - skd.</t>
    </r>
    <r>
      <rPr>
        <b/>
        <sz val="11"/>
        <color rgb="FF0000FF"/>
        <rFont val="Consolas"/>
        <family val="3"/>
      </rPr>
      <t>TotalLeaseCost</t>
    </r>
    <r>
      <rPr>
        <sz val="11"/>
        <color theme="1"/>
        <rFont val="Consolas"/>
        <family val="3"/>
      </rPr>
      <t>;</t>
    </r>
  </si>
  <si>
    <t>/*</t>
  </si>
  <si>
    <t>-- skd.TotalLeaseIncome --</t>
  </si>
  <si>
    <t>OPLCalculation.MonthlyInstallmentAmount</t>
  </si>
  <si>
    <t>OPLCalculation.LeasePeriodPlan</t>
  </si>
  <si>
    <t>Tb_MKT_SKD_Dtl.Qty</t>
  </si>
  <si>
    <t>OPLCalculation.InsuranceCommisionAmount</t>
  </si>
  <si>
    <t>OPLBasicCondition.ATPMDiscount</t>
  </si>
  <si>
    <t>OPLCalculation.IsNewCalculation</t>
  </si>
  <si>
    <t>OPLBasicCondition.ResidualValueAmount</t>
  </si>
  <si>
    <t>Tb_OPL_TAXSetting.Value</t>
  </si>
  <si>
    <t>--select a.*</t>
  </si>
  <si>
    <t>--and a.StartDate &lt;= '2022/04/11 13:22:15'</t>
  </si>
  <si>
    <t>--and a.EndDate &gt;= '2022/04/11 13:22:15';</t>
  </si>
  <si>
    <t>-- skd.TotalLeaseCost --</t>
  </si>
  <si>
    <t>OPLCalculation.CRVATInUnit</t>
  </si>
  <si>
    <t>OPLCalculation.CRVATInCarroserries</t>
  </si>
  <si>
    <t>OPLCalculation.CRVATInAccessories</t>
  </si>
  <si>
    <t>OPLFinanceCondition.RegistrationValueAmount</t>
  </si>
  <si>
    <t>OPLCalculation.SumMaintenanceCost</t>
  </si>
  <si>
    <t>OPLFinanceCondition.ReplacementCarAmount</t>
  </si>
  <si>
    <t>OPLInsuranceCondition.TotalGrossPremium</t>
  </si>
  <si>
    <t>OPLInsuranceCondition.MediatorFeeAmount</t>
  </si>
  <si>
    <t>OPLCalculation.TotalMobilizationFeeAmount</t>
  </si>
  <si>
    <t>OPLCalculation.TotalDemobilizationFeeAmount</t>
  </si>
  <si>
    <t>OPLCalculation.InterestExpense</t>
  </si>
  <si>
    <t>OPLCalculation.InterestExpenseVAT</t>
  </si>
  <si>
    <t>OPLCalculation.InterestExpenseTAX</t>
  </si>
  <si>
    <t>OPLCalculation.InterestCostTop</t>
  </si>
  <si>
    <t>OPLCalculation.InterestExpenseBAST</t>
  </si>
  <si>
    <t>*/</t>
  </si>
  <si>
    <t>--from Tb_OPL_TAXSetting a</t>
  </si>
  <si>
    <t>--where a.IsDelete &lt;&gt; 1</t>
  </si>
  <si>
    <t>--and a.TaxType = 652</t>
  </si>
  <si>
    <t>OPLBasicCondition.ProductPriceTotal</t>
  </si>
  <si>
    <t>select top 100 a.SKDNo, a.SKDDate, b.StartDate, b.EndDate, b.Value</t>
  </si>
  <si>
    <t>from Tb_MKT_SKD a</t>
  </si>
  <si>
    <t>left join Tb_OPL_TAXSetting b</t>
  </si>
  <si>
    <t>on b.IsDelete &lt;&gt; 1</t>
  </si>
  <si>
    <t>and b.TaxType = 652</t>
  </si>
  <si>
    <t>and b.StartDate &lt;= a.SKDDate</t>
  </si>
  <si>
    <t>and b.EndDate &gt;= a.SKDDate</t>
  </si>
  <si>
    <t>order by a.SKDDate desc;</t>
  </si>
  <si>
    <t>CONTOH QUERY PPN:</t>
  </si>
  <si>
    <t>select</t>
  </si>
  <si>
    <t>a.*,</t>
  </si>
  <si>
    <t>a.a31 / a.a32 * 100</t>
  </si>
  <si>
    <t>as a33</t>
  </si>
  <si>
    <t>from</t>
  </si>
  <si>
    <t>(</t>
  </si>
  <si>
    <t xml:space="preserve">    select</t>
  </si>
  <si>
    <t xml:space="preserve">    a.*,</t>
  </si>
  <si>
    <t xml:space="preserve">    </t>
  </si>
  <si>
    <t xml:space="preserve">    a.a30 / a.a03 * 12</t>
  </si>
  <si>
    <t xml:space="preserve">    as a31</t>
  </si>
  <si>
    <t xml:space="preserve">    from</t>
  </si>
  <si>
    <t xml:space="preserve">    (</t>
  </si>
  <si>
    <t xml:space="preserve">        select</t>
  </si>
  <si>
    <t xml:space="preserve">        a.*,</t>
  </si>
  <si>
    <t xml:space="preserve">        </t>
  </si>
  <si>
    <t xml:space="preserve">        a.a18 - a.a29</t>
  </si>
  <si>
    <t xml:space="preserve">        as a30</t>
  </si>
  <si>
    <t xml:space="preserve">        from</t>
  </si>
  <si>
    <t xml:space="preserve">        (</t>
  </si>
  <si>
    <t xml:space="preserve">            select</t>
  </si>
  <si>
    <t xml:space="preserve">            a.*,</t>
  </si>
  <si>
    <t xml:space="preserve">            </t>
  </si>
  <si>
    <t xml:space="preserve">            case</t>
  </si>
  <si>
    <t xml:space="preserve">                when a.IsNewCalculation = 1</t>
  </si>
  <si>
    <t xml:space="preserve">                then a.ResidualValuePercent</t>
  </si>
  <si>
    <t xml:space="preserve">                else a.a09 / a.a02 * 100</t>
  </si>
  <si>
    <t xml:space="preserve">            end</t>
  </si>
  <si>
    <t xml:space="preserve">            as a08,</t>
  </si>
  <si>
    <t xml:space="preserve">            a.a12 * a.a03</t>
  </si>
  <si>
    <t xml:space="preserve">            as a13,</t>
  </si>
  <si>
    <t xml:space="preserve">            a.a14 + a.a15 + a.a16 + a.a17</t>
  </si>
  <si>
    <t xml:space="preserve">            as a18,</t>
  </si>
  <si>
    <t xml:space="preserve">            a.a19 + a.a20 + a.a21 + a.a22 + a.a23 + a.a24 + a.a25 + a.a26 + a.a27 + a.a28</t>
  </si>
  <si>
    <t xml:space="preserve">            as a29,</t>
  </si>
  <si>
    <t xml:space="preserve">            (a.a07 + a.a09) / 2</t>
  </si>
  <si>
    <t xml:space="preserve">            as a32</t>
  </si>
  <si>
    <t xml:space="preserve">            from</t>
  </si>
  <si>
    <t xml:space="preserve">            (</t>
  </si>
  <si>
    <t xml:space="preserve">                select</t>
  </si>
  <si>
    <t xml:space="preserve">                a.*,</t>
  </si>
  <si>
    <t xml:space="preserve">                </t>
  </si>
  <si>
    <t xml:space="preserve">                a.a01 -</t>
  </si>
  <si>
    <t xml:space="preserve">                a.CRVATInUnit -</t>
  </si>
  <si>
    <t xml:space="preserve">                a.CRVATInCarroserries -</t>
  </si>
  <si>
    <t xml:space="preserve">                a.CRVATInAccessories</t>
  </si>
  <si>
    <t xml:space="preserve">                as a02,</t>
  </si>
  <si>
    <t xml:space="preserve">                a.a10 * a.a03</t>
  </si>
  <si>
    <t xml:space="preserve">                as a11,</t>
  </si>
  <si>
    <t xml:space="preserve">                a.a10 *</t>
  </si>
  <si>
    <t xml:space="preserve">                110 / 100 -- 10%</t>
  </si>
  <si>
    <t xml:space="preserve">                as a12,</t>
  </si>
  <si>
    <t xml:space="preserve">                as a14,</t>
  </si>
  <si>
    <t xml:space="preserve">                case</t>
  </si>
  <si>
    <t xml:space="preserve">                    when a.IsNewCalculation = 1</t>
  </si>
  <si>
    <t xml:space="preserve">                    then a.a09 *</t>
  </si>
  <si>
    <t xml:space="preserve">                        100 / 110 -- 10%</t>
  </si>
  <si>
    <t xml:space="preserve">                    else a.a09</t>
  </si>
  <si>
    <t xml:space="preserve">                end</t>
  </si>
  <si>
    <t xml:space="preserve">                as a15</t>
  </si>
  <si>
    <t xml:space="preserve">                from</t>
  </si>
  <si>
    <t xml:space="preserve">                (</t>
  </si>
  <si>
    <t xml:space="preserve">                    select</t>
  </si>
  <si>
    <t xml:space="preserve">                    a.*,</t>
  </si>
  <si>
    <t xml:space="preserve">                    </t>
  </si>
  <si>
    <t xml:space="preserve">                    a.ProductPriceTotal +</t>
  </si>
  <si>
    <t xml:space="preserve">                    a.CarroserriePriceTotal +</t>
  </si>
  <si>
    <t xml:space="preserve">                    a.AccesoriesPriceTotal</t>
  </si>
  <si>
    <t xml:space="preserve">                    as a01,</t>
  </si>
  <si>
    <t xml:space="preserve">                    a.LeasePeriodPlan as a03,</t>
  </si>
  <si>
    <t xml:space="preserve">                    a.PrimeEffectivePercent as a04,</t>
  </si>
  <si>
    <t xml:space="preserve">                    a.BorrowingEffectivePercent as a05,</t>
  </si>
  <si>
    <t xml:space="preserve">                    a.SpreadEffectivePercent as a06,</t>
  </si>
  <si>
    <t xml:space="preserve">                    a.ProductPrice as a07,</t>
  </si>
  <si>
    <t xml:space="preserve">                    a.ResidualValueAmount as a09,</t>
  </si>
  <si>
    <t xml:space="preserve">                    a.MonthlyInstallmentAmount as a10,</t>
  </si>
  <si>
    <t xml:space="preserve">                    case</t>
  </si>
  <si>
    <t xml:space="preserve">                        when a.CommissionRate is null -- d = OPLInsuranceCondition --&gt; OPLInsuranceCondition NOT EXISTS</t>
  </si>
  <si>
    <t xml:space="preserve">                        then a.CommissionRate</t>
  </si>
  <si>
    <t xml:space="preserve">                        else a.InsuranceCommisionAmount</t>
  </si>
  <si>
    <t xml:space="preserve">                    end</t>
  </si>
  <si>
    <t xml:space="preserve">                    as a16,</t>
  </si>
  <si>
    <t xml:space="preserve">                        when a.ATPMDiscount is null -- b = OPLBasicCondition --&gt; OPLBasicCondition NOT EXISTS</t>
  </si>
  <si>
    <t xml:space="preserve">                        then a.ATPMDiscount</t>
  </si>
  <si>
    <t xml:space="preserve">                        else 0</t>
  </si>
  <si>
    <t xml:space="preserve">                    as a17,</t>
  </si>
  <si>
    <t xml:space="preserve">                    a.TotalGrossPremium as a19,</t>
  </si>
  <si>
    <t xml:space="preserve">                    a.AccesoriesPriceTotal -</t>
  </si>
  <si>
    <t xml:space="preserve">                    a.CRVATInUnit -</t>
  </si>
  <si>
    <t xml:space="preserve">                    a.CRVATInAccessories -</t>
  </si>
  <si>
    <t xml:space="preserve">                    a.CRVATInCarroserries</t>
  </si>
  <si>
    <t xml:space="preserve">                    as a20,</t>
  </si>
  <si>
    <t xml:space="preserve">                    a.TotalMobilizationFeeAmount as a21,</t>
  </si>
  <si>
    <t xml:space="preserve">                    a.TotalDemobilizationFeeAmount as a22,</t>
  </si>
  <si>
    <t xml:space="preserve">                    a.TermPaymentDays as [days],</t>
  </si>
  <si>
    <t xml:space="preserve">                    a.InterestCostTop as a23,</t>
  </si>
  <si>
    <t xml:space="preserve">                    a.RegistrationValueAmount as a24,</t>
  </si>
  <si>
    <t xml:space="preserve">                    a.SumMaintenanceCost as a25,</t>
  </si>
  <si>
    <t xml:space="preserve">                        when a.IsNewCalculation = 1</t>
  </si>
  <si>
    <t xml:space="preserve">                        then a.InterestExpense +</t>
  </si>
  <si>
    <t xml:space="preserve">                             a.InterestExpenseVAT +</t>
  </si>
  <si>
    <t xml:space="preserve">                             a.InterestExpenseTAX</t>
  </si>
  <si>
    <t xml:space="preserve">                        else a.InterestExpense</t>
  </si>
  <si>
    <t xml:space="preserve">                    as a26,</t>
  </si>
  <si>
    <t xml:space="preserve">                    a.InterestExpenseBAST as a27,</t>
  </si>
  <si>
    <t xml:space="preserve">                    a.ReplacementCarAmount as a28</t>
  </si>
  <si>
    <t xml:space="preserve">                    from</t>
  </si>
  <si>
    <t xml:space="preserve">                    (</t>
  </si>
  <si>
    <t xml:space="preserve">                        select</t>
  </si>
  <si>
    <t xml:space="preserve">                        a.OPLCalculationNumber,</t>
  </si>
  <si>
    <t xml:space="preserve">                        e.OPLQuotationNumber,</t>
  </si>
  <si>
    <t xml:space="preserve">                        f.SKDNo,</t>
  </si>
  <si>
    <t xml:space="preserve">                        g.AgreementNumber,</t>
  </si>
  <si>
    <t xml:space="preserve">                        </t>
  </si>
  <si>
    <t xml:space="preserve">                        b.IdOPLCalculation as xOPLBasicCondition,</t>
  </si>
  <si>
    <t xml:space="preserve">                        c.IdOPLCalculation as xOPLFinanceCondition,</t>
  </si>
  <si>
    <t xml:space="preserve">                        d.IdOPLCalculation as xOPLInsuranceCondition,</t>
  </si>
  <si>
    <t xml:space="preserve">                        a.IsNewCalculation,</t>
  </si>
  <si>
    <t xml:space="preserve">                        isnull(a.CRVATInAccessories, 0) as CRVATInAccessories,</t>
  </si>
  <si>
    <t xml:space="preserve">                        isnull(a.CRVATInCarroserries, 0) as CRVATInCarroserries,</t>
  </si>
  <si>
    <t xml:space="preserve">                        isnull(a.CRVATInUnit, 0) as CRVATInUnit,</t>
  </si>
  <si>
    <t xml:space="preserve">                        isnull(a.InsuranceCommisionAmount, 0) as InsuranceCommisionAmount,</t>
  </si>
  <si>
    <t xml:space="preserve">                        isnull(a.InterestCostTop, 0) as InterestCostTop,</t>
  </si>
  <si>
    <t xml:space="preserve">                        isnull(a.InterestExpense, 0) as InterestExpense,</t>
  </si>
  <si>
    <t xml:space="preserve">                        isnull(a.InterestExpenseBAST, 0) as InterestExpenseBAST,</t>
  </si>
  <si>
    <t xml:space="preserve">                        isnull(a.InterestExpenseTAX, 0) as InterestExpenseTAX,</t>
  </si>
  <si>
    <t xml:space="preserve">                        isnull(a.InterestExpenseVAT, 0) as InterestExpenseVAT,</t>
  </si>
  <si>
    <t xml:space="preserve">                        isnull(a.LeasePeriodPlan, 0) as LeasePeriodPlan,</t>
  </si>
  <si>
    <t xml:space="preserve">                        isnull(a.MonthlyInstallmentAmount, 0) as MonthlyInstallmentAmount,</t>
  </si>
  <si>
    <t xml:space="preserve">                        isnull(a.SumMaintenanceCost, 0) as SumMaintenanceCost,</t>
  </si>
  <si>
    <t xml:space="preserve">                        isnull(a.TotalDemobilizationFeeAmount, 0) as TotalDemobilizationFeeAmount,</t>
  </si>
  <si>
    <t xml:space="preserve">                        isnull(a.TotalMobilizationFeeAmount, 0) as TotalMobilizationFeeAmount,</t>
  </si>
  <si>
    <t xml:space="preserve">                        isnull(b.AccesoriesPriceTotal, 0) as AccesoriesPriceTotal,</t>
  </si>
  <si>
    <t xml:space="preserve">                        isnull(b.ATPMDiscount, 0) as ATPMDiscount,</t>
  </si>
  <si>
    <t xml:space="preserve">                        isnull(b.CarroserriePrice, 0) as CarroserriePrice,</t>
  </si>
  <si>
    <t xml:space="preserve">                        isnull(b.CarroserriePriceTotal, 0) as CarroserriePriceTotal,</t>
  </si>
  <si>
    <t xml:space="preserve">                        isnull(b.ProductPrice, 0) as ProductPrice,</t>
  </si>
  <si>
    <t xml:space="preserve">                        isnull(b.ProductPriceTotal, 0) as ProductPriceTotal,</t>
  </si>
  <si>
    <t xml:space="preserve">                        isnull(b.ResidualValueAmount, 0) as ResidualValueAmount,</t>
  </si>
  <si>
    <t xml:space="preserve">                        isnull(b.ResidualValuePercent, 0) as ResidualValuePercent,</t>
  </si>
  <si>
    <t xml:space="preserve">                        isnull(c.BorrowingEffectivePercent, 0) as BorrowingEffectivePercent,</t>
  </si>
  <si>
    <t xml:space="preserve">                        isnull(c.PrimeEffectivePercent, 0) as PrimeEffectivePercent,</t>
  </si>
  <si>
    <t xml:space="preserve">                        isnull(c.RegistrationValueAmount, 0) as RegistrationValueAmount,</t>
  </si>
  <si>
    <t xml:space="preserve">                        isnull(c.ReplacementCarAmount, 0) as ReplacementCarAmount,</t>
  </si>
  <si>
    <t xml:space="preserve">                        isnull(c.SpreadEffectivePercent, 0) as SpreadEffectivePercent,</t>
  </si>
  <si>
    <t xml:space="preserve">                        isnull(c.TermPaymentDays, 0) as TermPaymentDays,</t>
  </si>
  <si>
    <t xml:space="preserve">                        isnull(d.CommissionRate, 0) as CommissionRate,</t>
  </si>
  <si>
    <t xml:space="preserve">                        isnull(d.TotalGrossPremium, 0) as TotalGrossPremium,</t>
  </si>
  <si>
    <t xml:space="preserve">                        f.SKDDate,</t>
  </si>
  <si>
    <t xml:space="preserve">                        h.Qty,</t>
  </si>
  <si>
    <t xml:space="preserve">                        (</t>
  </si>
  <si>
    <t xml:space="preserve">                        select top 1 Value</t>
  </si>
  <si>
    <t xml:space="preserve">                        from Tb_OPL_TAXSetting</t>
  </si>
  <si>
    <t xml:space="preserve">                        where IsDelete &lt;&gt; 1</t>
  </si>
  <si>
    <t xml:space="preserve">                        and TaxType = 652</t>
  </si>
  <si>
    <t xml:space="preserve">                        and StartDate &lt;= f.SKDDate</t>
  </si>
  <si>
    <t xml:space="preserve">                        and EndDate &gt;= f.SKDDate</t>
  </si>
  <si>
    <t xml:space="preserve">                        ) as PpnPercentage,</t>
  </si>
  <si>
    <t xml:space="preserve">                        d.MediatorFeeAmount</t>
  </si>
  <si>
    <t xml:space="preserve">                        from OPLCalculation a</t>
  </si>
  <si>
    <t xml:space="preserve">                        left join OPLBasicCondition b</t>
  </si>
  <si>
    <t xml:space="preserve">                        on a.IdOPLCalculation = b.IdOPLCalculation</t>
  </si>
  <si>
    <t xml:space="preserve">                        left join OPLFinanceCondition c</t>
  </si>
  <si>
    <t xml:space="preserve">                        on a.IdOPLCalculation = c.IdOPLCalculation</t>
  </si>
  <si>
    <t xml:space="preserve">                        left join OPLInsuranceCondition d</t>
  </si>
  <si>
    <t xml:space="preserve">                        on a.IdOPLCalculation = d.IdOPLCalculation</t>
  </si>
  <si>
    <t xml:space="preserve">                        join OPLQuotation e</t>
  </si>
  <si>
    <t xml:space="preserve">                        on a.OPLCalculationNumber = e.OPLCalculationNumber</t>
  </si>
  <si>
    <t xml:space="preserve">                        join Tb_MKT_SKD f</t>
  </si>
  <si>
    <t xml:space="preserve">                        on e.IdOPLQuotation = f.IdOPLQuotation</t>
  </si>
  <si>
    <t xml:space="preserve">                        join OPLAgreement g</t>
  </si>
  <si>
    <t xml:space="preserve">                        on f.IdTb_MKT_SKD = g.IdTb_MKT_SKD</t>
  </si>
  <si>
    <t xml:space="preserve">                        left join (</t>
  </si>
  <si>
    <t xml:space="preserve">                        select a.IdTb_MKT_SKD, sum(b.Qty) as Qty</t>
  </si>
  <si>
    <t xml:space="preserve">                        from Tb_MKT_SKD a</t>
  </si>
  <si>
    <t xml:space="preserve">                        left join Tb_MKT_SKD_Dtl b</t>
  </si>
  <si>
    <t xml:space="preserve">                        on a.IdTb_MKT_SKD = b.IdTb_MKT_SKD</t>
  </si>
  <si>
    <t xml:space="preserve">                        and b.[Type] = 'Unit'</t>
  </si>
  <si>
    <t xml:space="preserve">                        group by a.IdTb_MKT_SKD</t>
  </si>
  <si>
    <t xml:space="preserve">                        ) h</t>
  </si>
  <si>
    <t xml:space="preserve">                        on f.IdTb_MKT_SKD = h.IdTb_MKT_SKD</t>
  </si>
  <si>
    <t xml:space="preserve">                        where f.SKDNo in (</t>
  </si>
  <si>
    <t>'0000213/4/10/12/2019',</t>
  </si>
  <si>
    <t>'0000594/4/08/03/2022',</t>
  </si>
  <si>
    <t>'0001015/4/01/03/2022'</t>
  </si>
  <si>
    <t xml:space="preserve">                        )</t>
  </si>
  <si>
    <t xml:space="preserve">                    ) a</t>
  </si>
  <si>
    <t xml:space="preserve">                ) a</t>
  </si>
  <si>
    <t xml:space="preserve">            ) a</t>
  </si>
  <si>
    <t xml:space="preserve">        ) a</t>
  </si>
  <si>
    <t xml:space="preserve">    ) a</t>
  </si>
  <si>
    <t>) a;</t>
  </si>
  <si>
    <r>
      <t>skd.</t>
    </r>
    <r>
      <rPr>
        <b/>
        <sz val="11"/>
        <color rgb="FF0000FF"/>
        <rFont val="Consolas"/>
        <family val="3"/>
      </rPr>
      <t>TotalLeaseIncome</t>
    </r>
    <r>
      <rPr>
        <sz val="11"/>
        <color theme="1"/>
        <rFont val="Consolas"/>
        <family val="3"/>
      </rPr>
      <t xml:space="preserve"> = skd.</t>
    </r>
    <r>
      <rPr>
        <b/>
        <sz val="11"/>
        <color rgb="FFFF0000"/>
        <rFont val="Consolas"/>
        <family val="3"/>
      </rPr>
      <t>InstallmentIncome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InsuranceIncome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KtbDiscDirectToDsf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ResidualValue</t>
    </r>
    <r>
      <rPr>
        <sz val="11"/>
        <color theme="1"/>
        <rFont val="Consolas"/>
        <family val="3"/>
      </rPr>
      <t>;</t>
    </r>
  </si>
  <si>
    <r>
      <t>skd.</t>
    </r>
    <r>
      <rPr>
        <b/>
        <sz val="11"/>
        <color rgb="FFFF0000"/>
        <rFont val="Consolas"/>
        <family val="3"/>
      </rPr>
      <t>InstallmentIncome</t>
    </r>
    <r>
      <rPr>
        <sz val="11"/>
        <color theme="1"/>
        <rFont val="Consolas"/>
        <family val="3"/>
      </rPr>
      <t xml:space="preserve"> = MonthlyInstallmentWithoutVatTax * calculationData.LeasePeriodPlan * tQtyUnit;</t>
    </r>
  </si>
  <si>
    <r>
      <t>skd.</t>
    </r>
    <r>
      <rPr>
        <b/>
        <sz val="11"/>
        <color rgb="FFFF0000"/>
        <rFont val="Consolas"/>
        <family val="3"/>
      </rPr>
      <t>InsuranceIncome</t>
    </r>
    <r>
      <rPr>
        <sz val="11"/>
        <color theme="1"/>
        <rFont val="Consolas"/>
        <family val="3"/>
      </rPr>
      <t xml:space="preserve"> = (calculationData.InsuranceCommisionAmount ?? 0) * tQtyUnit;</t>
    </r>
  </si>
  <si>
    <r>
      <t>skd.</t>
    </r>
    <r>
      <rPr>
        <b/>
        <sz val="11"/>
        <color rgb="FFFF0000"/>
        <rFont val="Consolas"/>
        <family val="3"/>
      </rPr>
      <t>KtbDiscDirectToDsf</t>
    </r>
    <r>
      <rPr>
        <sz val="11"/>
        <color theme="1"/>
        <rFont val="Consolas"/>
        <family val="3"/>
      </rPr>
      <t xml:space="preserve"> = (calculationData.OPLBasicCondition.ATPMDiscount ?? 0) * tQtyUnit;</t>
    </r>
  </si>
  <si>
    <r>
      <t xml:space="preserve">   skd.</t>
    </r>
    <r>
      <rPr>
        <b/>
        <sz val="11"/>
        <color rgb="FFFF0000"/>
        <rFont val="Consolas"/>
        <family val="3"/>
      </rPr>
      <t>ResidualValue</t>
    </r>
    <r>
      <rPr>
        <sz val="11"/>
        <color theme="1"/>
        <rFont val="Consolas"/>
        <family val="3"/>
      </rPr>
      <t xml:space="preserve"> = oplBasicConditionData != null ? Math.Round(_oplCalculationService.AmountWithoutTax(skdData.CreatedDate, (oplBasicConditionData.ResidualValueAmount ?? 0), TaxType.OptNameTaxType, TaxType.TaxTypePPN)) * tQtyUnit : 0;</t>
    </r>
  </si>
  <si>
    <r>
      <t xml:space="preserve">   skd.</t>
    </r>
    <r>
      <rPr>
        <b/>
        <sz val="11"/>
        <color rgb="FFFF0000"/>
        <rFont val="Consolas"/>
        <family val="3"/>
      </rPr>
      <t>ResidualValue</t>
    </r>
    <r>
      <rPr>
        <sz val="11"/>
        <color theme="1"/>
        <rFont val="Consolas"/>
        <family val="3"/>
      </rPr>
      <t xml:space="preserve"> = oplBasicConditionData != null ? (oplBasicConditionData.ResidualValueAmount ?? 0) * tQtyUnit : 0;</t>
    </r>
  </si>
  <si>
    <r>
      <t>skd.</t>
    </r>
    <r>
      <rPr>
        <b/>
        <sz val="11"/>
        <color rgb="FFFF0000"/>
        <rFont val="Consolas"/>
        <family val="3"/>
      </rPr>
      <t>ProductPrice</t>
    </r>
    <r>
      <rPr>
        <sz val="11"/>
        <color theme="1"/>
        <rFont val="Consolas"/>
        <family val="3"/>
      </rPr>
      <t xml:space="preserve"> = skd.TotalNetInvestment</t>
    </r>
  </si>
  <si>
    <r>
      <t>skd.</t>
    </r>
    <r>
      <rPr>
        <b/>
        <sz val="11"/>
        <color rgb="FFFF0000"/>
        <rFont val="Consolas"/>
        <family val="3"/>
      </rPr>
      <t>Registration</t>
    </r>
    <r>
      <rPr>
        <sz val="11"/>
        <color theme="1"/>
        <rFont val="Consolas"/>
        <family val="3"/>
      </rPr>
      <t xml:space="preserve"> = oplFinanceConditionData != null ? (oplFinanceConditionData.RegistrationValueAmount ?? 0) * tQtyUnit : 0;</t>
    </r>
  </si>
  <si>
    <r>
      <t>skd.</t>
    </r>
    <r>
      <rPr>
        <b/>
        <sz val="11"/>
        <color rgb="FFFF0000"/>
        <rFont val="Consolas"/>
        <family val="3"/>
      </rPr>
      <t>Maintenance</t>
    </r>
    <r>
      <rPr>
        <sz val="11"/>
        <color theme="1"/>
        <rFont val="Consolas"/>
        <family val="3"/>
      </rPr>
      <t xml:space="preserve"> = (calculationData.SumMaintenanceCost ?? 0) * tQtyUnit;</t>
    </r>
  </si>
  <si>
    <r>
      <t>skd.</t>
    </r>
    <r>
      <rPr>
        <b/>
        <sz val="11"/>
        <color rgb="FFFF0000"/>
        <rFont val="Consolas"/>
        <family val="3"/>
      </rPr>
      <t>Replacement</t>
    </r>
    <r>
      <rPr>
        <sz val="11"/>
        <color theme="1"/>
        <rFont val="Consolas"/>
        <family val="3"/>
      </rPr>
      <t xml:space="preserve"> = oplFinanceConditionData != null ? (oplFinanceConditionData.ReplacementCarAmount ?? 0) * tQtyUnit : 0;</t>
    </r>
  </si>
  <si>
    <r>
      <t>skd.</t>
    </r>
    <r>
      <rPr>
        <b/>
        <sz val="11"/>
        <color rgb="FFFF0000"/>
        <rFont val="Consolas"/>
        <family val="3"/>
      </rPr>
      <t>InsuranceCost</t>
    </r>
    <r>
      <rPr>
        <sz val="11"/>
        <color theme="1"/>
        <rFont val="Consolas"/>
        <family val="3"/>
      </rPr>
      <t xml:space="preserve"> = oplInsuranceConditionData != null ? (oplInsuranceConditionData.TotalGrossPremium ?? 0) * tQtyUnit : 0;</t>
    </r>
  </si>
  <si>
    <r>
      <t>skd.</t>
    </r>
    <r>
      <rPr>
        <b/>
        <sz val="11"/>
        <color rgb="FFFF0000"/>
        <rFont val="Consolas"/>
        <family val="3"/>
      </rPr>
      <t>MediatorFee</t>
    </r>
    <r>
      <rPr>
        <sz val="11"/>
        <color theme="1"/>
        <rFont val="Consolas"/>
        <family val="3"/>
      </rPr>
      <t xml:space="preserve"> = oplInsuranceConditionData != null ? (oplInsuranceConditionData.MediatorFeeAmount ?? 0) * tQtyUnit : 0;</t>
    </r>
  </si>
  <si>
    <r>
      <t>skd.</t>
    </r>
    <r>
      <rPr>
        <b/>
        <sz val="11"/>
        <color rgb="FFFF0000"/>
        <rFont val="Consolas"/>
        <family val="3"/>
      </rPr>
      <t>Mobilization</t>
    </r>
    <r>
      <rPr>
        <sz val="11"/>
        <color theme="1"/>
        <rFont val="Consolas"/>
        <family val="3"/>
      </rPr>
      <t xml:space="preserve"> = (calculationData.TotalMobilizationFeeAmount ?? 0) * tQtyUnit;</t>
    </r>
  </si>
  <si>
    <r>
      <t>skd.</t>
    </r>
    <r>
      <rPr>
        <b/>
        <sz val="11"/>
        <color rgb="FFFF0000"/>
        <rFont val="Consolas"/>
        <family val="3"/>
      </rPr>
      <t>DeMobilization</t>
    </r>
    <r>
      <rPr>
        <sz val="11"/>
        <color theme="1"/>
        <rFont val="Consolas"/>
        <family val="3"/>
      </rPr>
      <t xml:space="preserve"> = (calculationData.TotalDemobilizationFeeAmount ?? 0) * tQtyUnit;</t>
    </r>
  </si>
  <si>
    <r>
      <t>skd.</t>
    </r>
    <r>
      <rPr>
        <b/>
        <sz val="11"/>
        <color rgb="FFFF0000"/>
        <rFont val="Consolas"/>
        <family val="3"/>
      </rPr>
      <t>InterestCost</t>
    </r>
    <r>
      <rPr>
        <sz val="11"/>
        <color theme="1"/>
        <rFont val="Consolas"/>
        <family val="3"/>
      </rPr>
      <t xml:space="preserve"> = ((calculationData.InterestExpense ?? 0) + (calculationData.InterestExpenseVAT ?? 0) + (calculationData.InterestExpenseTAX ?? 0)) * tQtyUnit;</t>
    </r>
  </si>
  <si>
    <r>
      <t>skd.</t>
    </r>
    <r>
      <rPr>
        <b/>
        <sz val="11"/>
        <color rgb="FFFF0000"/>
        <rFont val="Consolas"/>
        <family val="3"/>
      </rPr>
      <t>TermofPaymentCost</t>
    </r>
    <r>
      <rPr>
        <sz val="11"/>
        <color theme="1"/>
        <rFont val="Consolas"/>
        <family val="3"/>
      </rPr>
      <t xml:space="preserve"> = (calculationData.InterestCostTop ?? 0) * tQtyUnit;</t>
    </r>
  </si>
  <si>
    <r>
      <t>skd.</t>
    </r>
    <r>
      <rPr>
        <b/>
        <sz val="11"/>
        <color rgb="FFFF0000"/>
        <rFont val="Consolas"/>
        <family val="3"/>
      </rPr>
      <t>InterestCostBeforeBAST</t>
    </r>
    <r>
      <rPr>
        <sz val="11"/>
        <color theme="1"/>
        <rFont val="Consolas"/>
        <family val="3"/>
      </rPr>
      <t xml:space="preserve"> = (calculationData.InterestExpenseBAST ?? 0) * tQtyUnit;</t>
    </r>
  </si>
  <si>
    <r>
      <t>skd.</t>
    </r>
    <r>
      <rPr>
        <b/>
        <sz val="11"/>
        <color rgb="FF0000FF"/>
        <rFont val="Consolas"/>
        <family val="3"/>
      </rPr>
      <t>TotalLeaseCost</t>
    </r>
    <r>
      <rPr>
        <sz val="11"/>
        <color theme="1"/>
        <rFont val="Consolas"/>
        <family val="3"/>
      </rPr>
      <t xml:space="preserve"> = skd.</t>
    </r>
    <r>
      <rPr>
        <b/>
        <sz val="11"/>
        <color rgb="FFFF0000"/>
        <rFont val="Consolas"/>
        <family val="3"/>
      </rPr>
      <t>ProductPrice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Registration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Maintenance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Replacement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InsuranceCost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MediatorFee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Mobilization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DeMobilization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InterestCost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TermofPaymentCost</t>
    </r>
    <r>
      <rPr>
        <sz val="11"/>
        <color theme="1"/>
        <rFont val="Consolas"/>
        <family val="3"/>
      </rPr>
      <t xml:space="preserve"> + skd.</t>
    </r>
    <r>
      <rPr>
        <b/>
        <sz val="11"/>
        <color rgb="FFFF0000"/>
        <rFont val="Consolas"/>
        <family val="3"/>
      </rPr>
      <t>InterestCostBeforeBAST</t>
    </r>
    <r>
      <rPr>
        <sz val="11"/>
        <color theme="1"/>
        <rFont val="Consolas"/>
        <family val="3"/>
      </rPr>
      <t>;</t>
    </r>
  </si>
  <si>
    <r>
      <t>skd.</t>
    </r>
    <r>
      <rPr>
        <b/>
        <sz val="11"/>
        <color theme="1"/>
        <rFont val="Consolas"/>
        <family val="3"/>
      </rPr>
      <t>TotalPriceVatInUnit</t>
    </r>
    <r>
      <rPr>
        <sz val="11"/>
        <color theme="1"/>
        <rFont val="Consolas"/>
        <family val="3"/>
      </rPr>
      <t xml:space="preserve"> = skd.VatInUnit * skd.QtyUnitForCompensation;</t>
    </r>
  </si>
  <si>
    <r>
      <t>skd.TotalCompensationVatInOfProduct = skd.</t>
    </r>
    <r>
      <rPr>
        <b/>
        <sz val="11"/>
        <color theme="1"/>
        <rFont val="Consolas"/>
        <family val="3"/>
      </rPr>
      <t>TotalPriceVatInUnit</t>
    </r>
    <r>
      <rPr>
        <sz val="11"/>
        <color theme="1"/>
        <rFont val="Consolas"/>
        <family val="3"/>
      </rPr>
      <t xml:space="preserve"> + skd.</t>
    </r>
    <r>
      <rPr>
        <b/>
        <sz val="11"/>
        <color theme="1"/>
        <rFont val="Consolas"/>
        <family val="3"/>
      </rPr>
      <t>TotalPriceVatInAccessories</t>
    </r>
    <r>
      <rPr>
        <sz val="11"/>
        <color theme="1"/>
        <rFont val="Consolas"/>
        <family val="3"/>
      </rPr>
      <t xml:space="preserve"> + skd.</t>
    </r>
    <r>
      <rPr>
        <b/>
        <sz val="11"/>
        <color theme="1"/>
        <rFont val="Consolas"/>
        <family val="3"/>
      </rPr>
      <t>TotalPriceVatInCarroserries</t>
    </r>
    <r>
      <rPr>
        <sz val="11"/>
        <color theme="1"/>
        <rFont val="Consolas"/>
        <family val="3"/>
      </rPr>
      <t>;</t>
    </r>
  </si>
  <si>
    <r>
      <t>skd.</t>
    </r>
    <r>
      <rPr>
        <b/>
        <sz val="11"/>
        <color theme="1"/>
        <rFont val="Consolas"/>
        <family val="3"/>
      </rPr>
      <t>TotalPriceVatInAccessories</t>
    </r>
    <r>
      <rPr>
        <sz val="11"/>
        <color theme="1"/>
        <rFont val="Consolas"/>
        <family val="3"/>
      </rPr>
      <t xml:space="preserve"> = skd.VatInAccessories * skd.QtyUnitForCompensation;</t>
    </r>
  </si>
  <si>
    <r>
      <t>skd.</t>
    </r>
    <r>
      <rPr>
        <b/>
        <sz val="11"/>
        <color theme="1"/>
        <rFont val="Consolas"/>
        <family val="3"/>
      </rPr>
      <t>TotalPriceVatInCarroserries</t>
    </r>
    <r>
      <rPr>
        <sz val="11"/>
        <color theme="1"/>
        <rFont val="Consolas"/>
        <family val="3"/>
      </rPr>
      <t xml:space="preserve"> = skd.VatInCarroserries * skd.QtyUnitForCompensation;</t>
    </r>
  </si>
  <si>
    <t>-- TotalLeaseIncome - START --</t>
  </si>
  <si>
    <t>)</t>
  </si>
  <si>
    <t>-- TotalLeaseIncome - END --</t>
  </si>
  <si>
    <t xml:space="preserve">    +</t>
  </si>
  <si>
    <t>-- TotalLeaseCost - START --</t>
  </si>
  <si>
    <t>-- TotalLeaseCost - END --</t>
  </si>
  <si>
    <t>as a33,</t>
  </si>
  <si>
    <t>as IncomeCost</t>
  </si>
  <si>
    <t xml:space="preserve">        case</t>
  </si>
  <si>
    <t xml:space="preserve">            when a.IsNewCalculation = 1</t>
  </si>
  <si>
    <t xml:space="preserve">        end -- Residual Value Without VAT</t>
  </si>
  <si>
    <t xml:space="preserve">    )</t>
  </si>
  <si>
    <t xml:space="preserve">    -</t>
  </si>
  <si>
    <t xml:space="preserve">        +</t>
  </si>
  <si>
    <t xml:space="preserve">                        case</t>
  </si>
  <si>
    <t xml:space="preserve">                            when</t>
  </si>
  <si>
    <t xml:space="preserve">                            isnull(</t>
  </si>
  <si>
    <t xml:space="preserve">                                (</t>
  </si>
  <si>
    <t xml:space="preserve">                                ),</t>
  </si>
  <si>
    <t xml:space="preserve">                            ) = 0</t>
  </si>
  <si>
    <t xml:space="preserve">                        end</t>
  </si>
  <si>
    <t>case when a.a32 = 0 then 0 else a.a31 / a.a32 * 100 end</t>
  </si>
  <si>
    <t xml:space="preserve">                                0</t>
  </si>
  <si>
    <t xml:space="preserve">    (a.MonthlyInstallmentAmount * a.LeasePeriodPlan * a.QtySKD) -- Installment Income</t>
  </si>
  <si>
    <t xml:space="preserve">    (a.InsuranceCommisionAmount * a.QtySKD) -- Insurance Income</t>
  </si>
  <si>
    <t xml:space="preserve">    (a.ATPMDiscount * a.QtySKD) -- KTB Discount Direct To DSF</t>
  </si>
  <si>
    <t xml:space="preserve">            then (a.ResidualValueAmount * a.QtySKD * 100 / (100 + a.PpnSkd))</t>
  </si>
  <si>
    <t xml:space="preserve">            else (a.ResidualValueAmount * a.QtySKD)</t>
  </si>
  <si>
    <t xml:space="preserve">    (a.ProductPriceSKD * a.QtySKD)</t>
  </si>
  <si>
    <t xml:space="preserve">        (a.CRVATInUnit * a.QtySKD)</t>
  </si>
  <si>
    <t xml:space="preserve">        (a.CRVATInAccessories * a.QtySKD)</t>
  </si>
  <si>
    <t xml:space="preserve">        (a.CRVATInCarroserries * a.QtySKD)</t>
  </si>
  <si>
    <t xml:space="preserve">        (a.RegistrationValueAmount * a.QtySKD)</t>
  </si>
  <si>
    <t xml:space="preserve">        (a.SumMaintenanceCost * a.QtySKD)</t>
  </si>
  <si>
    <t xml:space="preserve">        (a.ReplacementCarAmount * a.QtySKD)</t>
  </si>
  <si>
    <t xml:space="preserve">        (a.TotalGrossPremium * a.QtySKD)</t>
  </si>
  <si>
    <t xml:space="preserve">        (isnull(a.MediatorFeeAmount, 0) * a.QtySKD)</t>
  </si>
  <si>
    <t xml:space="preserve">        (a.TotalMobilizationFeeAmount * a.QtySKD)</t>
  </si>
  <si>
    <t xml:space="preserve">        (a.TotalDemobilizationFeeAmount * a.QtySKD)</t>
  </si>
  <si>
    <t xml:space="preserve">        ((a.InterestExpense + a.InterestExpenseVAT + a.InterestExpenseTAX) * a.QtySKD)</t>
  </si>
  <si>
    <t xml:space="preserve">        (a.InterestCostTop * a.QtySKD)</t>
  </si>
  <si>
    <t xml:space="preserve">        (a.InterestExpenseBAST * a.QtySKD)</t>
  </si>
  <si>
    <r>
      <t xml:space="preserve">                                    select top 1 </t>
    </r>
    <r>
      <rPr>
        <b/>
        <sz val="11"/>
        <color rgb="FFFF0000"/>
        <rFont val="Consolas"/>
        <family val="3"/>
      </rPr>
      <t>Value</t>
    </r>
  </si>
  <si>
    <r>
      <t xml:space="preserve">                                    from </t>
    </r>
    <r>
      <rPr>
        <b/>
        <sz val="11"/>
        <color rgb="FF0000FF"/>
        <rFont val="Consolas"/>
        <family val="3"/>
      </rPr>
      <t>Tb_OPL_TAXSetting</t>
    </r>
    <r>
      <rPr>
        <sz val="11"/>
        <color theme="1"/>
        <rFont val="Consolas"/>
        <family val="3"/>
      </rPr>
      <t xml:space="preserve"> </t>
    </r>
    <r>
      <rPr>
        <i/>
        <sz val="11"/>
        <color rgb="FF0000FF"/>
        <rFont val="Consolas"/>
        <family val="3"/>
      </rPr>
      <t>tax</t>
    </r>
  </si>
  <si>
    <r>
      <t xml:space="preserve">                                    where </t>
    </r>
    <r>
      <rPr>
        <b/>
        <i/>
        <sz val="11"/>
        <color rgb="FF0000FF"/>
        <rFont val="Consolas"/>
        <family val="3"/>
      </rPr>
      <t>tax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IsDelete</t>
    </r>
    <r>
      <rPr>
        <sz val="11"/>
        <color theme="1"/>
        <rFont val="Consolas"/>
        <family val="3"/>
      </rPr>
      <t xml:space="preserve"> &lt;&gt; </t>
    </r>
    <r>
      <rPr>
        <b/>
        <sz val="11"/>
        <color theme="1"/>
        <rFont val="Consolas"/>
        <family val="3"/>
      </rPr>
      <t>1</t>
    </r>
  </si>
  <si>
    <r>
      <t xml:space="preserve">                                    and </t>
    </r>
    <r>
      <rPr>
        <b/>
        <i/>
        <sz val="11"/>
        <color rgb="FF0000FF"/>
        <rFont val="Consolas"/>
        <family val="3"/>
      </rPr>
      <t>tax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TaxType</t>
    </r>
    <r>
      <rPr>
        <sz val="11"/>
        <color theme="1"/>
        <rFont val="Consolas"/>
        <family val="3"/>
      </rPr>
      <t xml:space="preserve"> = </t>
    </r>
    <r>
      <rPr>
        <b/>
        <sz val="11"/>
        <color theme="1"/>
        <rFont val="Consolas"/>
        <family val="3"/>
      </rPr>
      <t>652</t>
    </r>
  </si>
  <si>
    <r>
      <t xml:space="preserve">                            then </t>
    </r>
    <r>
      <rPr>
        <b/>
        <sz val="11"/>
        <color theme="1"/>
        <rFont val="Consolas"/>
        <family val="3"/>
      </rPr>
      <t>10</t>
    </r>
  </si>
  <si>
    <r>
      <t xml:space="preserve">                            else </t>
    </r>
    <r>
      <rPr>
        <b/>
        <sz val="11"/>
        <color theme="1"/>
        <rFont val="Consolas"/>
        <family val="3"/>
      </rPr>
      <t>0</t>
    </r>
  </si>
  <si>
    <r>
      <t xml:space="preserve">                        as </t>
    </r>
    <r>
      <rPr>
        <sz val="11"/>
        <color rgb="FFFF0000"/>
        <rFont val="Consolas"/>
        <family val="3"/>
      </rPr>
      <t>PpnCalc</t>
    </r>
    <r>
      <rPr>
        <sz val="11"/>
        <color theme="1"/>
        <rFont val="Consolas"/>
        <family val="3"/>
      </rPr>
      <t>,</t>
    </r>
  </si>
  <si>
    <r>
      <t xml:space="preserve">                        as </t>
    </r>
    <r>
      <rPr>
        <sz val="11"/>
        <color rgb="FFFF0000"/>
        <rFont val="Consolas"/>
        <family val="3"/>
      </rPr>
      <t>PpnSKD</t>
    </r>
    <r>
      <rPr>
        <sz val="11"/>
        <color theme="1"/>
        <rFont val="Consolas"/>
        <family val="3"/>
      </rPr>
      <t>,</t>
    </r>
  </si>
  <si>
    <r>
      <t xml:space="preserve">                            '</t>
    </r>
    <r>
      <rPr>
        <b/>
        <sz val="11"/>
        <color theme="1"/>
        <rFont val="Consolas"/>
        <family val="3"/>
      </rPr>
      <t>0001213/4/01/12/2022</t>
    </r>
    <r>
      <rPr>
        <sz val="11"/>
        <color theme="1"/>
        <rFont val="Consolas"/>
        <family val="3"/>
      </rPr>
      <t>',</t>
    </r>
  </si>
  <si>
    <r>
      <t xml:space="preserve">                        </t>
    </r>
    <r>
      <rPr>
        <b/>
        <i/>
        <sz val="11"/>
        <color rgb="FF0000FF"/>
        <rFont val="Consolas"/>
        <family val="3"/>
      </rPr>
      <t>j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CustomerCode</t>
    </r>
    <r>
      <rPr>
        <sz val="11"/>
        <color theme="1"/>
        <rFont val="Consolas"/>
        <family val="3"/>
      </rPr>
      <t>,</t>
    </r>
  </si>
  <si>
    <r>
      <t xml:space="preserve">                        </t>
    </r>
    <r>
      <rPr>
        <b/>
        <i/>
        <sz val="11"/>
        <color rgb="FF0000FF"/>
        <rFont val="Consolas"/>
        <family val="3"/>
      </rPr>
      <t>j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CustomerName</t>
    </r>
    <r>
      <rPr>
        <sz val="11"/>
        <color theme="1"/>
        <rFont val="Consolas"/>
        <family val="3"/>
      </rPr>
      <t>,</t>
    </r>
  </si>
  <si>
    <r>
      <t xml:space="preserve">                        --</t>
    </r>
    <r>
      <rPr>
        <b/>
        <i/>
        <sz val="11"/>
        <color rgb="FF0000FF"/>
        <rFont val="Consolas"/>
        <family val="3"/>
      </rPr>
      <t>j</t>
    </r>
    <r>
      <rPr>
        <sz val="11"/>
        <color theme="1"/>
        <rFont val="Consolas"/>
        <family val="3"/>
      </rPr>
      <t>.[</t>
    </r>
    <r>
      <rPr>
        <b/>
        <sz val="11"/>
        <color rgb="FFFF0000"/>
        <rFont val="Consolas"/>
        <family val="3"/>
      </rPr>
      <t>Address</t>
    </r>
    <r>
      <rPr>
        <sz val="11"/>
        <color theme="1"/>
        <rFont val="Consolas"/>
        <family val="3"/>
      </rPr>
      <t xml:space="preserve">] as </t>
    </r>
    <r>
      <rPr>
        <sz val="11"/>
        <color rgb="FFFF0000"/>
        <rFont val="Consolas"/>
        <family val="3"/>
      </rPr>
      <t>CustomerAddress</t>
    </r>
    <r>
      <rPr>
        <sz val="11"/>
        <color theme="1"/>
        <rFont val="Consolas"/>
        <family val="3"/>
      </rPr>
      <t>,</t>
    </r>
  </si>
  <si>
    <r>
      <t xml:space="preserve">                        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OPLCalculationNumber</t>
    </r>
    <r>
      <rPr>
        <sz val="11"/>
        <color theme="1"/>
        <rFont val="Consolas"/>
        <family val="3"/>
      </rPr>
      <t>,</t>
    </r>
  </si>
  <si>
    <r>
      <t xml:space="preserve">                        </t>
    </r>
    <r>
      <rPr>
        <b/>
        <i/>
        <sz val="11"/>
        <color rgb="FF0000FF"/>
        <rFont val="Consolas"/>
        <family val="3"/>
      </rPr>
      <t>e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OPLQuotationNumber</t>
    </r>
    <r>
      <rPr>
        <sz val="11"/>
        <color theme="1"/>
        <rFont val="Consolas"/>
        <family val="3"/>
      </rPr>
      <t>,</t>
    </r>
  </si>
  <si>
    <r>
      <t xml:space="preserve">                        </t>
    </r>
    <r>
      <rPr>
        <b/>
        <i/>
        <sz val="11"/>
        <color rgb="FF0000FF"/>
        <rFont val="Consolas"/>
        <family val="3"/>
      </rPr>
      <t>f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SKDNo</t>
    </r>
    <r>
      <rPr>
        <sz val="11"/>
        <color theme="1"/>
        <rFont val="Consolas"/>
        <family val="3"/>
      </rPr>
      <t>,</t>
    </r>
  </si>
  <si>
    <r>
      <t xml:space="preserve">                        --</t>
    </r>
    <r>
      <rPr>
        <b/>
        <i/>
        <sz val="11"/>
        <color rgb="FF0000FF"/>
        <rFont val="Consolas"/>
        <family val="3"/>
      </rPr>
      <t>g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AgreementNumber</t>
    </r>
    <r>
      <rPr>
        <sz val="11"/>
        <color theme="1"/>
        <rFont val="Consolas"/>
        <family val="3"/>
      </rPr>
      <t>,</t>
    </r>
  </si>
  <si>
    <r>
      <t xml:space="preserve">                        </t>
    </r>
    <r>
      <rPr>
        <b/>
        <i/>
        <sz val="11"/>
        <color rgb="FF0000FF"/>
        <rFont val="Consolas"/>
        <family val="3"/>
      </rPr>
      <t>b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  <r>
      <rPr>
        <sz val="11"/>
        <color theme="1"/>
        <rFont val="Consolas"/>
        <family val="3"/>
      </rPr>
      <t xml:space="preserve"> as </t>
    </r>
    <r>
      <rPr>
        <sz val="11"/>
        <color rgb="FFFF0000"/>
        <rFont val="Consolas"/>
        <family val="3"/>
      </rPr>
      <t>xOPLBasicCondition</t>
    </r>
    <r>
      <rPr>
        <sz val="11"/>
        <color theme="1"/>
        <rFont val="Consolas"/>
        <family val="3"/>
      </rPr>
      <t>,</t>
    </r>
  </si>
  <si>
    <r>
      <t xml:space="preserve">                        </t>
    </r>
    <r>
      <rPr>
        <b/>
        <i/>
        <sz val="11"/>
        <color rgb="FF0000FF"/>
        <rFont val="Consolas"/>
        <family val="3"/>
      </rPr>
      <t>c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  <r>
      <rPr>
        <sz val="11"/>
        <color theme="1"/>
        <rFont val="Consolas"/>
        <family val="3"/>
      </rPr>
      <t xml:space="preserve"> as </t>
    </r>
    <r>
      <rPr>
        <sz val="11"/>
        <color rgb="FFFF0000"/>
        <rFont val="Consolas"/>
        <family val="3"/>
      </rPr>
      <t>xOPLFinanceCondition</t>
    </r>
    <r>
      <rPr>
        <sz val="11"/>
        <color theme="1"/>
        <rFont val="Consolas"/>
        <family val="3"/>
      </rPr>
      <t>,</t>
    </r>
  </si>
  <si>
    <r>
      <t xml:space="preserve">                        </t>
    </r>
    <r>
      <rPr>
        <b/>
        <i/>
        <sz val="11"/>
        <color rgb="FF0000FF"/>
        <rFont val="Consolas"/>
        <family val="3"/>
      </rPr>
      <t>d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  <r>
      <rPr>
        <sz val="11"/>
        <color theme="1"/>
        <rFont val="Consolas"/>
        <family val="3"/>
      </rPr>
      <t xml:space="preserve"> as </t>
    </r>
    <r>
      <rPr>
        <sz val="11"/>
        <color rgb="FFFF0000"/>
        <rFont val="Consolas"/>
        <family val="3"/>
      </rPr>
      <t>xOPLInsuranceCondition</t>
    </r>
    <r>
      <rPr>
        <sz val="11"/>
        <color theme="1"/>
        <rFont val="Consolas"/>
        <family val="3"/>
      </rPr>
      <t>,</t>
    </r>
  </si>
  <si>
    <r>
      <t xml:space="preserve">                        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.IsNewCalculation,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</si>
  <si>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CRVATInAccessories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CRVATInAccessories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</si>
  <si>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CRVATInCarroserries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CRVATInCarroserries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</si>
  <si>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CRVATInUnit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CRVATInUnit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</si>
  <si>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InsuranceCommisionAmount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InsuranceCommisionAmount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</si>
  <si>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InterestCostTop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InterestCostTop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</si>
  <si>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InterestExpense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InterestExpense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</si>
  <si>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InterestExpenseBAST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InterestExpenseBAST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</si>
  <si>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InterestExpenseTAX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InterestExpenseTAX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</si>
  <si>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InterestExpenseVAT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InterestExpenseVAT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</si>
  <si>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LeasePeriodPlan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LeasePeriodPlan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</si>
  <si>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MonthlyInstallmentAmount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MonthlyInstallmentAmount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</si>
  <si>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SumMaintenanceCost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SumMaintenanceCost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</si>
  <si>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TotalDemobilizationFeeAmount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TotalDemobilizationFeeAmount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</si>
  <si>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TotalMobilizationFeeAmount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TotalMobilizationFeeAmount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</si>
  <si>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b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AccesoriesPriceTotal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AccesoriesPriceTotal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</si>
  <si>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b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ATPMDiscount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ATPMDiscount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</si>
  <si>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b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CarroserriePrice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CarroserriePrice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</si>
  <si>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b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CarroserriePriceTotal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CarroserriePriceTotal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</si>
  <si>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b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ProductPrice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ProductPrice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</si>
  <si>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b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ProductPriceTotal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ProductPriceTotal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</si>
  <si>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b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ResidualValueAmount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ResidualValueAmount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</si>
  <si>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b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ResidualValuePercent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ResidualValuePercent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</si>
  <si>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c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BorrowingEffectivePercent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BorrowingEffectivePercent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</si>
  <si>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c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PrimeEffectivePercent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PrimeEffectivePercent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</si>
  <si>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c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RegistrationValueAmount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RegistrationValueAmount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</si>
  <si>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c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ReplacementCarAmount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ReplacementCarAmount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</si>
  <si>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c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SpreadEffectivePercent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SpreadEffectivePercent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</si>
  <si>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c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TermPaymentDays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TermPaymentDays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</si>
  <si>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d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CommissionRate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CommissionRate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</si>
  <si>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d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TotalGrossPremium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TotalGrossPremium</t>
    </r>
    <r>
      <rPr>
        <sz val="11"/>
        <color theme="1"/>
        <rFont val="Consolas"/>
        <family val="3"/>
      </rPr>
      <t>,</t>
    </r>
  </si>
  <si>
    <r>
      <t xml:space="preserve">                        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StartPeriodPlan</t>
    </r>
    <r>
      <rPr>
        <sz val="11"/>
        <color theme="1"/>
        <rFont val="Consolas"/>
        <family val="3"/>
      </rPr>
      <t>,</t>
    </r>
  </si>
  <si>
    <r>
      <t xml:space="preserve">                        </t>
    </r>
    <r>
      <rPr>
        <b/>
        <i/>
        <sz val="11"/>
        <color rgb="FF0000FF"/>
        <rFont val="Consolas"/>
        <family val="3"/>
      </rPr>
      <t>f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SKDDate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</si>
  <si>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i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ProductPriceSKD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ProductPriceSKD</t>
    </r>
    <r>
      <rPr>
        <sz val="11"/>
        <color theme="1"/>
        <rFont val="Consolas"/>
        <family val="3"/>
      </rPr>
      <t>,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</si>
  <si>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h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QtySKD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QtySKD</t>
    </r>
    <r>
      <rPr>
        <sz val="11"/>
        <color theme="1"/>
        <rFont val="Consolas"/>
        <family val="3"/>
      </rPr>
      <t>,</t>
    </r>
  </si>
  <si>
    <r>
      <t xml:space="preserve">                                    and </t>
    </r>
    <r>
      <rPr>
        <b/>
        <i/>
        <sz val="11"/>
        <color rgb="FF0000FF"/>
        <rFont val="Consolas"/>
        <family val="3"/>
      </rPr>
      <t>tax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StartDate</t>
    </r>
    <r>
      <rPr>
        <sz val="11"/>
        <color theme="1"/>
        <rFont val="Consolas"/>
        <family val="3"/>
      </rPr>
      <t xml:space="preserve"> &lt;= 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StartPeriodPlan</t>
    </r>
  </si>
  <si>
    <r>
      <t xml:space="preserve">                                    and </t>
    </r>
    <r>
      <rPr>
        <b/>
        <i/>
        <sz val="11"/>
        <color rgb="FF0000FF"/>
        <rFont val="Consolas"/>
        <family val="3"/>
      </rPr>
      <t>tax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EndDate</t>
    </r>
    <r>
      <rPr>
        <sz val="11"/>
        <color theme="1"/>
        <rFont val="Consolas"/>
        <family val="3"/>
      </rPr>
      <t xml:space="preserve"> &gt;= 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StartPeriodPlan</t>
    </r>
  </si>
  <si>
    <r>
      <t xml:space="preserve">                                    and </t>
    </r>
    <r>
      <rPr>
        <b/>
        <i/>
        <sz val="11"/>
        <color rgb="FF0000FF"/>
        <rFont val="Consolas"/>
        <family val="3"/>
      </rPr>
      <t>tax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StartDate</t>
    </r>
    <r>
      <rPr>
        <sz val="11"/>
        <color theme="1"/>
        <rFont val="Consolas"/>
        <family val="3"/>
      </rPr>
      <t xml:space="preserve"> &lt;= </t>
    </r>
    <r>
      <rPr>
        <b/>
        <i/>
        <sz val="11"/>
        <color rgb="FF0000FF"/>
        <rFont val="Consolas"/>
        <family val="3"/>
      </rPr>
      <t>f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SKDDate</t>
    </r>
  </si>
  <si>
    <r>
      <t xml:space="preserve">                                    and </t>
    </r>
    <r>
      <rPr>
        <b/>
        <i/>
        <sz val="11"/>
        <color rgb="FF0000FF"/>
        <rFont val="Consolas"/>
        <family val="3"/>
      </rPr>
      <t>tax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EndDate</t>
    </r>
    <r>
      <rPr>
        <sz val="11"/>
        <color theme="1"/>
        <rFont val="Consolas"/>
        <family val="3"/>
      </rPr>
      <t xml:space="preserve"> &gt;= </t>
    </r>
    <r>
      <rPr>
        <b/>
        <i/>
        <sz val="11"/>
        <color rgb="FF0000FF"/>
        <rFont val="Consolas"/>
        <family val="3"/>
      </rPr>
      <t>f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SKDDate</t>
    </r>
  </si>
  <si>
    <r>
      <t xml:space="preserve">                        isnull(</t>
    </r>
    <r>
      <rPr>
        <b/>
        <i/>
        <sz val="11"/>
        <color rgb="FF0000FF"/>
        <rFont val="Consolas"/>
        <family val="3"/>
      </rPr>
      <t>d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MediatorFeeAmount</t>
    </r>
    <r>
      <rPr>
        <sz val="11"/>
        <color theme="1"/>
        <rFont val="Consolas"/>
        <family val="3"/>
      </rPr>
      <t xml:space="preserve">, 0) as </t>
    </r>
    <r>
      <rPr>
        <sz val="11"/>
        <color rgb="FFFF0000"/>
        <rFont val="Consolas"/>
        <family val="3"/>
      </rPr>
      <t>MediatorFeeAmount</t>
    </r>
  </si>
  <si>
    <r>
      <t xml:space="preserve">                        from </t>
    </r>
    <r>
      <rPr>
        <b/>
        <sz val="11"/>
        <color rgb="FF0000FF"/>
        <rFont val="Consolas"/>
        <family val="3"/>
      </rPr>
      <t>OPLCalculation</t>
    </r>
    <r>
      <rPr>
        <sz val="11"/>
        <color theme="1"/>
        <rFont val="Consolas"/>
        <family val="3"/>
      </rPr>
      <t xml:space="preserve"> </t>
    </r>
    <r>
      <rPr>
        <i/>
        <sz val="11"/>
        <color rgb="FF0000FF"/>
        <rFont val="Consolas"/>
        <family val="3"/>
      </rPr>
      <t>a</t>
    </r>
  </si>
  <si>
    <r>
      <t xml:space="preserve">                        left join </t>
    </r>
    <r>
      <rPr>
        <b/>
        <sz val="11"/>
        <color rgb="FF0000FF"/>
        <rFont val="Consolas"/>
        <family val="3"/>
      </rPr>
      <t>OPLBasicCondition</t>
    </r>
    <r>
      <rPr>
        <sz val="11"/>
        <color theme="1"/>
        <rFont val="Consolas"/>
        <family val="3"/>
      </rPr>
      <t xml:space="preserve"> </t>
    </r>
    <r>
      <rPr>
        <i/>
        <sz val="11"/>
        <color rgb="FF0000FF"/>
        <rFont val="Consolas"/>
        <family val="3"/>
      </rPr>
      <t>b</t>
    </r>
  </si>
  <si>
    <r>
      <t xml:space="preserve">                        on 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  <r>
      <rPr>
        <sz val="11"/>
        <color theme="1"/>
        <rFont val="Consolas"/>
        <family val="3"/>
      </rPr>
      <t xml:space="preserve"> = </t>
    </r>
    <r>
      <rPr>
        <b/>
        <i/>
        <sz val="11"/>
        <color rgb="FF0000FF"/>
        <rFont val="Consolas"/>
        <family val="3"/>
      </rPr>
      <t>b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</si>
  <si>
    <r>
      <t xml:space="preserve">                        left join </t>
    </r>
    <r>
      <rPr>
        <b/>
        <sz val="11"/>
        <color rgb="FF0000FF"/>
        <rFont val="Consolas"/>
        <family val="3"/>
      </rPr>
      <t>OPLFinanceCondition</t>
    </r>
    <r>
      <rPr>
        <sz val="11"/>
        <color theme="1"/>
        <rFont val="Consolas"/>
        <family val="3"/>
      </rPr>
      <t xml:space="preserve"> </t>
    </r>
    <r>
      <rPr>
        <i/>
        <sz val="11"/>
        <color rgb="FF0000FF"/>
        <rFont val="Consolas"/>
        <family val="3"/>
      </rPr>
      <t>c</t>
    </r>
  </si>
  <si>
    <r>
      <t xml:space="preserve">                        on 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  <r>
      <rPr>
        <sz val="11"/>
        <color theme="1"/>
        <rFont val="Consolas"/>
        <family val="3"/>
      </rPr>
      <t xml:space="preserve"> = </t>
    </r>
    <r>
      <rPr>
        <b/>
        <i/>
        <sz val="11"/>
        <color rgb="FF0000FF"/>
        <rFont val="Consolas"/>
        <family val="3"/>
      </rPr>
      <t>c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</si>
  <si>
    <r>
      <t xml:space="preserve">                        left join </t>
    </r>
    <r>
      <rPr>
        <b/>
        <sz val="11"/>
        <color rgb="FF0000FF"/>
        <rFont val="Consolas"/>
        <family val="3"/>
      </rPr>
      <t>OPLInsuranceCondition</t>
    </r>
    <r>
      <rPr>
        <sz val="11"/>
        <color theme="1"/>
        <rFont val="Consolas"/>
        <family val="3"/>
      </rPr>
      <t xml:space="preserve"> </t>
    </r>
    <r>
      <rPr>
        <i/>
        <sz val="11"/>
        <color rgb="FF0000FF"/>
        <rFont val="Consolas"/>
        <family val="3"/>
      </rPr>
      <t>d</t>
    </r>
  </si>
  <si>
    <r>
      <t xml:space="preserve">                        on 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  <r>
      <rPr>
        <sz val="11"/>
        <color theme="1"/>
        <rFont val="Consolas"/>
        <family val="3"/>
      </rPr>
      <t xml:space="preserve"> = </t>
    </r>
    <r>
      <rPr>
        <b/>
        <i/>
        <sz val="11"/>
        <color rgb="FF0000FF"/>
        <rFont val="Consolas"/>
        <family val="3"/>
      </rPr>
      <t>d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</si>
  <si>
    <r>
      <t xml:space="preserve">                        join </t>
    </r>
    <r>
      <rPr>
        <b/>
        <sz val="11"/>
        <color rgb="FF0000FF"/>
        <rFont val="Consolas"/>
        <family val="3"/>
      </rPr>
      <t>OPLQuotation</t>
    </r>
    <r>
      <rPr>
        <sz val="11"/>
        <color theme="1"/>
        <rFont val="Consolas"/>
        <family val="3"/>
      </rPr>
      <t xml:space="preserve"> </t>
    </r>
    <r>
      <rPr>
        <i/>
        <sz val="11"/>
        <color rgb="FF0000FF"/>
        <rFont val="Consolas"/>
        <family val="3"/>
      </rPr>
      <t>e</t>
    </r>
  </si>
  <si>
    <r>
      <t xml:space="preserve">                        on 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OPLCalculationNumber</t>
    </r>
    <r>
      <rPr>
        <sz val="11"/>
        <color theme="1"/>
        <rFont val="Consolas"/>
        <family val="3"/>
      </rPr>
      <t xml:space="preserve"> = </t>
    </r>
    <r>
      <rPr>
        <b/>
        <i/>
        <sz val="11"/>
        <color rgb="FF0000FF"/>
        <rFont val="Consolas"/>
        <family val="3"/>
      </rPr>
      <t>e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OPLCalculationNumber</t>
    </r>
  </si>
  <si>
    <r>
      <t xml:space="preserve">                        join </t>
    </r>
    <r>
      <rPr>
        <b/>
        <sz val="11"/>
        <color rgb="FF0000FF"/>
        <rFont val="Consolas"/>
        <family val="3"/>
      </rPr>
      <t>Tb_MKT_SKD</t>
    </r>
    <r>
      <rPr>
        <sz val="11"/>
        <color theme="1"/>
        <rFont val="Consolas"/>
        <family val="3"/>
      </rPr>
      <t xml:space="preserve"> </t>
    </r>
    <r>
      <rPr>
        <i/>
        <sz val="11"/>
        <color rgb="FF0000FF"/>
        <rFont val="Consolas"/>
        <family val="3"/>
      </rPr>
      <t>f</t>
    </r>
  </si>
  <si>
    <r>
      <t xml:space="preserve">                        on </t>
    </r>
    <r>
      <rPr>
        <b/>
        <i/>
        <sz val="11"/>
        <color rgb="FF0000FF"/>
        <rFont val="Consolas"/>
        <family val="3"/>
      </rPr>
      <t>e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IdOPLQuotation</t>
    </r>
    <r>
      <rPr>
        <sz val="11"/>
        <color theme="1"/>
        <rFont val="Consolas"/>
        <family val="3"/>
      </rPr>
      <t xml:space="preserve"> = </t>
    </r>
    <r>
      <rPr>
        <b/>
        <i/>
        <sz val="11"/>
        <color rgb="FF0000FF"/>
        <rFont val="Consolas"/>
        <family val="3"/>
      </rPr>
      <t>f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IdOPLQuotation</t>
    </r>
  </si>
  <si>
    <r>
      <t xml:space="preserve">                        --join </t>
    </r>
    <r>
      <rPr>
        <b/>
        <sz val="11"/>
        <color rgb="FF0000FF"/>
        <rFont val="Consolas"/>
        <family val="3"/>
      </rPr>
      <t>OPLAgreement</t>
    </r>
    <r>
      <rPr>
        <sz val="11"/>
        <color theme="1"/>
        <rFont val="Consolas"/>
        <family val="3"/>
      </rPr>
      <t xml:space="preserve"> </t>
    </r>
    <r>
      <rPr>
        <i/>
        <sz val="11"/>
        <color rgb="FF0000FF"/>
        <rFont val="Consolas"/>
        <family val="3"/>
      </rPr>
      <t>g</t>
    </r>
  </si>
  <si>
    <r>
      <t xml:space="preserve">                        --on </t>
    </r>
    <r>
      <rPr>
        <b/>
        <i/>
        <sz val="11"/>
        <color rgb="FF0000FF"/>
        <rFont val="Consolas"/>
        <family val="3"/>
      </rPr>
      <t>f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IdTb_MKT_SKD</t>
    </r>
    <r>
      <rPr>
        <sz val="11"/>
        <color theme="1"/>
        <rFont val="Consolas"/>
        <family val="3"/>
      </rPr>
      <t xml:space="preserve"> = </t>
    </r>
    <r>
      <rPr>
        <b/>
        <i/>
        <sz val="11"/>
        <color rgb="FF0000FF"/>
        <rFont val="Consolas"/>
        <family val="3"/>
      </rPr>
      <t>g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IdTb_MKT_SKD</t>
    </r>
  </si>
  <si>
    <r>
      <t xml:space="preserve">                        ) </t>
    </r>
    <r>
      <rPr>
        <i/>
        <sz val="11"/>
        <color rgb="FF0000FF"/>
        <rFont val="Consolas"/>
        <family val="3"/>
      </rPr>
      <t>h</t>
    </r>
  </si>
  <si>
    <r>
      <t xml:space="preserve">                        on </t>
    </r>
    <r>
      <rPr>
        <b/>
        <i/>
        <sz val="11"/>
        <color rgb="FF0000FF"/>
        <rFont val="Consolas"/>
        <family val="3"/>
      </rPr>
      <t>f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IdTb_MKT_SKD</t>
    </r>
    <r>
      <rPr>
        <sz val="11"/>
        <color theme="1"/>
        <rFont val="Consolas"/>
        <family val="3"/>
      </rPr>
      <t xml:space="preserve"> = </t>
    </r>
    <r>
      <rPr>
        <b/>
        <i/>
        <sz val="11"/>
        <color rgb="FF0000FF"/>
        <rFont val="Consolas"/>
        <family val="3"/>
      </rPr>
      <t>h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IdTb_MKT_SKD</t>
    </r>
  </si>
  <si>
    <r>
      <t xml:space="preserve">                        ) </t>
    </r>
    <r>
      <rPr>
        <i/>
        <sz val="11"/>
        <color rgb="FF0000FF"/>
        <rFont val="Consolas"/>
        <family val="3"/>
      </rPr>
      <t>i</t>
    </r>
  </si>
  <si>
    <r>
      <t xml:space="preserve">                        on </t>
    </r>
    <r>
      <rPr>
        <b/>
        <i/>
        <sz val="11"/>
        <color rgb="FF0000FF"/>
        <rFont val="Consolas"/>
        <family val="3"/>
      </rPr>
      <t>f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IdTb_MKT_SKD</t>
    </r>
    <r>
      <rPr>
        <sz val="11"/>
        <color theme="1"/>
        <rFont val="Consolas"/>
        <family val="3"/>
      </rPr>
      <t xml:space="preserve"> = </t>
    </r>
    <r>
      <rPr>
        <b/>
        <i/>
        <sz val="11"/>
        <color rgb="FF0000FF"/>
        <rFont val="Consolas"/>
        <family val="3"/>
      </rPr>
      <t>i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IdTb_MKT_SKD</t>
    </r>
  </si>
  <si>
    <r>
      <t xml:space="preserve">                        join </t>
    </r>
    <r>
      <rPr>
        <b/>
        <sz val="11"/>
        <color rgb="FF0000FF"/>
        <rFont val="Consolas"/>
        <family val="3"/>
      </rPr>
      <t>Customer</t>
    </r>
    <r>
      <rPr>
        <sz val="11"/>
        <color theme="1"/>
        <rFont val="Consolas"/>
        <family val="3"/>
      </rPr>
      <t xml:space="preserve"> </t>
    </r>
    <r>
      <rPr>
        <i/>
        <sz val="11"/>
        <color rgb="FF0000FF"/>
        <rFont val="Consolas"/>
        <family val="3"/>
      </rPr>
      <t>j</t>
    </r>
  </si>
  <si>
    <r>
      <t xml:space="preserve">                        on 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CustomerCode</t>
    </r>
    <r>
      <rPr>
        <sz val="11"/>
        <color theme="1"/>
        <rFont val="Consolas"/>
        <family val="3"/>
      </rPr>
      <t xml:space="preserve"> = </t>
    </r>
    <r>
      <rPr>
        <b/>
        <i/>
        <sz val="11"/>
        <color rgb="FF0000FF"/>
        <rFont val="Consolas"/>
        <family val="3"/>
      </rPr>
      <t>j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CustomerCode</t>
    </r>
  </si>
  <si>
    <r>
      <t xml:space="preserve">                        --where </t>
    </r>
    <r>
      <rPr>
        <b/>
        <i/>
        <sz val="11"/>
        <color rgb="FF0000FF"/>
        <rFont val="Consolas"/>
        <family val="3"/>
      </rPr>
      <t>g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AgreementNumber</t>
    </r>
    <r>
      <rPr>
        <sz val="11"/>
        <color theme="1"/>
        <rFont val="Consolas"/>
        <family val="3"/>
      </rPr>
      <t xml:space="preserve"> in ('</t>
    </r>
    <r>
      <rPr>
        <b/>
        <sz val="11"/>
        <color theme="1"/>
        <rFont val="Consolas"/>
        <family val="3"/>
      </rPr>
      <t>0000417/4/08/11/2020</t>
    </r>
    <r>
      <rPr>
        <sz val="11"/>
        <color theme="1"/>
        <rFont val="Consolas"/>
        <family val="3"/>
      </rPr>
      <t>')</t>
    </r>
  </si>
  <si>
    <r>
      <t xml:space="preserve">                        where </t>
    </r>
    <r>
      <rPr>
        <b/>
        <i/>
        <sz val="11"/>
        <color rgb="FF0000FF"/>
        <rFont val="Consolas"/>
        <family val="3"/>
      </rPr>
      <t>f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SKDNo</t>
    </r>
    <r>
      <rPr>
        <sz val="11"/>
        <color theme="1"/>
        <rFont val="Consolas"/>
        <family val="3"/>
      </rPr>
      <t xml:space="preserve"> in (</t>
    </r>
  </si>
  <si>
    <r>
      <t xml:space="preserve">                    ) </t>
    </r>
    <r>
      <rPr>
        <i/>
        <sz val="11"/>
        <color rgb="FF0000FF"/>
        <rFont val="Consolas"/>
        <family val="3"/>
      </rPr>
      <t>a1</t>
    </r>
  </si>
  <si>
    <r>
      <t xml:space="preserve">                    as </t>
    </r>
    <r>
      <rPr>
        <sz val="11"/>
        <color rgb="FFFF0000"/>
        <rFont val="Consolas"/>
        <family val="3"/>
      </rPr>
      <t>a01</t>
    </r>
    <r>
      <rPr>
        <sz val="11"/>
        <color theme="1"/>
        <rFont val="Consolas"/>
        <family val="3"/>
      </rPr>
      <t>,</t>
    </r>
  </si>
  <si>
    <r>
      <t xml:space="preserve">                    as </t>
    </r>
    <r>
      <rPr>
        <sz val="11"/>
        <color rgb="FFFF0000"/>
        <rFont val="Consolas"/>
        <family val="3"/>
      </rPr>
      <t>a16</t>
    </r>
    <r>
      <rPr>
        <sz val="11"/>
        <color theme="1"/>
        <rFont val="Consolas"/>
        <family val="3"/>
      </rPr>
      <t>,</t>
    </r>
  </si>
  <si>
    <r>
      <t xml:space="preserve">                        else </t>
    </r>
    <r>
      <rPr>
        <b/>
        <sz val="11"/>
        <color theme="1"/>
        <rFont val="Consolas"/>
        <family val="3"/>
      </rPr>
      <t>0</t>
    </r>
  </si>
  <si>
    <r>
      <t xml:space="preserve">                    as </t>
    </r>
    <r>
      <rPr>
        <sz val="11"/>
        <color rgb="FFFF0000"/>
        <rFont val="Consolas"/>
        <family val="3"/>
      </rPr>
      <t>a17</t>
    </r>
    <r>
      <rPr>
        <sz val="11"/>
        <color theme="1"/>
        <rFont val="Consolas"/>
        <family val="3"/>
      </rPr>
      <t>,</t>
    </r>
  </si>
  <si>
    <r>
      <t xml:space="preserve">                    as </t>
    </r>
    <r>
      <rPr>
        <sz val="11"/>
        <color rgb="FFFF0000"/>
        <rFont val="Consolas"/>
        <family val="3"/>
      </rPr>
      <t>a20</t>
    </r>
    <r>
      <rPr>
        <sz val="11"/>
        <color theme="1"/>
        <rFont val="Consolas"/>
        <family val="3"/>
      </rPr>
      <t>,</t>
    </r>
  </si>
  <si>
    <r>
      <t xml:space="preserve">                    as </t>
    </r>
    <r>
      <rPr>
        <sz val="11"/>
        <color rgb="FFFF0000"/>
        <rFont val="Consolas"/>
        <family val="3"/>
      </rPr>
      <t>a26</t>
    </r>
    <r>
      <rPr>
        <sz val="11"/>
        <color theme="1"/>
        <rFont val="Consolas"/>
        <family val="3"/>
      </rPr>
      <t>,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</si>
  <si>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.*,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</si>
  <si>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ProductPriceTotal</t>
    </r>
    <r>
      <rPr>
        <sz val="11"/>
        <color theme="1"/>
        <rFont val="Consolas"/>
        <family val="3"/>
      </rPr>
      <t xml:space="preserve"> +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</si>
  <si>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CarroserriePriceTotal</t>
    </r>
    <r>
      <rPr>
        <sz val="11"/>
        <color theme="1"/>
        <rFont val="Consolas"/>
        <family val="3"/>
      </rPr>
      <t xml:space="preserve"> +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</si>
  <si>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AccesoriesPriceTotal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</si>
  <si>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LeasePeriodPlan</t>
    </r>
    <r>
      <rPr>
        <sz val="11"/>
        <color theme="1"/>
        <rFont val="Consolas"/>
        <family val="3"/>
      </rPr>
      <t xml:space="preserve"> as </t>
    </r>
    <r>
      <rPr>
        <sz val="11"/>
        <color rgb="FFFF0000"/>
        <rFont val="Consolas"/>
        <family val="3"/>
      </rPr>
      <t>a03</t>
    </r>
    <r>
      <rPr>
        <sz val="11"/>
        <color theme="1"/>
        <rFont val="Consolas"/>
        <family val="3"/>
      </rPr>
      <t>,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</si>
  <si>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PrimeEffectivePercent</t>
    </r>
    <r>
      <rPr>
        <sz val="11"/>
        <color theme="1"/>
        <rFont val="Consolas"/>
        <family val="3"/>
      </rPr>
      <t xml:space="preserve"> as </t>
    </r>
    <r>
      <rPr>
        <sz val="11"/>
        <color rgb="FFFF0000"/>
        <rFont val="Consolas"/>
        <family val="3"/>
      </rPr>
      <t>a04</t>
    </r>
    <r>
      <rPr>
        <sz val="11"/>
        <color theme="1"/>
        <rFont val="Consolas"/>
        <family val="3"/>
      </rPr>
      <t>,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</si>
  <si>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BorrowingEffectivePercent</t>
    </r>
    <r>
      <rPr>
        <sz val="11"/>
        <color theme="1"/>
        <rFont val="Consolas"/>
        <family val="3"/>
      </rPr>
      <t xml:space="preserve"> as </t>
    </r>
    <r>
      <rPr>
        <sz val="11"/>
        <color rgb="FFFF0000"/>
        <rFont val="Consolas"/>
        <family val="3"/>
      </rPr>
      <t>a05</t>
    </r>
    <r>
      <rPr>
        <sz val="11"/>
        <color theme="1"/>
        <rFont val="Consolas"/>
        <family val="3"/>
      </rPr>
      <t>,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</si>
  <si>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SpreadEffectivePercent</t>
    </r>
    <r>
      <rPr>
        <sz val="11"/>
        <color theme="1"/>
        <rFont val="Consolas"/>
        <family val="3"/>
      </rPr>
      <t xml:space="preserve"> as </t>
    </r>
    <r>
      <rPr>
        <sz val="11"/>
        <color rgb="FFFF0000"/>
        <rFont val="Consolas"/>
        <family val="3"/>
      </rPr>
      <t>a06</t>
    </r>
    <r>
      <rPr>
        <sz val="11"/>
        <color theme="1"/>
        <rFont val="Consolas"/>
        <family val="3"/>
      </rPr>
      <t>,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</si>
  <si>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ProductPrice</t>
    </r>
    <r>
      <rPr>
        <sz val="11"/>
        <color theme="1"/>
        <rFont val="Consolas"/>
        <family val="3"/>
      </rPr>
      <t xml:space="preserve"> as </t>
    </r>
    <r>
      <rPr>
        <sz val="11"/>
        <color rgb="FFFF0000"/>
        <rFont val="Consolas"/>
        <family val="3"/>
      </rPr>
      <t>a07</t>
    </r>
    <r>
      <rPr>
        <sz val="11"/>
        <color theme="1"/>
        <rFont val="Consolas"/>
        <family val="3"/>
      </rPr>
      <t>,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</si>
  <si>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ResidualValueAmount</t>
    </r>
    <r>
      <rPr>
        <sz val="11"/>
        <color theme="1"/>
        <rFont val="Consolas"/>
        <family val="3"/>
      </rPr>
      <t xml:space="preserve"> as </t>
    </r>
    <r>
      <rPr>
        <sz val="11"/>
        <color rgb="FFFF0000"/>
        <rFont val="Consolas"/>
        <family val="3"/>
      </rPr>
      <t>a09</t>
    </r>
    <r>
      <rPr>
        <sz val="11"/>
        <color theme="1"/>
        <rFont val="Consolas"/>
        <family val="3"/>
      </rPr>
      <t>,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</si>
  <si>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MonthlyInstallmentAmount</t>
    </r>
    <r>
      <rPr>
        <sz val="11"/>
        <color theme="1"/>
        <rFont val="Consolas"/>
        <family val="3"/>
      </rPr>
      <t xml:space="preserve"> as </t>
    </r>
    <r>
      <rPr>
        <sz val="11"/>
        <color rgb="FFFF0000"/>
        <rFont val="Consolas"/>
        <family val="3"/>
      </rPr>
      <t>a10</t>
    </r>
    <r>
      <rPr>
        <sz val="11"/>
        <color theme="1"/>
        <rFont val="Consolas"/>
        <family val="3"/>
      </rPr>
      <t>,</t>
    </r>
  </si>
  <si>
    <r>
      <t xml:space="preserve">                        when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CommissionRate</t>
    </r>
    <r>
      <rPr>
        <sz val="11"/>
        <color theme="1"/>
        <rFont val="Consolas"/>
        <family val="3"/>
      </rPr>
      <t xml:space="preserve"> is null -- d = OPLInsuranceCondition --&gt; OPLInsuranceCondition NOT EXISTS</t>
    </r>
  </si>
  <si>
    <r>
      <t xml:space="preserve">                        then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CommissionRate</t>
    </r>
  </si>
  <si>
    <r>
      <t xml:space="preserve">                        else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InsuranceCommisionAmount</t>
    </r>
  </si>
  <si>
    <r>
      <t xml:space="preserve">                        when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ATPMDiscount</t>
    </r>
    <r>
      <rPr>
        <sz val="11"/>
        <color theme="1"/>
        <rFont val="Consolas"/>
        <family val="3"/>
      </rPr>
      <t xml:space="preserve"> is not null -- b = OPLBasicCondition --&gt; OPLBasicCondition NOT EXISTS</t>
    </r>
  </si>
  <si>
    <r>
      <t xml:space="preserve">                        then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ATPMDiscount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</si>
  <si>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TotalGrossPremium</t>
    </r>
    <r>
      <rPr>
        <sz val="11"/>
        <color theme="1"/>
        <rFont val="Consolas"/>
        <family val="3"/>
      </rPr>
      <t xml:space="preserve"> as </t>
    </r>
    <r>
      <rPr>
        <sz val="11"/>
        <color rgb="FFFF0000"/>
        <rFont val="Consolas"/>
        <family val="3"/>
      </rPr>
      <t>a19</t>
    </r>
    <r>
      <rPr>
        <sz val="11"/>
        <color theme="1"/>
        <rFont val="Consolas"/>
        <family val="3"/>
      </rPr>
      <t>,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</si>
  <si>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AccesoriesPriceTotal</t>
    </r>
    <r>
      <rPr>
        <sz val="11"/>
        <color theme="1"/>
        <rFont val="Consolas"/>
        <family val="3"/>
      </rPr>
      <t xml:space="preserve"> -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</si>
  <si>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CRVATInUnit</t>
    </r>
    <r>
      <rPr>
        <sz val="11"/>
        <color theme="1"/>
        <rFont val="Consolas"/>
        <family val="3"/>
      </rPr>
      <t xml:space="preserve"> -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</si>
  <si>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CRVATInAccessories</t>
    </r>
    <r>
      <rPr>
        <sz val="11"/>
        <color theme="1"/>
        <rFont val="Consolas"/>
        <family val="3"/>
      </rPr>
      <t xml:space="preserve"> -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</si>
  <si>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CRVATInCarroserries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</si>
  <si>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TotalMobilizationFeeAmount</t>
    </r>
    <r>
      <rPr>
        <sz val="11"/>
        <color theme="1"/>
        <rFont val="Consolas"/>
        <family val="3"/>
      </rPr>
      <t xml:space="preserve"> as </t>
    </r>
    <r>
      <rPr>
        <sz val="11"/>
        <color rgb="FFFF0000"/>
        <rFont val="Consolas"/>
        <family val="3"/>
      </rPr>
      <t>a21</t>
    </r>
    <r>
      <rPr>
        <sz val="11"/>
        <color theme="1"/>
        <rFont val="Consolas"/>
        <family val="3"/>
      </rPr>
      <t>,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</si>
  <si>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TotalDemobilizationFeeAmount</t>
    </r>
    <r>
      <rPr>
        <sz val="11"/>
        <color theme="1"/>
        <rFont val="Consolas"/>
        <family val="3"/>
      </rPr>
      <t xml:space="preserve"> as </t>
    </r>
    <r>
      <rPr>
        <sz val="11"/>
        <color rgb="FFFF0000"/>
        <rFont val="Consolas"/>
        <family val="3"/>
      </rPr>
      <t>a22</t>
    </r>
    <r>
      <rPr>
        <sz val="11"/>
        <color theme="1"/>
        <rFont val="Consolas"/>
        <family val="3"/>
      </rPr>
      <t>,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</si>
  <si>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TermPaymentDays</t>
    </r>
    <r>
      <rPr>
        <sz val="11"/>
        <color theme="1"/>
        <rFont val="Consolas"/>
        <family val="3"/>
      </rPr>
      <t xml:space="preserve"> as [</t>
    </r>
    <r>
      <rPr>
        <sz val="11"/>
        <color rgb="FFFF0000"/>
        <rFont val="Consolas"/>
        <family val="3"/>
      </rPr>
      <t>days</t>
    </r>
    <r>
      <rPr>
        <sz val="11"/>
        <color theme="1"/>
        <rFont val="Consolas"/>
        <family val="3"/>
      </rPr>
      <t>],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</si>
  <si>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InterestCostTop</t>
    </r>
    <r>
      <rPr>
        <sz val="11"/>
        <color theme="1"/>
        <rFont val="Consolas"/>
        <family val="3"/>
      </rPr>
      <t xml:space="preserve"> as </t>
    </r>
    <r>
      <rPr>
        <sz val="11"/>
        <color rgb="FFFF0000"/>
        <rFont val="Consolas"/>
        <family val="3"/>
      </rPr>
      <t>a23</t>
    </r>
    <r>
      <rPr>
        <sz val="11"/>
        <color theme="1"/>
        <rFont val="Consolas"/>
        <family val="3"/>
      </rPr>
      <t>,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</si>
  <si>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RegistrationValueAmount</t>
    </r>
    <r>
      <rPr>
        <sz val="11"/>
        <color theme="1"/>
        <rFont val="Consolas"/>
        <family val="3"/>
      </rPr>
      <t xml:space="preserve"> as </t>
    </r>
    <r>
      <rPr>
        <sz val="11"/>
        <color rgb="FFFF0000"/>
        <rFont val="Consolas"/>
        <family val="3"/>
      </rPr>
      <t>a24</t>
    </r>
    <r>
      <rPr>
        <sz val="11"/>
        <color theme="1"/>
        <rFont val="Consolas"/>
        <family val="3"/>
      </rPr>
      <t>,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</si>
  <si>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SumMaintenanceCost</t>
    </r>
    <r>
      <rPr>
        <sz val="11"/>
        <color theme="1"/>
        <rFont val="Consolas"/>
        <family val="3"/>
      </rPr>
      <t xml:space="preserve"> as </t>
    </r>
    <r>
      <rPr>
        <sz val="11"/>
        <color rgb="FFFF0000"/>
        <rFont val="Consolas"/>
        <family val="3"/>
      </rPr>
      <t>a25</t>
    </r>
    <r>
      <rPr>
        <sz val="11"/>
        <color theme="1"/>
        <rFont val="Consolas"/>
        <family val="3"/>
      </rPr>
      <t>,</t>
    </r>
  </si>
  <si>
    <r>
      <t xml:space="preserve">                        when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IsNewCalculation</t>
    </r>
    <r>
      <rPr>
        <sz val="11"/>
        <color theme="1"/>
        <rFont val="Consolas"/>
        <family val="3"/>
      </rPr>
      <t xml:space="preserve"> = 1</t>
    </r>
  </si>
  <si>
    <r>
      <t xml:space="preserve">                        then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InterestExpense</t>
    </r>
    <r>
      <rPr>
        <sz val="11"/>
        <color theme="1"/>
        <rFont val="Consolas"/>
        <family val="3"/>
      </rPr>
      <t xml:space="preserve"> +</t>
    </r>
  </si>
  <si>
    <r>
      <t xml:space="preserve">         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InterestExpenseVAT</t>
    </r>
    <r>
      <rPr>
        <sz val="11"/>
        <color theme="1"/>
        <rFont val="Consolas"/>
        <family val="3"/>
      </rPr>
      <t xml:space="preserve"> +</t>
    </r>
  </si>
  <si>
    <r>
      <t xml:space="preserve">         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InterestExpenseTAX</t>
    </r>
  </si>
  <si>
    <r>
      <t xml:space="preserve">                        else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InterestExpense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</si>
  <si>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InterestExpenseBAST</t>
    </r>
    <r>
      <rPr>
        <sz val="11"/>
        <color theme="1"/>
        <rFont val="Consolas"/>
        <family val="3"/>
      </rPr>
      <t xml:space="preserve"> as </t>
    </r>
    <r>
      <rPr>
        <sz val="11"/>
        <color rgb="FFFF0000"/>
        <rFont val="Consolas"/>
        <family val="3"/>
      </rPr>
      <t>a27</t>
    </r>
    <r>
      <rPr>
        <sz val="11"/>
        <color theme="1"/>
        <rFont val="Consolas"/>
        <family val="3"/>
      </rPr>
      <t>,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</si>
  <si>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ReplacementCarAmount</t>
    </r>
    <r>
      <rPr>
        <sz val="11"/>
        <color theme="1"/>
        <rFont val="Consolas"/>
        <family val="3"/>
      </rPr>
      <t xml:space="preserve"> as </t>
    </r>
    <r>
      <rPr>
        <sz val="11"/>
        <color rgb="FFFF0000"/>
        <rFont val="Consolas"/>
        <family val="3"/>
      </rPr>
      <t>a28</t>
    </r>
  </si>
  <si>
    <r>
      <t xml:space="preserve">                ) </t>
    </r>
    <r>
      <rPr>
        <i/>
        <sz val="11"/>
        <color rgb="FF0000FF"/>
        <rFont val="Consolas"/>
        <family val="3"/>
      </rPr>
      <t>a2</t>
    </r>
  </si>
  <si>
    <r>
      <t xml:space="preserve">                </t>
    </r>
    <r>
      <rPr>
        <b/>
        <i/>
        <sz val="11"/>
        <color rgb="FF0000FF"/>
        <rFont val="Consolas"/>
        <family val="3"/>
      </rPr>
      <t>a2</t>
    </r>
    <r>
      <rPr>
        <sz val="11"/>
        <color theme="1"/>
        <rFont val="Consolas"/>
        <family val="3"/>
      </rPr>
      <t>.*,</t>
    </r>
  </si>
  <si>
    <r>
      <t xml:space="preserve">                </t>
    </r>
    <r>
      <rPr>
        <b/>
        <i/>
        <sz val="11"/>
        <color rgb="FF0000FF"/>
        <rFont val="Consolas"/>
        <family val="3"/>
      </rPr>
      <t>a2</t>
    </r>
    <r>
      <rPr>
        <sz val="11"/>
        <color theme="1"/>
        <rFont val="Consolas"/>
        <family val="3"/>
      </rPr>
      <t>.a01 -</t>
    </r>
  </si>
  <si>
    <r>
      <t xml:space="preserve">                </t>
    </r>
    <r>
      <rPr>
        <b/>
        <i/>
        <sz val="11"/>
        <color rgb="FF0000FF"/>
        <rFont val="Consolas"/>
        <family val="3"/>
      </rPr>
      <t>a2</t>
    </r>
    <r>
      <rPr>
        <sz val="11"/>
        <color theme="1"/>
        <rFont val="Consolas"/>
        <family val="3"/>
      </rPr>
      <t>.CRVATInUnit -</t>
    </r>
  </si>
  <si>
    <r>
      <t xml:space="preserve">                </t>
    </r>
    <r>
      <rPr>
        <b/>
        <i/>
        <sz val="11"/>
        <color rgb="FF0000FF"/>
        <rFont val="Consolas"/>
        <family val="3"/>
      </rPr>
      <t>a2</t>
    </r>
    <r>
      <rPr>
        <sz val="11"/>
        <color theme="1"/>
        <rFont val="Consolas"/>
        <family val="3"/>
      </rPr>
      <t>.CRVATInCarroserries -</t>
    </r>
  </si>
  <si>
    <r>
      <t xml:space="preserve">                </t>
    </r>
    <r>
      <rPr>
        <b/>
        <i/>
        <sz val="11"/>
        <color rgb="FF0000FF"/>
        <rFont val="Consolas"/>
        <family val="3"/>
      </rPr>
      <t>a2</t>
    </r>
    <r>
      <rPr>
        <sz val="11"/>
        <color theme="1"/>
        <rFont val="Consolas"/>
        <family val="3"/>
      </rPr>
      <t>.CRVATInAccessories</t>
    </r>
  </si>
  <si>
    <r>
      <t xml:space="preserve">                </t>
    </r>
    <r>
      <rPr>
        <b/>
        <i/>
        <sz val="11"/>
        <color rgb="FF0000FF"/>
        <rFont val="Consolas"/>
        <family val="3"/>
      </rPr>
      <t>a2</t>
    </r>
    <r>
      <rPr>
        <sz val="11"/>
        <color theme="1"/>
        <rFont val="Consolas"/>
        <family val="3"/>
      </rPr>
      <t xml:space="preserve">.a10 * </t>
    </r>
    <r>
      <rPr>
        <b/>
        <i/>
        <sz val="11"/>
        <color rgb="FF0000FF"/>
        <rFont val="Consolas"/>
        <family val="3"/>
      </rPr>
      <t>a2</t>
    </r>
    <r>
      <rPr>
        <sz val="11"/>
        <color theme="1"/>
        <rFont val="Consolas"/>
        <family val="3"/>
      </rPr>
      <t>.a03</t>
    </r>
  </si>
  <si>
    <r>
      <t xml:space="preserve">                </t>
    </r>
    <r>
      <rPr>
        <b/>
        <i/>
        <sz val="11"/>
        <color rgb="FF0000FF"/>
        <rFont val="Consolas"/>
        <family val="3"/>
      </rPr>
      <t>a2</t>
    </r>
    <r>
      <rPr>
        <sz val="11"/>
        <color theme="1"/>
        <rFont val="Consolas"/>
        <family val="3"/>
      </rPr>
      <t>.a10 *</t>
    </r>
  </si>
  <si>
    <r>
      <t xml:space="preserve">                (100 + </t>
    </r>
    <r>
      <rPr>
        <b/>
        <i/>
        <sz val="11"/>
        <color rgb="FF0000FF"/>
        <rFont val="Consolas"/>
        <family val="3"/>
      </rPr>
      <t>a2</t>
    </r>
    <r>
      <rPr>
        <sz val="11"/>
        <color theme="1"/>
        <rFont val="Consolas"/>
        <family val="3"/>
      </rPr>
      <t>.PpnCalc) / 100 -- 10%</t>
    </r>
  </si>
  <si>
    <r>
      <t xml:space="preserve">                    when </t>
    </r>
    <r>
      <rPr>
        <b/>
        <i/>
        <sz val="11"/>
        <color rgb="FF0000FF"/>
        <rFont val="Consolas"/>
        <family val="3"/>
      </rPr>
      <t>a2</t>
    </r>
    <r>
      <rPr>
        <sz val="11"/>
        <color theme="1"/>
        <rFont val="Consolas"/>
        <family val="3"/>
      </rPr>
      <t>.IsNewCalculation = 1</t>
    </r>
  </si>
  <si>
    <r>
      <t xml:space="preserve">                    then </t>
    </r>
    <r>
      <rPr>
        <b/>
        <i/>
        <sz val="11"/>
        <color rgb="FF0000FF"/>
        <rFont val="Consolas"/>
        <family val="3"/>
      </rPr>
      <t>a2</t>
    </r>
    <r>
      <rPr>
        <sz val="11"/>
        <color theme="1"/>
        <rFont val="Consolas"/>
        <family val="3"/>
      </rPr>
      <t>.a09 *</t>
    </r>
  </si>
  <si>
    <r>
      <t xml:space="preserve">                        100 / (100 + </t>
    </r>
    <r>
      <rPr>
        <b/>
        <i/>
        <sz val="11"/>
        <color rgb="FF0000FF"/>
        <rFont val="Consolas"/>
        <family val="3"/>
      </rPr>
      <t>a2</t>
    </r>
    <r>
      <rPr>
        <sz val="11"/>
        <color theme="1"/>
        <rFont val="Consolas"/>
        <family val="3"/>
      </rPr>
      <t>.PpnCalc) -- PPN</t>
    </r>
  </si>
  <si>
    <r>
      <t xml:space="preserve">                    else </t>
    </r>
    <r>
      <rPr>
        <b/>
        <i/>
        <sz val="11"/>
        <color rgb="FF0000FF"/>
        <rFont val="Consolas"/>
        <family val="3"/>
      </rPr>
      <t>a2</t>
    </r>
    <r>
      <rPr>
        <sz val="11"/>
        <color theme="1"/>
        <rFont val="Consolas"/>
        <family val="3"/>
      </rPr>
      <t>.a09</t>
    </r>
  </si>
  <si>
    <r>
      <t xml:space="preserve">            ) </t>
    </r>
    <r>
      <rPr>
        <i/>
        <sz val="11"/>
        <color rgb="FF0000FF"/>
        <rFont val="Consolas"/>
        <family val="3"/>
      </rPr>
      <t>a3</t>
    </r>
  </si>
  <si>
    <r>
      <t xml:space="preserve">           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>.*,</t>
    </r>
  </si>
  <si>
    <r>
      <t xml:space="preserve">                when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>.IsNewCalculation = 1</t>
    </r>
  </si>
  <si>
    <r>
      <t xml:space="preserve">                then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>.ResidualValuePercent</t>
    </r>
  </si>
  <si>
    <r>
      <t xml:space="preserve">                else case when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 xml:space="preserve">.a02 = </t>
    </r>
    <r>
      <rPr>
        <b/>
        <sz val="11"/>
        <color theme="1"/>
        <rFont val="Consolas"/>
        <family val="3"/>
      </rPr>
      <t>0</t>
    </r>
    <r>
      <rPr>
        <sz val="11"/>
        <color theme="1"/>
        <rFont val="Consolas"/>
        <family val="3"/>
      </rPr>
      <t xml:space="preserve"> then </t>
    </r>
    <r>
      <rPr>
        <b/>
        <sz val="11"/>
        <color theme="1"/>
        <rFont val="Consolas"/>
        <family val="3"/>
      </rPr>
      <t>0</t>
    </r>
    <r>
      <rPr>
        <sz val="11"/>
        <color theme="1"/>
        <rFont val="Consolas"/>
        <family val="3"/>
      </rPr>
      <t xml:space="preserve"> else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 xml:space="preserve">.a09 /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>.a02 * 100 end</t>
    </r>
  </si>
  <si>
    <r>
      <t xml:space="preserve">           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 xml:space="preserve">.a12 *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>.a03</t>
    </r>
  </si>
  <si>
    <r>
      <t xml:space="preserve">           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 xml:space="preserve">.a14 +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 xml:space="preserve">.a15 +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 xml:space="preserve">.a16 +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>.a17</t>
    </r>
  </si>
  <si>
    <r>
      <t xml:space="preserve">           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 xml:space="preserve">.a19 +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 xml:space="preserve">.a20 +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 xml:space="preserve">.a21 +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 xml:space="preserve">.a22 +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 xml:space="preserve">.a23 +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 xml:space="preserve">.a24 +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 xml:space="preserve">.a25 +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 xml:space="preserve">.a26 +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 xml:space="preserve">.a27 +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>.a28</t>
    </r>
  </si>
  <si>
    <r>
      <t xml:space="preserve">            (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 xml:space="preserve">.a07 + </t>
    </r>
    <r>
      <rPr>
        <b/>
        <i/>
        <sz val="11"/>
        <color rgb="FF0000FF"/>
        <rFont val="Consolas"/>
        <family val="3"/>
      </rPr>
      <t>a3</t>
    </r>
    <r>
      <rPr>
        <sz val="11"/>
        <color theme="1"/>
        <rFont val="Consolas"/>
        <family val="3"/>
      </rPr>
      <t>.a09) / 2</t>
    </r>
  </si>
  <si>
    <r>
      <t xml:space="preserve">        ) </t>
    </r>
    <r>
      <rPr>
        <i/>
        <sz val="11"/>
        <color rgb="FF0000FF"/>
        <rFont val="Consolas"/>
        <family val="3"/>
      </rPr>
      <t>a4</t>
    </r>
  </si>
  <si>
    <r>
      <t xml:space="preserve">        </t>
    </r>
    <r>
      <rPr>
        <b/>
        <i/>
        <sz val="11"/>
        <color rgb="FF0000FF"/>
        <rFont val="Consolas"/>
        <family val="3"/>
      </rPr>
      <t>a4</t>
    </r>
    <r>
      <rPr>
        <sz val="11"/>
        <color theme="1"/>
        <rFont val="Consolas"/>
        <family val="3"/>
      </rPr>
      <t xml:space="preserve">.a18 - </t>
    </r>
    <r>
      <rPr>
        <b/>
        <i/>
        <sz val="11"/>
        <color rgb="FF0000FF"/>
        <rFont val="Consolas"/>
        <family val="3"/>
      </rPr>
      <t>a4</t>
    </r>
    <r>
      <rPr>
        <sz val="11"/>
        <color theme="1"/>
        <rFont val="Consolas"/>
        <family val="3"/>
      </rPr>
      <t>.a29</t>
    </r>
  </si>
  <si>
    <r>
      <t xml:space="preserve">        </t>
    </r>
    <r>
      <rPr>
        <b/>
        <i/>
        <sz val="11"/>
        <color rgb="FF0000FF"/>
        <rFont val="Consolas"/>
        <family val="3"/>
      </rPr>
      <t>a4</t>
    </r>
    <r>
      <rPr>
        <sz val="11"/>
        <color theme="1"/>
        <rFont val="Consolas"/>
        <family val="3"/>
      </rPr>
      <t>.*,</t>
    </r>
  </si>
  <si>
    <t xml:space="preserve">                        /*</t>
  </si>
  <si>
    <t xml:space="preserve">                        */</t>
  </si>
  <si>
    <t xml:space="preserve">                        isnull(</t>
  </si>
  <si>
    <t xml:space="preserve">                            (</t>
  </si>
  <si>
    <t xml:space="preserve">                            ),</t>
  </si>
  <si>
    <r>
      <t xml:space="preserve">                                select top 1 </t>
    </r>
    <r>
      <rPr>
        <b/>
        <i/>
        <sz val="11"/>
        <color rgb="FF0000FF"/>
        <rFont val="Consolas"/>
        <family val="3"/>
      </rPr>
      <t>c0</t>
    </r>
    <r>
      <rPr>
        <sz val="11"/>
        <color theme="1"/>
        <rFont val="Consolas"/>
        <family val="3"/>
      </rPr>
      <t>.Value</t>
    </r>
  </si>
  <si>
    <r>
      <t xml:space="preserve">                                from </t>
    </r>
    <r>
      <rPr>
        <b/>
        <sz val="11"/>
        <color rgb="FF0000FF"/>
        <rFont val="Consolas"/>
        <family val="3"/>
      </rPr>
      <t>OptionItems</t>
    </r>
    <r>
      <rPr>
        <sz val="11"/>
        <color theme="1"/>
        <rFont val="Consolas"/>
        <family val="3"/>
      </rPr>
      <t xml:space="preserve"> </t>
    </r>
    <r>
      <rPr>
        <i/>
        <sz val="11"/>
        <color rgb="FF0000FF"/>
        <rFont val="Consolas"/>
        <family val="3"/>
      </rPr>
      <t>a0</t>
    </r>
  </si>
  <si>
    <r>
      <t xml:space="preserve">                                join </t>
    </r>
    <r>
      <rPr>
        <b/>
        <sz val="11"/>
        <color rgb="FF0000FF"/>
        <rFont val="Consolas"/>
        <family val="3"/>
      </rPr>
      <t>OptionItemValues</t>
    </r>
    <r>
      <rPr>
        <sz val="11"/>
        <color theme="1"/>
        <rFont val="Consolas"/>
        <family val="3"/>
      </rPr>
      <t xml:space="preserve"> </t>
    </r>
    <r>
      <rPr>
        <i/>
        <sz val="11"/>
        <color rgb="FF0000FF"/>
        <rFont val="Consolas"/>
        <family val="3"/>
      </rPr>
      <t>b0</t>
    </r>
  </si>
  <si>
    <r>
      <t xml:space="preserve">                                on </t>
    </r>
    <r>
      <rPr>
        <b/>
        <i/>
        <sz val="11"/>
        <color rgb="FF0000FF"/>
        <rFont val="Consolas"/>
        <family val="3"/>
      </rPr>
      <t>a0</t>
    </r>
    <r>
      <rPr>
        <sz val="11"/>
        <color theme="1"/>
        <rFont val="Consolas"/>
        <family val="3"/>
      </rPr>
      <t xml:space="preserve">.IdOptionItem = </t>
    </r>
    <r>
      <rPr>
        <b/>
        <i/>
        <sz val="11"/>
        <color rgb="FF0000FF"/>
        <rFont val="Consolas"/>
        <family val="3"/>
      </rPr>
      <t>b0</t>
    </r>
    <r>
      <rPr>
        <sz val="11"/>
        <color theme="1"/>
        <rFont val="Consolas"/>
        <family val="3"/>
      </rPr>
      <t>.IdOptionItem</t>
    </r>
  </si>
  <si>
    <r>
      <t xml:space="preserve">                                join </t>
    </r>
    <r>
      <rPr>
        <b/>
        <sz val="11"/>
        <color rgb="FF0000FF"/>
        <rFont val="Consolas"/>
        <family val="3"/>
      </rPr>
      <t>Tb_OPL_TAXSetting</t>
    </r>
    <r>
      <rPr>
        <sz val="11"/>
        <color theme="1"/>
        <rFont val="Consolas"/>
        <family val="3"/>
      </rPr>
      <t xml:space="preserve"> </t>
    </r>
    <r>
      <rPr>
        <i/>
        <sz val="11"/>
        <color rgb="FF0000FF"/>
        <rFont val="Consolas"/>
        <family val="3"/>
      </rPr>
      <t>c0</t>
    </r>
  </si>
  <si>
    <r>
      <t xml:space="preserve">                                on </t>
    </r>
    <r>
      <rPr>
        <b/>
        <i/>
        <sz val="11"/>
        <color rgb="FF0000FF"/>
        <rFont val="Consolas"/>
        <family val="3"/>
      </rPr>
      <t>c0</t>
    </r>
    <r>
      <rPr>
        <sz val="11"/>
        <color theme="1"/>
        <rFont val="Consolas"/>
        <family val="3"/>
      </rPr>
      <t xml:space="preserve">.TaxType = </t>
    </r>
    <r>
      <rPr>
        <b/>
        <i/>
        <sz val="11"/>
        <color rgb="FF0000FF"/>
        <rFont val="Consolas"/>
        <family val="3"/>
      </rPr>
      <t>b0</t>
    </r>
    <r>
      <rPr>
        <sz val="11"/>
        <color theme="1"/>
        <rFont val="Consolas"/>
        <family val="3"/>
      </rPr>
      <t>.IdOptionItemValue</t>
    </r>
  </si>
  <si>
    <r>
      <t xml:space="preserve">                                where </t>
    </r>
    <r>
      <rPr>
        <b/>
        <i/>
        <sz val="11"/>
        <color rgb="FF0000FF"/>
        <rFont val="Consolas"/>
        <family val="3"/>
      </rPr>
      <t>a0</t>
    </r>
    <r>
      <rPr>
        <sz val="11"/>
        <color theme="1"/>
        <rFont val="Consolas"/>
        <family val="3"/>
      </rPr>
      <t xml:space="preserve">.IsDeleted &lt;&gt; </t>
    </r>
    <r>
      <rPr>
        <b/>
        <sz val="11"/>
        <color theme="1"/>
        <rFont val="Consolas"/>
        <family val="3"/>
      </rPr>
      <t>1</t>
    </r>
  </si>
  <si>
    <r>
      <t xml:space="preserve">                                and </t>
    </r>
    <r>
      <rPr>
        <b/>
        <i/>
        <sz val="11"/>
        <color rgb="FF0000FF"/>
        <rFont val="Consolas"/>
        <family val="3"/>
      </rPr>
      <t>a0</t>
    </r>
    <r>
      <rPr>
        <sz val="11"/>
        <color theme="1"/>
        <rFont val="Consolas"/>
        <family val="3"/>
      </rPr>
      <t>.OptionItemName = '</t>
    </r>
    <r>
      <rPr>
        <b/>
        <sz val="11"/>
        <color theme="1"/>
        <rFont val="Consolas"/>
        <family val="3"/>
      </rPr>
      <t>Tax Type</t>
    </r>
    <r>
      <rPr>
        <sz val="11"/>
        <color theme="1"/>
        <rFont val="Consolas"/>
        <family val="3"/>
      </rPr>
      <t>'</t>
    </r>
  </si>
  <si>
    <r>
      <t xml:space="preserve">                                and </t>
    </r>
    <r>
      <rPr>
        <b/>
        <i/>
        <sz val="11"/>
        <color rgb="FF0000FF"/>
        <rFont val="Consolas"/>
        <family val="3"/>
      </rPr>
      <t>b0</t>
    </r>
    <r>
      <rPr>
        <sz val="11"/>
        <color theme="1"/>
        <rFont val="Consolas"/>
        <family val="3"/>
      </rPr>
      <t>.ItemValuesName = '</t>
    </r>
    <r>
      <rPr>
        <b/>
        <sz val="11"/>
        <color theme="1"/>
        <rFont val="Consolas"/>
        <family val="3"/>
      </rPr>
      <t>PPN</t>
    </r>
    <r>
      <rPr>
        <sz val="11"/>
        <color theme="1"/>
        <rFont val="Consolas"/>
        <family val="3"/>
      </rPr>
      <t>'</t>
    </r>
  </si>
  <si>
    <r>
      <t xml:space="preserve">                            </t>
    </r>
    <r>
      <rPr>
        <b/>
        <sz val="11"/>
        <color theme="1"/>
        <rFont val="Consolas"/>
        <family val="3"/>
      </rPr>
      <t>0</t>
    </r>
  </si>
  <si>
    <r>
      <t xml:space="preserve">                                and </t>
    </r>
    <r>
      <rPr>
        <b/>
        <i/>
        <sz val="11"/>
        <color rgb="FF0000FF"/>
        <rFont val="Consolas"/>
        <family val="3"/>
      </rPr>
      <t>b0</t>
    </r>
    <r>
      <rPr>
        <sz val="11"/>
        <color theme="1"/>
        <rFont val="Consolas"/>
        <family val="3"/>
      </rPr>
      <t xml:space="preserve">.IsDeleted &lt;&gt; </t>
    </r>
    <r>
      <rPr>
        <b/>
        <sz val="11"/>
        <color theme="1"/>
        <rFont val="Consolas"/>
        <family val="3"/>
      </rPr>
      <t>1</t>
    </r>
  </si>
  <si>
    <r>
      <t xml:space="preserve">                                and </t>
    </r>
    <r>
      <rPr>
        <b/>
        <i/>
        <sz val="11"/>
        <color rgb="FF0000FF"/>
        <rFont val="Consolas"/>
        <family val="3"/>
      </rPr>
      <t>c0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StartDate</t>
    </r>
    <r>
      <rPr>
        <sz val="11"/>
        <color theme="1"/>
        <rFont val="Consolas"/>
        <family val="3"/>
      </rPr>
      <t xml:space="preserve"> &lt;= 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StartPeriodPlan</t>
    </r>
  </si>
  <si>
    <r>
      <t xml:space="preserve">                                and </t>
    </r>
    <r>
      <rPr>
        <b/>
        <i/>
        <sz val="11"/>
        <color rgb="FF0000FF"/>
        <rFont val="Consolas"/>
        <family val="3"/>
      </rPr>
      <t>c0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EndDate</t>
    </r>
    <r>
      <rPr>
        <sz val="11"/>
        <color theme="1"/>
        <rFont val="Consolas"/>
        <family val="3"/>
      </rPr>
      <t xml:space="preserve"> &gt;= </t>
    </r>
    <r>
      <rPr>
        <b/>
        <i/>
        <sz val="11"/>
        <color rgb="FF0000FF"/>
        <rFont val="Consolas"/>
        <family val="3"/>
      </rPr>
      <t>a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StartPeriodPlan</t>
    </r>
  </si>
  <si>
    <r>
      <t xml:space="preserve">                                and </t>
    </r>
    <r>
      <rPr>
        <b/>
        <i/>
        <sz val="11"/>
        <color rgb="FF0000FF"/>
        <rFont val="Consolas"/>
        <family val="3"/>
      </rPr>
      <t>c0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StartDate</t>
    </r>
    <r>
      <rPr>
        <sz val="11"/>
        <color theme="1"/>
        <rFont val="Consolas"/>
        <family val="3"/>
      </rPr>
      <t xml:space="preserve"> &lt;= </t>
    </r>
    <r>
      <rPr>
        <b/>
        <i/>
        <sz val="11"/>
        <color rgb="FF0000FF"/>
        <rFont val="Consolas"/>
        <family val="3"/>
      </rPr>
      <t>f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SKDDate</t>
    </r>
  </si>
  <si>
    <r>
      <t xml:space="preserve">                                and </t>
    </r>
    <r>
      <rPr>
        <b/>
        <i/>
        <sz val="11"/>
        <color rgb="FF0000FF"/>
        <rFont val="Consolas"/>
        <family val="3"/>
      </rPr>
      <t>c0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EndDate</t>
    </r>
    <r>
      <rPr>
        <sz val="11"/>
        <color theme="1"/>
        <rFont val="Consolas"/>
        <family val="3"/>
      </rPr>
      <t xml:space="preserve"> &gt;= </t>
    </r>
    <r>
      <rPr>
        <b/>
        <i/>
        <sz val="11"/>
        <color rgb="FF0000FF"/>
        <rFont val="Consolas"/>
        <family val="3"/>
      </rPr>
      <t>f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SKDDate</t>
    </r>
  </si>
  <si>
    <t xml:space="preserve">                    as Skd_InstallmentIncome,</t>
  </si>
  <si>
    <t xml:space="preserve">                    as Skd_InsuranceIncome,</t>
  </si>
  <si>
    <t xml:space="preserve">                    as Skd_KTBDiscountDirectToDSF,</t>
  </si>
  <si>
    <t xml:space="preserve">                        then case</t>
  </si>
  <si>
    <t xml:space="preserve">                             end</t>
  </si>
  <si>
    <t xml:space="preserve">                    end *</t>
  </si>
  <si>
    <t xml:space="preserve">                    as Skd_ResidualValueWithoutVAT,</t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</si>
  <si>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.MonthlyInstallmentAmount *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</si>
  <si>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.QtySKD *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</si>
  <si>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.LeasePeriodPlan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</si>
  <si>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.InsuranceCommisionAmount *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</si>
  <si>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.QtySKD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</si>
  <si>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.ATPMDiscount *</t>
    </r>
  </si>
  <si>
    <r>
      <t xml:space="preserve">                        when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.IsNewCalculation = 1</t>
    </r>
  </si>
  <si>
    <r>
      <t xml:space="preserve">                                 then </t>
    </r>
    <r>
      <rPr>
        <b/>
        <sz val="11"/>
        <color theme="1"/>
        <rFont val="Consolas"/>
        <family val="3"/>
      </rPr>
      <t>0</t>
    </r>
  </si>
  <si>
    <r>
      <t xml:space="preserve">                                 when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 xml:space="preserve">.ResidualValueAmount = </t>
    </r>
    <r>
      <rPr>
        <b/>
        <sz val="11"/>
        <color theme="1"/>
        <rFont val="Consolas"/>
        <family val="3"/>
      </rPr>
      <t>0</t>
    </r>
  </si>
  <si>
    <r>
      <t xml:space="preserve">                                 else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 xml:space="preserve">.ResidualValueAmount * 100 / (100 +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.PpnSKD)</t>
    </r>
  </si>
  <si>
    <r>
      <t xml:space="preserve">                        else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.ResidualValueAmount</t>
    </r>
  </si>
  <si>
    <t xml:space="preserve">                    as Skd_Registration,</t>
  </si>
  <si>
    <t xml:space="preserve">                    as Skd_Maintenance,</t>
  </si>
  <si>
    <t xml:space="preserve">                    as Skd_Replacement,</t>
  </si>
  <si>
    <t xml:space="preserve">                    as Skd_InsuranceCost,</t>
  </si>
  <si>
    <t xml:space="preserve">                    as Skd_MediatorFee,</t>
  </si>
  <si>
    <t xml:space="preserve">                    as Skd_Mobilization,</t>
  </si>
  <si>
    <t xml:space="preserve">                    as Skd_DeMobilization,</t>
  </si>
  <si>
    <t xml:space="preserve">                    ) *</t>
  </si>
  <si>
    <t xml:space="preserve">                    as Skd_InterestCost,</t>
  </si>
  <si>
    <t xml:space="preserve">                    as Skd_TermOfPaymentCost,</t>
  </si>
  <si>
    <t xml:space="preserve">                    as Skd_InterestCostBeforeBAST,</t>
  </si>
  <si>
    <t xml:space="preserve">                    as Skd_PriceListUnitCarroserie,</t>
  </si>
  <si>
    <t xml:space="preserve">                    as Skd_ResidualValueWithVAT,</t>
  </si>
  <si>
    <t xml:space="preserve">                    as Skd_MonthlyOperatingLease,</t>
  </si>
  <si>
    <t xml:space="preserve">                    --as Skd_VAT11,</t>
  </si>
  <si>
    <r>
      <t xml:space="preserve">    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.ProductPriceTotal +</t>
    </r>
  </si>
  <si>
    <r>
      <t xml:space="preserve">    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.CarroserriePriceTotal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</si>
  <si>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.ResidualValueAmount *</t>
    </r>
  </si>
  <si>
    <r>
      <t xml:space="preserve">                    --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.MonthlyInstallmentAmount *</t>
    </r>
  </si>
  <si>
    <r>
      <t xml:space="preserve">                    --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.QtySKD *</t>
    </r>
  </si>
  <si>
    <r>
      <t xml:space="preserve">                    --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.PpnSKD / 100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</si>
  <si>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.RegistrationValueAmount *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</si>
  <si>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.SumMaintenanceCost *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</si>
  <si>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.ReplacementCarAmount *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</si>
  <si>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.TotalGrossPremium *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</si>
  <si>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.MediatorFeeAmount *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</si>
  <si>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.TotalMobilizationFeeAmount *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</si>
  <si>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.TotalDemobilizationFeeAmount *</t>
    </r>
  </si>
  <si>
    <r>
      <t xml:space="preserve">    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.InterestExpense +</t>
    </r>
  </si>
  <si>
    <r>
      <t xml:space="preserve">    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.InterestExpenseVAT +</t>
    </r>
  </si>
  <si>
    <r>
      <t xml:space="preserve">    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.InterestExpenseTAX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</si>
  <si>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.InterestCostTop *</t>
    </r>
  </si>
  <si>
    <r>
      <t xml:space="preserve">                    </t>
    </r>
    <r>
      <rPr>
        <b/>
        <i/>
        <sz val="11"/>
        <color rgb="FF0000FF"/>
        <rFont val="Consolas"/>
        <family val="3"/>
      </rPr>
      <t>a1</t>
    </r>
    <r>
      <rPr>
        <sz val="11"/>
        <color theme="1"/>
        <rFont val="Consolas"/>
        <family val="3"/>
      </rPr>
      <t>.InterestExpenseBAST *</t>
    </r>
  </si>
  <si>
    <r>
      <t xml:space="preserve">                            from </t>
    </r>
    <r>
      <rPr>
        <b/>
        <sz val="11"/>
        <color rgb="FF0000FF"/>
        <rFont val="Consolas"/>
        <family val="3"/>
      </rPr>
      <t>Tb_MKT_SKD</t>
    </r>
    <r>
      <rPr>
        <sz val="11"/>
        <color theme="1"/>
        <rFont val="Consolas"/>
        <family val="3"/>
      </rPr>
      <t xml:space="preserve"> </t>
    </r>
    <r>
      <rPr>
        <i/>
        <sz val="11"/>
        <color rgb="FF0000FF"/>
        <rFont val="Consolas"/>
        <family val="3"/>
      </rPr>
      <t>a0</t>
    </r>
  </si>
  <si>
    <r>
      <t xml:space="preserve">                            left join </t>
    </r>
    <r>
      <rPr>
        <b/>
        <sz val="11"/>
        <color rgb="FF0000FF"/>
        <rFont val="Consolas"/>
        <family val="3"/>
      </rPr>
      <t>Tb_MKT_SKD_Dtl</t>
    </r>
    <r>
      <rPr>
        <sz val="11"/>
        <color theme="1"/>
        <rFont val="Consolas"/>
        <family val="3"/>
      </rPr>
      <t xml:space="preserve"> </t>
    </r>
    <r>
      <rPr>
        <i/>
        <sz val="11"/>
        <color rgb="FF0000FF"/>
        <rFont val="Consolas"/>
        <family val="3"/>
      </rPr>
      <t>b0</t>
    </r>
  </si>
  <si>
    <r>
      <t xml:space="preserve">                            on </t>
    </r>
    <r>
      <rPr>
        <b/>
        <i/>
        <sz val="11"/>
        <color rgb="FF0000FF"/>
        <rFont val="Consolas"/>
        <family val="3"/>
      </rPr>
      <t>a0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IdTb_MKT_SKD</t>
    </r>
    <r>
      <rPr>
        <sz val="11"/>
        <color theme="1"/>
        <rFont val="Consolas"/>
        <family val="3"/>
      </rPr>
      <t xml:space="preserve"> = </t>
    </r>
    <r>
      <rPr>
        <b/>
        <i/>
        <sz val="11"/>
        <color rgb="FF0000FF"/>
        <rFont val="Consolas"/>
        <family val="3"/>
      </rPr>
      <t>b0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IdTb_MKT_SKD</t>
    </r>
  </si>
  <si>
    <r>
      <t xml:space="preserve">                            and </t>
    </r>
    <r>
      <rPr>
        <b/>
        <i/>
        <sz val="11"/>
        <color rgb="FF0000FF"/>
        <rFont val="Consolas"/>
        <family val="3"/>
      </rPr>
      <t>b0</t>
    </r>
    <r>
      <rPr>
        <sz val="11"/>
        <color theme="1"/>
        <rFont val="Consolas"/>
        <family val="3"/>
      </rPr>
      <t>.[</t>
    </r>
    <r>
      <rPr>
        <b/>
        <sz val="11"/>
        <color rgb="FFFF0000"/>
        <rFont val="Consolas"/>
        <family val="3"/>
      </rPr>
      <t>Type</t>
    </r>
    <r>
      <rPr>
        <sz val="11"/>
        <color theme="1"/>
        <rFont val="Consolas"/>
        <family val="3"/>
      </rPr>
      <t>] = '</t>
    </r>
    <r>
      <rPr>
        <b/>
        <sz val="11"/>
        <color theme="1"/>
        <rFont val="Consolas"/>
        <family val="3"/>
      </rPr>
      <t>Unit</t>
    </r>
    <r>
      <rPr>
        <sz val="11"/>
        <color theme="1"/>
        <rFont val="Consolas"/>
        <family val="3"/>
      </rPr>
      <t>'</t>
    </r>
  </si>
  <si>
    <r>
      <t xml:space="preserve">                            group by </t>
    </r>
    <r>
      <rPr>
        <b/>
        <i/>
        <sz val="11"/>
        <color rgb="FF0000FF"/>
        <rFont val="Consolas"/>
        <family val="3"/>
      </rPr>
      <t>a0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IdTb_MKT_SKD</t>
    </r>
  </si>
  <si>
    <r>
      <t xml:space="preserve">                            select </t>
    </r>
    <r>
      <rPr>
        <b/>
        <i/>
        <sz val="11"/>
        <color rgb="FF0000FF"/>
        <rFont val="Consolas"/>
        <family val="3"/>
      </rPr>
      <t>a0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IdTb_MKT_SKD</t>
    </r>
    <r>
      <rPr>
        <sz val="11"/>
        <color theme="1"/>
        <rFont val="Consolas"/>
        <family val="3"/>
      </rPr>
      <t>, sum(</t>
    </r>
    <r>
      <rPr>
        <b/>
        <i/>
        <sz val="11"/>
        <color rgb="FF0000FF"/>
        <rFont val="Consolas"/>
        <family val="3"/>
      </rPr>
      <t>b0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Qty</t>
    </r>
    <r>
      <rPr>
        <sz val="11"/>
        <color theme="1"/>
        <rFont val="Consolas"/>
        <family val="3"/>
      </rPr>
      <t xml:space="preserve">) as </t>
    </r>
    <r>
      <rPr>
        <sz val="11"/>
        <color rgb="FFFF0000"/>
        <rFont val="Consolas"/>
        <family val="3"/>
      </rPr>
      <t>QtySKD</t>
    </r>
  </si>
  <si>
    <r>
      <t xml:space="preserve">                            select </t>
    </r>
    <r>
      <rPr>
        <b/>
        <i/>
        <sz val="11"/>
        <color rgb="FF0000FF"/>
        <rFont val="Consolas"/>
        <family val="3"/>
      </rPr>
      <t>a0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IdTb_MKT_SKD</t>
    </r>
    <r>
      <rPr>
        <sz val="11"/>
        <color theme="1"/>
        <rFont val="Consolas"/>
        <family val="3"/>
      </rPr>
      <t>, sum(</t>
    </r>
    <r>
      <rPr>
        <b/>
        <i/>
        <sz val="11"/>
        <color rgb="FF0000FF"/>
        <rFont val="Consolas"/>
        <family val="3"/>
      </rPr>
      <t>b0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Price</t>
    </r>
    <r>
      <rPr>
        <sz val="11"/>
        <color theme="1"/>
        <rFont val="Consolas"/>
        <family val="3"/>
      </rPr>
      <t xml:space="preserve">) as </t>
    </r>
    <r>
      <rPr>
        <sz val="11"/>
        <color rgb="FFFF0000"/>
        <rFont val="Consolas"/>
        <family val="3"/>
      </rPr>
      <t>ProductPriceSKD</t>
    </r>
  </si>
  <si>
    <r>
      <t xml:space="preserve">                            '</t>
    </r>
    <r>
      <rPr>
        <b/>
        <sz val="11"/>
        <color theme="1"/>
        <rFont val="Consolas"/>
        <family val="3"/>
      </rPr>
      <t>0001216/4/01/12/2022</t>
    </r>
    <r>
      <rPr>
        <sz val="11"/>
        <color theme="1"/>
        <rFont val="Consolas"/>
        <family val="3"/>
      </rPr>
      <t>'</t>
    </r>
  </si>
  <si>
    <r>
      <t xml:space="preserve">                            '</t>
    </r>
    <r>
      <rPr>
        <b/>
        <sz val="11"/>
        <color theme="1"/>
        <rFont val="Consolas"/>
        <family val="3"/>
      </rPr>
      <t>0001215/4/01/12/2022</t>
    </r>
    <r>
      <rPr>
        <sz val="11"/>
        <color theme="1"/>
        <rFont val="Consolas"/>
        <family val="3"/>
      </rPr>
      <t>',</t>
    </r>
  </si>
  <si>
    <r>
      <t xml:space="preserve">                                and </t>
    </r>
    <r>
      <rPr>
        <b/>
        <i/>
        <sz val="11"/>
        <color rgb="FF0000FF"/>
        <rFont val="Consolas"/>
        <family val="3"/>
      </rPr>
      <t>c0</t>
    </r>
    <r>
      <rPr>
        <sz val="11"/>
        <color theme="1"/>
        <rFont val="Consolas"/>
        <family val="3"/>
      </rPr>
      <t xml:space="preserve">.IsDelete &lt;&gt; </t>
    </r>
    <r>
      <rPr>
        <b/>
        <sz val="11"/>
        <color theme="1"/>
        <rFont val="Consolas"/>
        <family val="3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</si>
</sst>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:ss"/>
    <numFmt numFmtId="165" formatCode="yyyy/mm//dd\ hh:mm:ss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0000FF"/>
      <name val="Consolas"/>
      <family val="3"/>
    </font>
    <font>
      <sz val="11"/>
      <color rgb="FF000000"/>
      <name val="Calibri"/>
      <family val="2"/>
    </font>
    <font>
      <b/>
      <i/>
      <sz val="11"/>
      <color rgb="FF0000FF"/>
      <name val="Consolas"/>
      <family val="3"/>
    </font>
    <font>
      <sz val="11"/>
      <color rgb="FFFF0000"/>
      <name val="Consolas"/>
      <family val="3"/>
    </font>
    <font>
      <i/>
      <sz val="11"/>
      <color rgb="FF0000FF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4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horizontal="left" vertical="top"/>
    </xf>
    <xf numFmtId="47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16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3" fillId="0" borderId="0" xfId="0" applyFont="1"/>
    <xf numFmtId="0" fontId="3" fillId="0" borderId="0" xfId="0" quotePrefix="1" applyFont="1"/>
    <xf numFmtId="0" fontId="6" fillId="0" borderId="0" xfId="0" quotePrefix="1" applyFont="1"/>
    <xf numFmtId="0" fontId="3" fillId="2" borderId="0" xfId="0" applyFont="1" applyFill="1"/>
    <xf numFmtId="0" fontId="4" fillId="0" borderId="0" xfId="0" applyFont="1"/>
    <xf numFmtId="0" fontId="3" fillId="3" borderId="0" xfId="0" applyFont="1" applyFill="1"/>
    <xf numFmtId="0" fontId="3" fillId="2" borderId="0" xfId="0" quotePrefix="1" applyFont="1" applyFill="1"/>
    <xf numFmtId="0" fontId="3" fillId="4" borderId="0" xfId="0" applyFont="1" applyFill="1"/>
    <xf numFmtId="0" fontId="3" fillId="4" borderId="0" xfId="0" quotePrefix="1" applyFont="1" applyFill="1"/>
    <xf numFmtId="0" fontId="3" fillId="5" borderId="0" xfId="0" applyFont="1" applyFill="1"/>
    <xf numFmtId="0" fontId="3" fillId="5" borderId="0" xfId="0" quotePrefix="1" applyFont="1" applyFill="1"/>
    <xf numFmtId="0" fontId="3" fillId="6" borderId="0" xfId="0" applyFont="1" applyFill="1"/>
  </cellXfs>
  <cellStyles count="2">
    <cellStyle name="Normal" xfId="0" builtinId="0"/>
    <cellStyle name="Normal 28" xfId="1" xr:uid="{0DCC7F2B-8F0B-44B6-B619-40DB06A798F9}"/>
  </cellStyles>
  <dxfs count="0"/>
  <tableStyles count="0" defaultTableStyle="TableStyleMedium2" defaultPivotStyle="PivotStyleLight16"/>
  <colors>
    <mruColors>
      <color rgb="FF66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F4CC-BDC7-4072-BAB3-67406CA8365F}">
  <dimension ref="A1:A9"/>
  <sheetViews>
    <sheetView workbookViewId="0"/>
  </sheetViews>
  <sheetFormatPr defaultColWidth="2.85546875" defaultRowHeight="15" x14ac:dyDescent="0.25"/>
  <sheetData>
    <row r="1" spans="1:1" x14ac:dyDescent="0.25">
      <c r="A1" t="s">
        <v>122</v>
      </c>
    </row>
    <row r="2" spans="1:1" x14ac:dyDescent="0.25">
      <c r="A2" t="s">
        <v>121</v>
      </c>
    </row>
    <row r="3" spans="1:1" x14ac:dyDescent="0.25">
      <c r="A3" t="s">
        <v>120</v>
      </c>
    </row>
    <row r="4" spans="1:1" x14ac:dyDescent="0.25">
      <c r="A4" t="s">
        <v>119</v>
      </c>
    </row>
    <row r="5" spans="1:1" x14ac:dyDescent="0.25">
      <c r="A5" t="s">
        <v>118</v>
      </c>
    </row>
    <row r="6" spans="1:1" x14ac:dyDescent="0.25">
      <c r="A6" t="s">
        <v>117</v>
      </c>
    </row>
    <row r="7" spans="1:1" x14ac:dyDescent="0.25">
      <c r="A7" t="s">
        <v>116</v>
      </c>
    </row>
    <row r="8" spans="1:1" x14ac:dyDescent="0.25">
      <c r="A8" t="s">
        <v>115</v>
      </c>
    </row>
    <row r="9" spans="1:1" x14ac:dyDescent="0.25">
      <c r="A9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9C52-812A-482F-BB62-0C3AAB35D357}">
  <dimension ref="A1:CO35"/>
  <sheetViews>
    <sheetView workbookViewId="0"/>
  </sheetViews>
  <sheetFormatPr defaultColWidth="2.85546875" defaultRowHeight="15" x14ac:dyDescent="0.25"/>
  <cols>
    <col min="1" max="1" width="16.140625" style="1" bestFit="1" customWidth="1"/>
    <col min="2" max="2" width="22" style="1" bestFit="1" customWidth="1"/>
    <col min="3" max="3" width="31.85546875" style="1" bestFit="1" customWidth="1"/>
    <col min="4" max="4" width="14.28515625" style="1" bestFit="1" customWidth="1"/>
    <col min="5" max="5" width="14" style="1" bestFit="1" customWidth="1"/>
    <col min="6" max="6" width="19.7109375" style="1" bestFit="1" customWidth="1"/>
    <col min="7" max="7" width="6.28515625" style="1" bestFit="1" customWidth="1"/>
    <col min="8" max="8" width="15" style="1" bestFit="1" customWidth="1"/>
    <col min="9" max="9" width="14.140625" style="1" bestFit="1" customWidth="1"/>
    <col min="10" max="10" width="15.85546875" style="1" bestFit="1" customWidth="1"/>
    <col min="11" max="11" width="15.7109375" style="1" bestFit="1" customWidth="1"/>
    <col min="12" max="12" width="16.5703125" style="1" bestFit="1" customWidth="1"/>
    <col min="13" max="13" width="17" style="1" bestFit="1" customWidth="1"/>
    <col min="14" max="14" width="18.85546875" style="1" bestFit="1" customWidth="1"/>
    <col min="15" max="15" width="9.5703125" style="1" bestFit="1" customWidth="1"/>
    <col min="16" max="17" width="13.42578125" style="1" bestFit="1" customWidth="1"/>
    <col min="18" max="18" width="16.5703125" style="1" bestFit="1" customWidth="1"/>
    <col min="19" max="19" width="10.85546875" style="1" bestFit="1" customWidth="1"/>
    <col min="20" max="20" width="15.28515625" style="1" bestFit="1" customWidth="1"/>
    <col min="21" max="21" width="17" style="1" bestFit="1" customWidth="1"/>
    <col min="22" max="22" width="11.28515625" style="1" bestFit="1" customWidth="1"/>
    <col min="23" max="23" width="15.7109375" style="1" bestFit="1" customWidth="1"/>
    <col min="24" max="24" width="10.28515625" style="1" bestFit="1" customWidth="1"/>
    <col min="25" max="25" width="22.85546875" style="1" bestFit="1" customWidth="1"/>
    <col min="26" max="26" width="23.28515625" style="1" bestFit="1" customWidth="1"/>
    <col min="27" max="27" width="22.5703125" style="1" bestFit="1" customWidth="1"/>
    <col min="28" max="28" width="18" style="1" bestFit="1" customWidth="1"/>
    <col min="29" max="29" width="22.28515625" style="1" bestFit="1" customWidth="1"/>
    <col min="30" max="30" width="19.28515625" style="1" bestFit="1" customWidth="1"/>
    <col min="31" max="31" width="5.5703125" style="1" bestFit="1" customWidth="1"/>
    <col min="32" max="32" width="15.5703125" style="1" bestFit="1" customWidth="1"/>
    <col min="33" max="33" width="20.140625" style="1" bestFit="1" customWidth="1"/>
    <col min="34" max="34" width="19.28515625" style="1" bestFit="1" customWidth="1"/>
    <col min="35" max="35" width="19.140625" style="1" bestFit="1" customWidth="1"/>
    <col min="36" max="36" width="12" style="1" bestFit="1" customWidth="1"/>
    <col min="37" max="37" width="26.28515625" style="1" bestFit="1" customWidth="1"/>
    <col min="38" max="38" width="19.140625" style="1" bestFit="1" customWidth="1"/>
    <col min="39" max="39" width="7.140625" style="1" bestFit="1" customWidth="1"/>
    <col min="40" max="40" width="12" style="1" bestFit="1" customWidth="1"/>
    <col min="41" max="41" width="27.28515625" style="1" bestFit="1" customWidth="1"/>
    <col min="42" max="42" width="20.7109375" style="1" bestFit="1" customWidth="1"/>
    <col min="43" max="43" width="8.5703125" style="1" bestFit="1" customWidth="1"/>
    <col min="44" max="44" width="7" style="1" bestFit="1" customWidth="1"/>
    <col min="45" max="45" width="6.85546875" style="1" bestFit="1" customWidth="1"/>
    <col min="46" max="46" width="11.7109375" style="1" bestFit="1" customWidth="1"/>
    <col min="47" max="47" width="9.5703125" style="1" bestFit="1" customWidth="1"/>
    <col min="48" max="48" width="11" style="1" bestFit="1" customWidth="1"/>
    <col min="49" max="49" width="14.85546875" style="1" bestFit="1" customWidth="1"/>
    <col min="50" max="50" width="12.5703125" style="1" bestFit="1" customWidth="1"/>
    <col min="51" max="51" width="14.85546875" style="1" bestFit="1" customWidth="1"/>
    <col min="52" max="52" width="6.42578125" style="1" bestFit="1" customWidth="1"/>
    <col min="53" max="53" width="9.5703125" style="1" bestFit="1" customWidth="1"/>
    <col min="54" max="54" width="11.28515625" style="1" bestFit="1" customWidth="1"/>
    <col min="55" max="55" width="20.42578125" style="1" bestFit="1" customWidth="1"/>
    <col min="56" max="56" width="12.28515625" style="1" bestFit="1" customWidth="1"/>
    <col min="57" max="57" width="19.5703125" style="1" bestFit="1" customWidth="1"/>
    <col min="58" max="58" width="19.140625" style="1" bestFit="1" customWidth="1"/>
    <col min="59" max="59" width="24.28515625" style="1" bestFit="1" customWidth="1"/>
    <col min="60" max="60" width="21.140625" style="1" bestFit="1" customWidth="1"/>
    <col min="61" max="61" width="13.28515625" style="1" bestFit="1" customWidth="1"/>
    <col min="62" max="62" width="15.28515625" style="1" bestFit="1" customWidth="1"/>
    <col min="63" max="63" width="19.140625" style="1" bestFit="1" customWidth="1"/>
    <col min="64" max="64" width="22.85546875" style="1" bestFit="1" customWidth="1"/>
    <col min="65" max="65" width="15.5703125" style="1" bestFit="1" customWidth="1"/>
    <col min="66" max="66" width="19.28515625" style="1" bestFit="1" customWidth="1"/>
    <col min="67" max="67" width="26.42578125" style="1" bestFit="1" customWidth="1"/>
    <col min="68" max="68" width="30.140625" style="1" bestFit="1" customWidth="1"/>
    <col min="69" max="69" width="19.140625" style="1" bestFit="1" customWidth="1"/>
    <col min="70" max="70" width="22.85546875" style="1" bestFit="1" customWidth="1"/>
    <col min="71" max="71" width="19" style="1" bestFit="1" customWidth="1"/>
    <col min="72" max="72" width="22.7109375" style="1" bestFit="1" customWidth="1"/>
    <col min="73" max="73" width="21.140625" style="1" bestFit="1" customWidth="1"/>
    <col min="74" max="74" width="15.7109375" style="1" bestFit="1" customWidth="1"/>
    <col min="75" max="75" width="20.5703125" style="1" bestFit="1" customWidth="1"/>
    <col min="76" max="76" width="15.28515625" style="1" bestFit="1" customWidth="1"/>
    <col min="77" max="77" width="30.7109375" style="1" bestFit="1" customWidth="1"/>
    <col min="78" max="78" width="20.5703125" style="1" bestFit="1" customWidth="1"/>
    <col min="79" max="79" width="27.5703125" style="1" bestFit="1" customWidth="1"/>
    <col min="80" max="80" width="30.140625" style="1" bestFit="1" customWidth="1"/>
    <col min="81" max="81" width="30" style="1" bestFit="1" customWidth="1"/>
    <col min="82" max="82" width="29.85546875" style="1" bestFit="1" customWidth="1"/>
    <col min="83" max="83" width="10.42578125" style="1" bestFit="1" customWidth="1"/>
    <col min="84" max="84" width="12.42578125" style="1" bestFit="1" customWidth="1"/>
    <col min="85" max="85" width="17.42578125" style="1" bestFit="1" customWidth="1"/>
    <col min="86" max="86" width="16.5703125" style="1" bestFit="1" customWidth="1"/>
    <col min="87" max="16384" width="2.85546875" style="1"/>
  </cols>
  <sheetData>
    <row r="1" spans="1:86" x14ac:dyDescent="0.25">
      <c r="A1" s="6" t="s">
        <v>447</v>
      </c>
    </row>
    <row r="2" spans="1:86" x14ac:dyDescent="0.25">
      <c r="A2" s="2" t="s">
        <v>274</v>
      </c>
      <c r="B2" s="2" t="s">
        <v>0</v>
      </c>
      <c r="C2" s="2" t="s">
        <v>212</v>
      </c>
      <c r="D2" s="2" t="s">
        <v>233</v>
      </c>
      <c r="E2" s="2" t="s">
        <v>227</v>
      </c>
      <c r="F2" s="2" t="s">
        <v>446</v>
      </c>
      <c r="G2" s="2" t="s">
        <v>163</v>
      </c>
      <c r="H2" s="2" t="s">
        <v>445</v>
      </c>
      <c r="I2" s="2" t="s">
        <v>444</v>
      </c>
      <c r="J2" s="2" t="s">
        <v>17</v>
      </c>
      <c r="K2" s="2" t="s">
        <v>443</v>
      </c>
      <c r="L2" s="2" t="s">
        <v>442</v>
      </c>
      <c r="M2" s="2" t="s">
        <v>211</v>
      </c>
      <c r="N2" s="2" t="s">
        <v>225</v>
      </c>
      <c r="O2" s="2" t="s">
        <v>441</v>
      </c>
      <c r="P2" s="2" t="s">
        <v>202</v>
      </c>
      <c r="Q2" s="2" t="s">
        <v>200</v>
      </c>
      <c r="R2" s="2" t="s">
        <v>440</v>
      </c>
      <c r="S2" s="2" t="s">
        <v>439</v>
      </c>
      <c r="T2" s="2" t="s">
        <v>438</v>
      </c>
      <c r="U2" s="2" t="s">
        <v>437</v>
      </c>
      <c r="V2" s="2" t="s">
        <v>436</v>
      </c>
      <c r="W2" s="2" t="s">
        <v>435</v>
      </c>
      <c r="X2" s="2" t="s">
        <v>434</v>
      </c>
      <c r="Y2" s="2" t="s">
        <v>433</v>
      </c>
      <c r="Z2" s="2" t="s">
        <v>432</v>
      </c>
      <c r="AA2" s="2" t="s">
        <v>431</v>
      </c>
      <c r="AB2" s="2" t="s">
        <v>430</v>
      </c>
      <c r="AC2" s="2" t="s">
        <v>429</v>
      </c>
      <c r="AD2" s="2" t="s">
        <v>428</v>
      </c>
      <c r="AE2" s="2" t="s">
        <v>427</v>
      </c>
      <c r="AF2" s="2" t="s">
        <v>13</v>
      </c>
      <c r="AG2" s="2" t="s">
        <v>14</v>
      </c>
      <c r="AH2" s="2" t="s">
        <v>16</v>
      </c>
      <c r="AI2" s="2" t="s">
        <v>15</v>
      </c>
      <c r="AJ2" s="2" t="s">
        <v>426</v>
      </c>
      <c r="AK2" s="2" t="s">
        <v>18</v>
      </c>
      <c r="AL2" s="2" t="s">
        <v>425</v>
      </c>
      <c r="AM2" s="2" t="s">
        <v>424</v>
      </c>
      <c r="AN2" s="2" t="s">
        <v>423</v>
      </c>
      <c r="AO2" s="2" t="s">
        <v>11</v>
      </c>
      <c r="AP2" s="2" t="s">
        <v>422</v>
      </c>
      <c r="AQ2" s="2" t="s">
        <v>193</v>
      </c>
      <c r="AR2" s="2" t="s">
        <v>281</v>
      </c>
      <c r="AS2" s="2" t="s">
        <v>280</v>
      </c>
      <c r="AT2" s="2" t="s">
        <v>279</v>
      </c>
      <c r="AU2" s="2" t="s">
        <v>278</v>
      </c>
      <c r="AV2" s="2" t="s">
        <v>277</v>
      </c>
      <c r="AW2" s="2" t="s">
        <v>276</v>
      </c>
      <c r="AX2" s="2" t="s">
        <v>275</v>
      </c>
      <c r="AY2" s="2" t="s">
        <v>126</v>
      </c>
      <c r="AZ2" s="2" t="s">
        <v>421</v>
      </c>
      <c r="BA2" s="2" t="s">
        <v>243</v>
      </c>
      <c r="BB2" s="2" t="s">
        <v>420</v>
      </c>
      <c r="BC2" s="2" t="s">
        <v>419</v>
      </c>
      <c r="BD2" s="2" t="s">
        <v>10</v>
      </c>
      <c r="BE2" s="2" t="s">
        <v>9</v>
      </c>
      <c r="BF2" s="2" t="s">
        <v>8</v>
      </c>
      <c r="BG2" s="2" t="s">
        <v>418</v>
      </c>
      <c r="BH2" s="2" t="s">
        <v>417</v>
      </c>
      <c r="BI2" s="2" t="s">
        <v>416</v>
      </c>
      <c r="BJ2" s="2" t="s">
        <v>415</v>
      </c>
      <c r="BK2" s="2" t="s">
        <v>414</v>
      </c>
      <c r="BL2" s="2" t="s">
        <v>413</v>
      </c>
      <c r="BM2" s="2" t="s">
        <v>412</v>
      </c>
      <c r="BN2" s="2" t="s">
        <v>411</v>
      </c>
      <c r="BO2" s="2" t="s">
        <v>410</v>
      </c>
      <c r="BP2" s="2" t="s">
        <v>409</v>
      </c>
      <c r="BQ2" s="2" t="s">
        <v>408</v>
      </c>
      <c r="BR2" s="2" t="s">
        <v>407</v>
      </c>
      <c r="BS2" s="2" t="s">
        <v>406</v>
      </c>
      <c r="BT2" s="2" t="s">
        <v>405</v>
      </c>
      <c r="BU2" s="2" t="s">
        <v>404</v>
      </c>
      <c r="BV2" s="2" t="s">
        <v>403</v>
      </c>
      <c r="BW2" s="2" t="s">
        <v>19</v>
      </c>
      <c r="BX2" s="2" t="s">
        <v>12</v>
      </c>
      <c r="BY2" s="2" t="s">
        <v>402</v>
      </c>
      <c r="BZ2" s="2" t="s">
        <v>401</v>
      </c>
      <c r="CA2" s="2" t="s">
        <v>21</v>
      </c>
      <c r="CB2" s="2" t="s">
        <v>20</v>
      </c>
      <c r="CC2" s="2" t="s">
        <v>400</v>
      </c>
      <c r="CD2" s="2" t="s">
        <v>399</v>
      </c>
      <c r="CE2" s="2" t="s">
        <v>398</v>
      </c>
      <c r="CF2" s="2" t="s">
        <v>397</v>
      </c>
      <c r="CG2" s="2" t="s">
        <v>396</v>
      </c>
      <c r="CH2" s="2" t="s">
        <v>7</v>
      </c>
    </row>
    <row r="3" spans="1:86" x14ac:dyDescent="0.25">
      <c r="A3" s="1">
        <v>6377</v>
      </c>
      <c r="B3" s="1" t="s">
        <v>156</v>
      </c>
      <c r="C3" s="1" t="s">
        <v>152</v>
      </c>
      <c r="D3" s="1">
        <v>1711315</v>
      </c>
      <c r="E3" s="1">
        <v>95</v>
      </c>
      <c r="F3" s="1" t="s">
        <v>123</v>
      </c>
      <c r="G3" s="1">
        <v>99</v>
      </c>
      <c r="H3" s="5">
        <v>44669</v>
      </c>
      <c r="I3" s="5">
        <v>45764</v>
      </c>
      <c r="J3" s="1">
        <v>36</v>
      </c>
      <c r="K3" s="1" t="s">
        <v>123</v>
      </c>
      <c r="L3" s="1">
        <v>101</v>
      </c>
      <c r="M3" s="1">
        <v>91</v>
      </c>
      <c r="N3" s="1">
        <v>1</v>
      </c>
      <c r="O3" s="1">
        <v>1</v>
      </c>
      <c r="P3" s="1" t="s">
        <v>123</v>
      </c>
      <c r="Q3" s="1" t="s">
        <v>123</v>
      </c>
      <c r="R3" s="1">
        <v>0</v>
      </c>
      <c r="S3" s="1" t="s">
        <v>123</v>
      </c>
      <c r="T3" s="1" t="s">
        <v>123</v>
      </c>
      <c r="U3" s="1">
        <v>0</v>
      </c>
      <c r="V3" s="1" t="s">
        <v>123</v>
      </c>
      <c r="W3" s="1" t="s">
        <v>123</v>
      </c>
      <c r="X3" s="1" t="s">
        <v>123</v>
      </c>
      <c r="Y3" s="1" t="s">
        <v>123</v>
      </c>
      <c r="Z3" s="1">
        <v>0</v>
      </c>
      <c r="AA3" s="1">
        <v>0</v>
      </c>
      <c r="AB3" s="1">
        <v>0</v>
      </c>
      <c r="AC3" s="1">
        <v>10</v>
      </c>
      <c r="AD3" s="1" t="s">
        <v>123</v>
      </c>
      <c r="AE3" s="1">
        <v>0</v>
      </c>
      <c r="AF3" s="1">
        <v>54444312.862999998</v>
      </c>
      <c r="AG3" s="1">
        <v>0</v>
      </c>
      <c r="AH3" s="1">
        <v>2723591.8640839998</v>
      </c>
      <c r="AI3" s="1">
        <v>-39023.463215999996</v>
      </c>
      <c r="AJ3" s="1">
        <v>373062312.86299998</v>
      </c>
      <c r="AK3" s="1">
        <v>7262000</v>
      </c>
      <c r="AL3" s="1" t="s">
        <v>123</v>
      </c>
      <c r="AM3" s="1" t="s">
        <v>123</v>
      </c>
      <c r="AN3" s="1">
        <v>444162000</v>
      </c>
      <c r="AO3" s="1">
        <v>1680000</v>
      </c>
      <c r="AP3" s="1">
        <v>71099687.136000007</v>
      </c>
      <c r="AQ3" s="1">
        <v>6</v>
      </c>
      <c r="AR3" s="1">
        <v>0</v>
      </c>
      <c r="AS3" s="1">
        <v>0</v>
      </c>
      <c r="AT3" s="1">
        <v>1</v>
      </c>
      <c r="AU3" s="1">
        <v>0</v>
      </c>
      <c r="AV3" s="5">
        <v>44662.484063159725</v>
      </c>
      <c r="AW3" s="1" t="s">
        <v>263</v>
      </c>
      <c r="AX3" s="5">
        <v>44662.50270420139</v>
      </c>
      <c r="AY3" s="1" t="s">
        <v>263</v>
      </c>
      <c r="AZ3" s="1">
        <v>1</v>
      </c>
      <c r="BA3" s="1" t="s">
        <v>123</v>
      </c>
      <c r="BB3" s="1" t="s">
        <v>123</v>
      </c>
      <c r="BC3" s="1">
        <v>2376000</v>
      </c>
      <c r="BD3" s="1">
        <v>21000000</v>
      </c>
      <c r="BE3" s="1" t="s">
        <v>123</v>
      </c>
      <c r="BF3" s="1" t="s">
        <v>123</v>
      </c>
      <c r="BG3" s="1">
        <v>21.082412999999999</v>
      </c>
      <c r="BH3" s="1">
        <v>22.832542</v>
      </c>
      <c r="BI3" s="5">
        <v>44662</v>
      </c>
      <c r="BJ3" s="1">
        <v>167</v>
      </c>
      <c r="BK3" s="1" t="s">
        <v>123</v>
      </c>
      <c r="BL3" s="1" t="s">
        <v>123</v>
      </c>
      <c r="BM3" s="1" t="s">
        <v>123</v>
      </c>
      <c r="BN3" s="1" t="s">
        <v>123</v>
      </c>
      <c r="BO3" s="1" t="s">
        <v>123</v>
      </c>
      <c r="BP3" s="1" t="s">
        <v>123</v>
      </c>
      <c r="BQ3" s="1" t="s">
        <v>123</v>
      </c>
      <c r="BR3" s="1" t="s">
        <v>123</v>
      </c>
      <c r="BS3" s="1" t="s">
        <v>123</v>
      </c>
      <c r="BT3" s="1" t="s">
        <v>123</v>
      </c>
      <c r="BU3" s="1" t="s">
        <v>123</v>
      </c>
      <c r="BV3" s="1">
        <v>262482000</v>
      </c>
      <c r="BW3" s="1">
        <v>21600000</v>
      </c>
      <c r="BX3" s="1">
        <v>1042000</v>
      </c>
      <c r="BY3" s="1">
        <v>2376000</v>
      </c>
      <c r="BZ3" s="1">
        <v>276000000</v>
      </c>
      <c r="CA3" s="1">
        <v>0</v>
      </c>
      <c r="CB3" s="1">
        <v>0</v>
      </c>
      <c r="CC3" s="1">
        <v>75655.329610000001</v>
      </c>
      <c r="CD3" s="1">
        <v>-1083.9850779999999</v>
      </c>
      <c r="CE3" s="1" t="s">
        <v>123</v>
      </c>
      <c r="CF3" s="1" t="s">
        <v>123</v>
      </c>
      <c r="CG3" s="1" t="s">
        <v>395</v>
      </c>
      <c r="CH3" s="1">
        <v>1</v>
      </c>
    </row>
    <row r="5" spans="1:86" x14ac:dyDescent="0.25">
      <c r="A5" s="6" t="s">
        <v>394</v>
      </c>
    </row>
    <row r="6" spans="1:86" x14ac:dyDescent="0.25">
      <c r="A6" s="2" t="s">
        <v>274</v>
      </c>
      <c r="B6" s="2" t="s">
        <v>26</v>
      </c>
      <c r="C6" s="2" t="s">
        <v>393</v>
      </c>
      <c r="D6" s="2" t="s">
        <v>23</v>
      </c>
      <c r="E6" s="2" t="s">
        <v>27</v>
      </c>
      <c r="F6" s="2" t="s">
        <v>392</v>
      </c>
      <c r="G6" s="2" t="s">
        <v>391</v>
      </c>
      <c r="H6" s="2" t="s">
        <v>22</v>
      </c>
      <c r="I6" s="2" t="s">
        <v>24</v>
      </c>
      <c r="J6" s="2" t="s">
        <v>390</v>
      </c>
      <c r="K6" s="2" t="s">
        <v>25</v>
      </c>
      <c r="L6" s="2" t="s">
        <v>28</v>
      </c>
      <c r="M6" s="2" t="s">
        <v>389</v>
      </c>
      <c r="N6" s="2" t="s">
        <v>29</v>
      </c>
      <c r="O6" s="2" t="s">
        <v>388</v>
      </c>
      <c r="P6" s="2" t="s">
        <v>193</v>
      </c>
      <c r="Q6" s="2" t="s">
        <v>387</v>
      </c>
      <c r="R6" s="2" t="s">
        <v>386</v>
      </c>
      <c r="S6" s="2" t="s">
        <v>385</v>
      </c>
      <c r="T6" s="2" t="s">
        <v>384</v>
      </c>
      <c r="U6" s="2" t="s">
        <v>383</v>
      </c>
    </row>
    <row r="7" spans="1:86" x14ac:dyDescent="0.25">
      <c r="A7" s="1">
        <v>6377</v>
      </c>
      <c r="B7" s="1">
        <v>300000000</v>
      </c>
      <c r="C7" s="1">
        <v>3000000</v>
      </c>
      <c r="D7" s="1" t="s">
        <v>123</v>
      </c>
      <c r="E7" s="1">
        <v>297000000</v>
      </c>
      <c r="F7" s="1" t="s">
        <v>123</v>
      </c>
      <c r="G7" s="1" t="s">
        <v>123</v>
      </c>
      <c r="H7" s="1" t="s">
        <v>123</v>
      </c>
      <c r="I7" s="1" t="s">
        <v>123</v>
      </c>
      <c r="J7" s="1" t="s">
        <v>123</v>
      </c>
      <c r="K7" s="1" t="s">
        <v>123</v>
      </c>
      <c r="L7" s="1">
        <v>180000000</v>
      </c>
      <c r="M7" s="1">
        <v>0</v>
      </c>
      <c r="N7" s="1">
        <v>60</v>
      </c>
      <c r="O7" s="1">
        <v>0</v>
      </c>
      <c r="P7" s="1" t="s">
        <v>123</v>
      </c>
      <c r="Q7" s="1" t="s">
        <v>123</v>
      </c>
      <c r="R7" s="1">
        <v>100</v>
      </c>
      <c r="S7" s="1" t="s">
        <v>123</v>
      </c>
      <c r="T7" s="1" t="s">
        <v>123</v>
      </c>
      <c r="U7" s="1">
        <v>17837838</v>
      </c>
    </row>
    <row r="9" spans="1:86" x14ac:dyDescent="0.25">
      <c r="A9" s="6" t="s">
        <v>382</v>
      </c>
    </row>
    <row r="10" spans="1:86" x14ac:dyDescent="0.25">
      <c r="A10" s="2" t="s">
        <v>274</v>
      </c>
      <c r="B10" s="2" t="s">
        <v>34</v>
      </c>
      <c r="C10" s="2" t="s">
        <v>381</v>
      </c>
      <c r="D10" s="2" t="s">
        <v>31</v>
      </c>
      <c r="E10" s="2" t="s">
        <v>380</v>
      </c>
      <c r="F10" s="2" t="s">
        <v>30</v>
      </c>
      <c r="G10" s="2" t="s">
        <v>379</v>
      </c>
      <c r="H10" s="2" t="s">
        <v>378</v>
      </c>
      <c r="I10" s="2" t="s">
        <v>377</v>
      </c>
      <c r="J10" s="2" t="s">
        <v>33</v>
      </c>
      <c r="K10" s="2" t="s">
        <v>376</v>
      </c>
      <c r="L10" s="2" t="s">
        <v>375</v>
      </c>
      <c r="M10" s="2" t="s">
        <v>374</v>
      </c>
      <c r="N10" s="2" t="s">
        <v>373</v>
      </c>
      <c r="O10" s="2" t="s">
        <v>35</v>
      </c>
      <c r="P10" s="2" t="s">
        <v>372</v>
      </c>
      <c r="Q10" s="2" t="s">
        <v>371</v>
      </c>
      <c r="R10" s="2" t="s">
        <v>370</v>
      </c>
      <c r="S10" s="2" t="s">
        <v>369</v>
      </c>
      <c r="T10" s="2" t="s">
        <v>368</v>
      </c>
      <c r="U10" s="2" t="s">
        <v>367</v>
      </c>
      <c r="V10" s="2" t="s">
        <v>366</v>
      </c>
      <c r="W10" s="2" t="s">
        <v>365</v>
      </c>
      <c r="X10" s="2" t="s">
        <v>364</v>
      </c>
      <c r="Y10" s="2" t="s">
        <v>363</v>
      </c>
      <c r="Z10" s="2" t="s">
        <v>362</v>
      </c>
      <c r="AA10" s="2" t="s">
        <v>361</v>
      </c>
      <c r="AB10" s="2" t="s">
        <v>360</v>
      </c>
      <c r="AC10" s="2" t="s">
        <v>359</v>
      </c>
      <c r="AD10" s="2" t="s">
        <v>358</v>
      </c>
      <c r="AE10" s="2" t="s">
        <v>357</v>
      </c>
      <c r="AF10" s="2" t="s">
        <v>356</v>
      </c>
      <c r="AG10" s="2" t="s">
        <v>355</v>
      </c>
      <c r="AH10" s="2" t="s">
        <v>354</v>
      </c>
      <c r="AI10" s="2" t="s">
        <v>353</v>
      </c>
      <c r="AJ10" s="2" t="s">
        <v>193</v>
      </c>
      <c r="AK10" s="2" t="s">
        <v>32</v>
      </c>
      <c r="AL10" s="2" t="s">
        <v>352</v>
      </c>
      <c r="AM10" s="2" t="s">
        <v>351</v>
      </c>
      <c r="AN10" s="2" t="s">
        <v>350</v>
      </c>
      <c r="AO10" s="2" t="s">
        <v>349</v>
      </c>
      <c r="AP10" s="2" t="s">
        <v>348</v>
      </c>
      <c r="AQ10" s="2" t="s">
        <v>347</v>
      </c>
      <c r="AR10" s="2" t="s">
        <v>346</v>
      </c>
      <c r="AS10" s="2" t="s">
        <v>345</v>
      </c>
      <c r="AT10" s="2" t="s">
        <v>344</v>
      </c>
      <c r="AU10" s="2" t="s">
        <v>343</v>
      </c>
      <c r="AV10" s="2" t="s">
        <v>342</v>
      </c>
      <c r="AW10" s="2" t="s">
        <v>341</v>
      </c>
      <c r="AX10" s="2" t="s">
        <v>340</v>
      </c>
      <c r="AY10" s="2" t="s">
        <v>339</v>
      </c>
      <c r="AZ10" s="2" t="s">
        <v>338</v>
      </c>
      <c r="BA10" s="2" t="s">
        <v>337</v>
      </c>
      <c r="BB10" s="2" t="s">
        <v>336</v>
      </c>
    </row>
    <row r="11" spans="1:86" x14ac:dyDescent="0.25">
      <c r="A11" s="1">
        <v>6377</v>
      </c>
      <c r="B11" s="1">
        <v>6</v>
      </c>
      <c r="C11" s="1" t="s">
        <v>123</v>
      </c>
      <c r="D11" s="1">
        <v>15</v>
      </c>
      <c r="E11" s="1" t="s">
        <v>123</v>
      </c>
      <c r="F11" s="1">
        <v>9</v>
      </c>
      <c r="G11" s="1" t="s">
        <v>123</v>
      </c>
      <c r="H11" s="1" t="s">
        <v>123</v>
      </c>
      <c r="I11" s="1">
        <v>0</v>
      </c>
      <c r="J11" s="1" t="s">
        <v>123</v>
      </c>
      <c r="K11" s="1">
        <v>0</v>
      </c>
      <c r="L11" s="1" t="s">
        <v>123</v>
      </c>
      <c r="M11" s="1">
        <v>0</v>
      </c>
      <c r="N11" s="1" t="s">
        <v>123</v>
      </c>
      <c r="O11" s="1">
        <v>15</v>
      </c>
      <c r="P11" s="1" t="s">
        <v>335</v>
      </c>
      <c r="Q11" s="1">
        <v>0</v>
      </c>
      <c r="R11" s="1" t="s">
        <v>123</v>
      </c>
      <c r="S11" s="1">
        <v>0</v>
      </c>
      <c r="T11" s="1" t="s">
        <v>123</v>
      </c>
      <c r="U11" s="1" t="s">
        <v>123</v>
      </c>
      <c r="V11" s="1">
        <v>0</v>
      </c>
      <c r="W11" s="1" t="s">
        <v>123</v>
      </c>
      <c r="X11" s="1">
        <v>0</v>
      </c>
      <c r="Y11" s="1" t="s">
        <v>123</v>
      </c>
      <c r="Z11" s="1" t="s">
        <v>123</v>
      </c>
      <c r="AA11" s="1">
        <v>0</v>
      </c>
      <c r="AB11" s="1" t="s">
        <v>123</v>
      </c>
      <c r="AC11" s="1">
        <v>0</v>
      </c>
      <c r="AD11" s="1" t="s">
        <v>123</v>
      </c>
      <c r="AE11" s="1" t="s">
        <v>123</v>
      </c>
      <c r="AF11" s="1">
        <v>12000000</v>
      </c>
      <c r="AG11" s="1">
        <v>0</v>
      </c>
      <c r="AH11" s="1" t="s">
        <v>123</v>
      </c>
      <c r="AI11" s="1" t="s">
        <v>123</v>
      </c>
      <c r="AJ11" s="1" t="s">
        <v>123</v>
      </c>
      <c r="AK11" s="1">
        <v>12000000</v>
      </c>
      <c r="AL11" s="1" t="s">
        <v>123</v>
      </c>
      <c r="AM11" s="1">
        <v>14</v>
      </c>
      <c r="AN11" s="1" t="s">
        <v>123</v>
      </c>
      <c r="AO11" s="1" t="s">
        <v>123</v>
      </c>
      <c r="AP11" s="1" t="s">
        <v>123</v>
      </c>
      <c r="AQ11" s="1" t="s">
        <v>123</v>
      </c>
      <c r="AR11" s="1" t="s">
        <v>123</v>
      </c>
      <c r="AS11" s="1" t="s">
        <v>123</v>
      </c>
      <c r="AT11" s="1" t="s">
        <v>123</v>
      </c>
      <c r="AU11" s="1" t="s">
        <v>123</v>
      </c>
      <c r="AV11" s="1" t="s">
        <v>123</v>
      </c>
      <c r="AW11" s="1" t="s">
        <v>123</v>
      </c>
      <c r="AX11" s="1" t="s">
        <v>123</v>
      </c>
      <c r="AY11" s="1">
        <v>0</v>
      </c>
      <c r="AZ11" s="1">
        <v>100</v>
      </c>
      <c r="BA11" s="1">
        <v>0</v>
      </c>
      <c r="BB11" s="1">
        <v>0</v>
      </c>
    </row>
    <row r="13" spans="1:86" x14ac:dyDescent="0.25">
      <c r="A13" s="6" t="s">
        <v>334</v>
      </c>
    </row>
    <row r="14" spans="1:86" x14ac:dyDescent="0.25">
      <c r="A14" s="2" t="s">
        <v>274</v>
      </c>
      <c r="B14" s="2" t="s">
        <v>333</v>
      </c>
      <c r="C14" s="2" t="s">
        <v>332</v>
      </c>
      <c r="D14" s="2" t="s">
        <v>331</v>
      </c>
      <c r="E14" s="2" t="s">
        <v>36</v>
      </c>
      <c r="F14" s="2" t="s">
        <v>330</v>
      </c>
      <c r="G14" s="2" t="s">
        <v>329</v>
      </c>
      <c r="H14" s="2" t="s">
        <v>328</v>
      </c>
      <c r="I14" s="2" t="s">
        <v>327</v>
      </c>
      <c r="J14" s="2" t="s">
        <v>326</v>
      </c>
      <c r="K14" s="2" t="s">
        <v>325</v>
      </c>
      <c r="L14" s="2" t="s">
        <v>324</v>
      </c>
      <c r="M14" s="2" t="s">
        <v>323</v>
      </c>
      <c r="N14" s="2" t="s">
        <v>322</v>
      </c>
      <c r="O14" s="2" t="s">
        <v>321</v>
      </c>
      <c r="P14" s="2" t="s">
        <v>320</v>
      </c>
      <c r="Q14" s="2" t="s">
        <v>319</v>
      </c>
      <c r="R14" s="2" t="s">
        <v>318</v>
      </c>
      <c r="S14" s="2" t="s">
        <v>317</v>
      </c>
      <c r="T14" s="2" t="s">
        <v>316</v>
      </c>
      <c r="U14" s="2" t="s">
        <v>315</v>
      </c>
      <c r="V14" s="2" t="s">
        <v>314</v>
      </c>
      <c r="W14" s="2" t="s">
        <v>313</v>
      </c>
      <c r="X14" s="2" t="s">
        <v>312</v>
      </c>
      <c r="Y14" s="2" t="s">
        <v>311</v>
      </c>
      <c r="Z14" s="2" t="s">
        <v>310</v>
      </c>
      <c r="AA14" s="2" t="s">
        <v>309</v>
      </c>
      <c r="AB14" s="2" t="s">
        <v>308</v>
      </c>
      <c r="AC14" s="2" t="s">
        <v>307</v>
      </c>
      <c r="AD14" s="2" t="s">
        <v>306</v>
      </c>
      <c r="AE14" s="2" t="s">
        <v>305</v>
      </c>
      <c r="AF14" s="2" t="s">
        <v>304</v>
      </c>
      <c r="AG14" s="2" t="s">
        <v>303</v>
      </c>
      <c r="AH14" s="2" t="s">
        <v>302</v>
      </c>
      <c r="AI14" s="2" t="s">
        <v>301</v>
      </c>
      <c r="AJ14" s="2" t="s">
        <v>300</v>
      </c>
      <c r="AK14" s="2" t="s">
        <v>299</v>
      </c>
      <c r="AL14" s="2" t="s">
        <v>298</v>
      </c>
      <c r="AM14" s="2" t="s">
        <v>297</v>
      </c>
      <c r="AN14" s="2" t="s">
        <v>296</v>
      </c>
      <c r="AO14" s="2" t="s">
        <v>37</v>
      </c>
      <c r="AP14" s="2" t="s">
        <v>295</v>
      </c>
      <c r="AQ14" s="2" t="s">
        <v>294</v>
      </c>
      <c r="AR14" s="2" t="s">
        <v>193</v>
      </c>
      <c r="AS14" s="2" t="s">
        <v>293</v>
      </c>
    </row>
    <row r="15" spans="1:86" x14ac:dyDescent="0.25">
      <c r="A15" s="1">
        <v>6377</v>
      </c>
      <c r="B15" s="1" t="s">
        <v>123</v>
      </c>
      <c r="C15" s="1" t="s">
        <v>123</v>
      </c>
      <c r="D15" s="1" t="s">
        <v>123</v>
      </c>
      <c r="E15" s="1">
        <v>30</v>
      </c>
      <c r="F15" s="1">
        <v>37</v>
      </c>
      <c r="G15" s="1" t="s">
        <v>123</v>
      </c>
      <c r="H15" s="1" t="s">
        <v>123</v>
      </c>
      <c r="I15" s="1">
        <v>103</v>
      </c>
      <c r="J15" s="1">
        <v>105</v>
      </c>
      <c r="K15" s="1" t="s">
        <v>123</v>
      </c>
      <c r="L15" s="1">
        <v>297000000</v>
      </c>
      <c r="M15" s="1">
        <v>3300000</v>
      </c>
      <c r="N15" s="1" t="s">
        <v>123</v>
      </c>
      <c r="O15" s="1" t="s">
        <v>123</v>
      </c>
      <c r="P15" s="1">
        <v>1000000</v>
      </c>
      <c r="Q15" s="1" t="s">
        <v>123</v>
      </c>
      <c r="R15" s="1" t="s">
        <v>123</v>
      </c>
      <c r="S15" s="1" t="s">
        <v>123</v>
      </c>
      <c r="T15" s="1" t="s">
        <v>123</v>
      </c>
      <c r="U15" s="1" t="s">
        <v>123</v>
      </c>
      <c r="V15" s="1">
        <v>150000</v>
      </c>
      <c r="W15" s="1" t="s">
        <v>123</v>
      </c>
      <c r="X15" s="1" t="s">
        <v>123</v>
      </c>
      <c r="Y15" s="1">
        <v>150000</v>
      </c>
      <c r="Z15" s="1" t="s">
        <v>123</v>
      </c>
      <c r="AA15" s="1">
        <v>297000000</v>
      </c>
      <c r="AB15" s="1">
        <v>200000</v>
      </c>
      <c r="AC15" s="1" t="s">
        <v>123</v>
      </c>
      <c r="AD15" s="1">
        <v>297000000</v>
      </c>
      <c r="AE15" s="1">
        <v>200000</v>
      </c>
      <c r="AF15" s="1" t="s">
        <v>123</v>
      </c>
      <c r="AG15" s="1">
        <v>297000000</v>
      </c>
      <c r="AH15" s="1">
        <v>300000</v>
      </c>
      <c r="AI15" s="1" t="s">
        <v>123</v>
      </c>
      <c r="AJ15" s="1">
        <v>297000000</v>
      </c>
      <c r="AK15" s="1">
        <v>300000</v>
      </c>
      <c r="AL15" s="1" t="s">
        <v>123</v>
      </c>
      <c r="AM15" s="1">
        <v>297000000</v>
      </c>
      <c r="AN15" s="1" t="s">
        <v>123</v>
      </c>
      <c r="AO15" s="1">
        <v>5600000</v>
      </c>
      <c r="AP15" s="1">
        <v>1680000</v>
      </c>
      <c r="AQ15" s="1">
        <v>3768800</v>
      </c>
      <c r="AR15" s="1" t="s">
        <v>123</v>
      </c>
      <c r="AS15" s="1">
        <v>6</v>
      </c>
    </row>
    <row r="17" spans="1:93" x14ac:dyDescent="0.25">
      <c r="A17" s="6" t="s">
        <v>292</v>
      </c>
    </row>
    <row r="18" spans="1:93" x14ac:dyDescent="0.25">
      <c r="A18" s="2" t="s">
        <v>260</v>
      </c>
      <c r="B18" s="2" t="s">
        <v>0</v>
      </c>
      <c r="C18" s="2" t="s">
        <v>291</v>
      </c>
      <c r="D18" s="2" t="s">
        <v>1</v>
      </c>
      <c r="E18" s="2" t="s">
        <v>290</v>
      </c>
      <c r="F18" s="2" t="s">
        <v>289</v>
      </c>
      <c r="G18" s="2" t="s">
        <v>288</v>
      </c>
      <c r="H18" s="2" t="s">
        <v>287</v>
      </c>
      <c r="I18" s="2" t="s">
        <v>286</v>
      </c>
      <c r="J18" s="2" t="s">
        <v>285</v>
      </c>
      <c r="K18" s="2" t="s">
        <v>284</v>
      </c>
      <c r="L18" s="2" t="s">
        <v>283</v>
      </c>
      <c r="M18" s="2" t="s">
        <v>282</v>
      </c>
      <c r="N18" s="2" t="s">
        <v>193</v>
      </c>
      <c r="O18" s="2" t="s">
        <v>281</v>
      </c>
      <c r="P18" s="2" t="s">
        <v>280</v>
      </c>
      <c r="Q18" s="2" t="s">
        <v>279</v>
      </c>
      <c r="R18" s="2" t="s">
        <v>278</v>
      </c>
      <c r="S18" s="2" t="s">
        <v>277</v>
      </c>
      <c r="T18" s="2" t="s">
        <v>276</v>
      </c>
      <c r="U18" s="2" t="s">
        <v>275</v>
      </c>
      <c r="V18" s="2" t="s">
        <v>126</v>
      </c>
      <c r="W18" s="2" t="s">
        <v>274</v>
      </c>
      <c r="X18" s="2" t="s">
        <v>273</v>
      </c>
      <c r="Y18" s="2" t="s">
        <v>272</v>
      </c>
      <c r="Z18" s="2" t="s">
        <v>271</v>
      </c>
      <c r="AA18" s="2" t="s">
        <v>270</v>
      </c>
      <c r="AB18" s="2" t="s">
        <v>269</v>
      </c>
      <c r="AC18" s="2" t="s">
        <v>268</v>
      </c>
      <c r="AD18" s="2" t="s">
        <v>267</v>
      </c>
      <c r="AE18" s="2" t="s">
        <v>266</v>
      </c>
      <c r="AF18" s="2" t="s">
        <v>265</v>
      </c>
    </row>
    <row r="19" spans="1:93" x14ac:dyDescent="0.25">
      <c r="A19" s="1">
        <v>4229</v>
      </c>
      <c r="B19" s="1" t="s">
        <v>156</v>
      </c>
      <c r="C19" s="1" t="s">
        <v>264</v>
      </c>
      <c r="D19" s="1" t="s">
        <v>155</v>
      </c>
      <c r="E19" s="5">
        <v>44662</v>
      </c>
      <c r="F19" s="5">
        <v>44662</v>
      </c>
      <c r="G19" s="5">
        <v>44662</v>
      </c>
      <c r="H19" s="1" t="s">
        <v>123</v>
      </c>
      <c r="I19" s="1">
        <v>0</v>
      </c>
      <c r="J19" s="1" t="s">
        <v>123</v>
      </c>
      <c r="K19" s="1" t="s">
        <v>123</v>
      </c>
      <c r="L19" s="1" t="s">
        <v>123</v>
      </c>
      <c r="M19" s="1" t="s">
        <v>123</v>
      </c>
      <c r="N19" s="1" t="s">
        <v>123</v>
      </c>
      <c r="O19" s="1">
        <v>1</v>
      </c>
      <c r="P19" s="1">
        <v>0</v>
      </c>
      <c r="Q19" s="1">
        <v>1</v>
      </c>
      <c r="R19" s="1">
        <v>0</v>
      </c>
      <c r="S19" s="5">
        <v>44662.506463888887</v>
      </c>
      <c r="T19" s="1" t="s">
        <v>263</v>
      </c>
      <c r="U19" s="5">
        <v>44662.527011111109</v>
      </c>
      <c r="V19" s="1" t="s">
        <v>263</v>
      </c>
      <c r="W19" s="1" t="s">
        <v>123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 t="s">
        <v>123</v>
      </c>
      <c r="AE19" s="1" t="s">
        <v>123</v>
      </c>
      <c r="AF19" s="1" t="s">
        <v>123</v>
      </c>
    </row>
    <row r="21" spans="1:93" x14ac:dyDescent="0.25">
      <c r="A21" s="6" t="s">
        <v>262</v>
      </c>
    </row>
    <row r="22" spans="1:93" x14ac:dyDescent="0.25">
      <c r="A22" s="2" t="s">
        <v>236</v>
      </c>
      <c r="B22" s="2" t="s">
        <v>238</v>
      </c>
      <c r="C22" s="2" t="s">
        <v>261</v>
      </c>
      <c r="D22" s="2" t="s">
        <v>260</v>
      </c>
      <c r="E22" s="2" t="s">
        <v>235</v>
      </c>
      <c r="F22" s="2" t="s">
        <v>2</v>
      </c>
      <c r="G22" s="2" t="s">
        <v>259</v>
      </c>
      <c r="H22" s="2" t="s">
        <v>258</v>
      </c>
      <c r="I22" s="2" t="s">
        <v>257</v>
      </c>
      <c r="J22" s="2" t="s">
        <v>256</v>
      </c>
      <c r="K22" s="2" t="s">
        <v>255</v>
      </c>
      <c r="L22" s="2" t="s">
        <v>254</v>
      </c>
      <c r="M22" s="2" t="s">
        <v>193</v>
      </c>
      <c r="N22" s="2" t="s">
        <v>130</v>
      </c>
      <c r="O22" s="2" t="s">
        <v>129</v>
      </c>
      <c r="P22" s="2" t="s">
        <v>234</v>
      </c>
      <c r="Q22" s="2" t="s">
        <v>162</v>
      </c>
      <c r="R22" s="2" t="s">
        <v>128</v>
      </c>
      <c r="S22" s="2" t="s">
        <v>127</v>
      </c>
      <c r="T22" s="2" t="s">
        <v>126</v>
      </c>
      <c r="U22" s="2" t="s">
        <v>125</v>
      </c>
      <c r="V22" s="2" t="s">
        <v>253</v>
      </c>
      <c r="W22" s="2" t="s">
        <v>252</v>
      </c>
    </row>
    <row r="23" spans="1:93" x14ac:dyDescent="0.25">
      <c r="A23" s="1">
        <v>2952</v>
      </c>
      <c r="B23" s="1">
        <v>3</v>
      </c>
      <c r="C23" s="1">
        <v>1</v>
      </c>
      <c r="D23" s="1">
        <v>4229</v>
      </c>
      <c r="E23" s="1">
        <v>9</v>
      </c>
      <c r="F23" s="1" t="s">
        <v>154</v>
      </c>
      <c r="G23" s="5">
        <v>44662</v>
      </c>
      <c r="H23" s="1">
        <v>154</v>
      </c>
      <c r="I23" s="1">
        <v>2760000000</v>
      </c>
      <c r="J23" s="1">
        <v>1621621622</v>
      </c>
      <c r="K23" s="1">
        <v>1138378378</v>
      </c>
      <c r="L23" s="1" t="s">
        <v>251</v>
      </c>
      <c r="N23" s="1">
        <v>0</v>
      </c>
      <c r="O23" s="1" t="s">
        <v>240</v>
      </c>
      <c r="P23" s="1" t="s">
        <v>250</v>
      </c>
      <c r="Q23" s="1" t="s">
        <v>249</v>
      </c>
      <c r="R23" s="1" t="s">
        <v>124</v>
      </c>
      <c r="S23" s="5">
        <v>44662.55712326389</v>
      </c>
      <c r="T23" s="1" t="s">
        <v>124</v>
      </c>
      <c r="U23" s="5">
        <v>44662.559291203703</v>
      </c>
      <c r="V23" s="1">
        <v>1</v>
      </c>
      <c r="W23" s="1" t="s">
        <v>123</v>
      </c>
    </row>
    <row r="25" spans="1:93" x14ac:dyDescent="0.25">
      <c r="A25" s="6" t="s">
        <v>248</v>
      </c>
    </row>
    <row r="26" spans="1:93" x14ac:dyDescent="0.25">
      <c r="A26" s="2" t="s">
        <v>132</v>
      </c>
      <c r="B26" s="2" t="s">
        <v>236</v>
      </c>
      <c r="C26" s="2" t="s">
        <v>247</v>
      </c>
      <c r="D26" s="2" t="s">
        <v>246</v>
      </c>
      <c r="E26" s="2" t="s">
        <v>245</v>
      </c>
      <c r="F26" s="2" t="s">
        <v>131</v>
      </c>
      <c r="G26" s="2" t="s">
        <v>244</v>
      </c>
      <c r="H26" s="2" t="s">
        <v>243</v>
      </c>
      <c r="I26" s="2" t="s">
        <v>130</v>
      </c>
      <c r="J26" s="2" t="s">
        <v>129</v>
      </c>
      <c r="K26" s="2" t="s">
        <v>128</v>
      </c>
      <c r="L26" s="2" t="s">
        <v>127</v>
      </c>
      <c r="M26" s="2" t="s">
        <v>126</v>
      </c>
      <c r="N26" s="2" t="s">
        <v>125</v>
      </c>
    </row>
    <row r="27" spans="1:93" x14ac:dyDescent="0.25">
      <c r="A27" s="1">
        <v>5123</v>
      </c>
      <c r="B27" s="1">
        <v>2952</v>
      </c>
      <c r="C27" s="1">
        <v>2</v>
      </c>
      <c r="D27" s="1" t="s">
        <v>242</v>
      </c>
      <c r="E27" s="1" t="s">
        <v>241</v>
      </c>
      <c r="F27" s="1">
        <v>10</v>
      </c>
      <c r="G27" s="1">
        <v>297000000</v>
      </c>
      <c r="H27" s="1">
        <v>1762</v>
      </c>
      <c r="I27" s="1">
        <v>0</v>
      </c>
      <c r="J27" s="1" t="s">
        <v>240</v>
      </c>
      <c r="K27" s="1" t="s">
        <v>124</v>
      </c>
      <c r="L27" s="5">
        <v>44662.55712326389</v>
      </c>
      <c r="M27" s="1" t="s">
        <v>124</v>
      </c>
      <c r="N27" s="5">
        <v>44662.559291203703</v>
      </c>
    </row>
    <row r="29" spans="1:93" x14ac:dyDescent="0.25">
      <c r="A29" s="6" t="s">
        <v>239</v>
      </c>
    </row>
    <row r="30" spans="1:93" x14ac:dyDescent="0.25">
      <c r="A30" s="2" t="s">
        <v>133</v>
      </c>
      <c r="B30" s="2" t="s">
        <v>238</v>
      </c>
      <c r="C30" s="2" t="s">
        <v>237</v>
      </c>
      <c r="D30" s="2" t="s">
        <v>236</v>
      </c>
      <c r="E30" s="2" t="s">
        <v>235</v>
      </c>
      <c r="F30" s="2" t="s">
        <v>234</v>
      </c>
      <c r="G30" s="2" t="s">
        <v>0</v>
      </c>
      <c r="H30" s="2" t="s">
        <v>1</v>
      </c>
      <c r="I30" s="2" t="s">
        <v>2</v>
      </c>
      <c r="J30" s="2" t="s">
        <v>233</v>
      </c>
      <c r="K30" s="2" t="s">
        <v>232</v>
      </c>
      <c r="L30" s="2" t="s">
        <v>3</v>
      </c>
      <c r="M30" s="2" t="s">
        <v>231</v>
      </c>
      <c r="N30" s="2" t="s">
        <v>230</v>
      </c>
      <c r="O30" s="2" t="s">
        <v>229</v>
      </c>
      <c r="P30" s="2" t="s">
        <v>228</v>
      </c>
      <c r="Q30" s="2" t="s">
        <v>227</v>
      </c>
      <c r="R30" s="2" t="s">
        <v>226</v>
      </c>
      <c r="S30" s="2" t="s">
        <v>225</v>
      </c>
      <c r="T30" s="2" t="s">
        <v>224</v>
      </c>
      <c r="U30" s="2" t="s">
        <v>223</v>
      </c>
      <c r="V30" s="2" t="s">
        <v>222</v>
      </c>
      <c r="W30" s="2" t="s">
        <v>221</v>
      </c>
      <c r="X30" s="2" t="s">
        <v>220</v>
      </c>
      <c r="Y30" s="2" t="s">
        <v>219</v>
      </c>
      <c r="Z30" s="2" t="s">
        <v>218</v>
      </c>
      <c r="AA30" s="2" t="s">
        <v>217</v>
      </c>
      <c r="AB30" s="2" t="s">
        <v>216</v>
      </c>
      <c r="AC30" s="2" t="s">
        <v>215</v>
      </c>
      <c r="AD30" s="2" t="s">
        <v>214</v>
      </c>
      <c r="AE30" s="2" t="s">
        <v>213</v>
      </c>
      <c r="AF30" s="2" t="s">
        <v>212</v>
      </c>
      <c r="AG30" s="2" t="s">
        <v>211</v>
      </c>
      <c r="AH30" s="2" t="s">
        <v>210</v>
      </c>
      <c r="AI30" s="2" t="s">
        <v>209</v>
      </c>
      <c r="AJ30" s="2" t="s">
        <v>208</v>
      </c>
      <c r="AK30" s="2" t="s">
        <v>207</v>
      </c>
      <c r="AL30" s="2" t="s">
        <v>206</v>
      </c>
      <c r="AM30" s="2" t="s">
        <v>205</v>
      </c>
      <c r="AN30" s="2" t="s">
        <v>204</v>
      </c>
      <c r="AO30" s="2" t="s">
        <v>203</v>
      </c>
      <c r="AP30" s="2" t="s">
        <v>202</v>
      </c>
      <c r="AQ30" s="2" t="s">
        <v>201</v>
      </c>
      <c r="AR30" s="2" t="s">
        <v>200</v>
      </c>
      <c r="AS30" s="2" t="s">
        <v>199</v>
      </c>
      <c r="AT30" s="2" t="s">
        <v>198</v>
      </c>
      <c r="AU30" s="2" t="s">
        <v>197</v>
      </c>
      <c r="AV30" s="2" t="s">
        <v>196</v>
      </c>
      <c r="AW30" s="2" t="s">
        <v>195</v>
      </c>
      <c r="AX30" s="2" t="s">
        <v>18</v>
      </c>
      <c r="AY30" s="2" t="s">
        <v>194</v>
      </c>
      <c r="AZ30" s="2" t="s">
        <v>193</v>
      </c>
      <c r="BA30" s="2" t="s">
        <v>192</v>
      </c>
      <c r="BB30" s="2" t="s">
        <v>191</v>
      </c>
      <c r="BC30" s="2" t="s">
        <v>190</v>
      </c>
      <c r="BD30" s="2" t="s">
        <v>189</v>
      </c>
      <c r="BE30" s="2" t="s">
        <v>188</v>
      </c>
      <c r="BF30" s="2" t="s">
        <v>187</v>
      </c>
      <c r="BG30" s="2" t="s">
        <v>186</v>
      </c>
      <c r="BH30" s="2" t="s">
        <v>185</v>
      </c>
      <c r="BI30" s="2" t="s">
        <v>184</v>
      </c>
      <c r="BJ30" s="2" t="s">
        <v>183</v>
      </c>
      <c r="BK30" s="2" t="s">
        <v>182</v>
      </c>
      <c r="BL30" s="2" t="s">
        <v>181</v>
      </c>
      <c r="BM30" s="2" t="s">
        <v>180</v>
      </c>
      <c r="BN30" s="2" t="s">
        <v>179</v>
      </c>
      <c r="BO30" s="2" t="s">
        <v>178</v>
      </c>
      <c r="BP30" s="2" t="s">
        <v>177</v>
      </c>
      <c r="BQ30" s="2" t="s">
        <v>176</v>
      </c>
      <c r="BR30" s="2" t="s">
        <v>175</v>
      </c>
      <c r="BS30" s="2" t="s">
        <v>174</v>
      </c>
      <c r="BT30" s="2" t="s">
        <v>173</v>
      </c>
      <c r="BU30" s="2" t="s">
        <v>172</v>
      </c>
      <c r="BV30" s="2" t="s">
        <v>171</v>
      </c>
      <c r="BW30" s="2" t="s">
        <v>170</v>
      </c>
      <c r="BX30" s="2" t="s">
        <v>169</v>
      </c>
      <c r="BY30" s="2" t="s">
        <v>168</v>
      </c>
      <c r="BZ30" s="2" t="s">
        <v>167</v>
      </c>
      <c r="CA30" s="2" t="s">
        <v>166</v>
      </c>
      <c r="CB30" s="2" t="s">
        <v>165</v>
      </c>
      <c r="CC30" s="2" t="s">
        <v>164</v>
      </c>
      <c r="CD30" s="2" t="s">
        <v>163</v>
      </c>
      <c r="CE30" s="2" t="s">
        <v>130</v>
      </c>
      <c r="CF30" s="2" t="s">
        <v>129</v>
      </c>
      <c r="CG30" s="2" t="s">
        <v>162</v>
      </c>
      <c r="CH30" s="2" t="s">
        <v>128</v>
      </c>
      <c r="CI30" s="2" t="s">
        <v>127</v>
      </c>
      <c r="CJ30" s="2" t="s">
        <v>126</v>
      </c>
      <c r="CK30" s="2" t="s">
        <v>125</v>
      </c>
      <c r="CL30" s="2" t="s">
        <v>161</v>
      </c>
      <c r="CM30" s="2" t="s">
        <v>160</v>
      </c>
      <c r="CN30" s="2" t="s">
        <v>159</v>
      </c>
      <c r="CO30" s="2" t="s">
        <v>158</v>
      </c>
    </row>
    <row r="31" spans="1:93" x14ac:dyDescent="0.25">
      <c r="A31" s="1">
        <v>2992</v>
      </c>
      <c r="B31" s="1">
        <v>3</v>
      </c>
      <c r="C31" s="1">
        <v>111</v>
      </c>
      <c r="D31" s="1">
        <v>2952</v>
      </c>
      <c r="E31" s="1">
        <v>9</v>
      </c>
      <c r="F31" s="1" t="s">
        <v>157</v>
      </c>
      <c r="G31" s="1" t="s">
        <v>156</v>
      </c>
      <c r="H31" s="1" t="s">
        <v>155</v>
      </c>
      <c r="I31" s="1" t="s">
        <v>154</v>
      </c>
      <c r="J31" s="1">
        <v>1711315</v>
      </c>
      <c r="K31" s="1" t="s">
        <v>123</v>
      </c>
      <c r="L31" s="1" t="s">
        <v>153</v>
      </c>
      <c r="M31" s="5">
        <v>44662</v>
      </c>
      <c r="N31" s="1" t="s">
        <v>123</v>
      </c>
      <c r="O31" s="1" t="s">
        <v>123</v>
      </c>
      <c r="P31" s="1" t="s">
        <v>123</v>
      </c>
      <c r="Q31" s="1">
        <v>95</v>
      </c>
      <c r="R31" s="1">
        <v>1</v>
      </c>
      <c r="S31" s="1">
        <v>1</v>
      </c>
      <c r="T31" s="1">
        <v>154</v>
      </c>
      <c r="U31" s="1" t="s">
        <v>123</v>
      </c>
      <c r="V31" s="1" t="s">
        <v>123</v>
      </c>
      <c r="W31" s="1">
        <v>15</v>
      </c>
      <c r="X31" s="1" t="s">
        <v>123</v>
      </c>
      <c r="Y31" s="1" t="s">
        <v>123</v>
      </c>
      <c r="Z31" s="1" t="s">
        <v>123</v>
      </c>
      <c r="AA31" s="1">
        <v>36</v>
      </c>
      <c r="AB31" s="1">
        <v>72620000</v>
      </c>
      <c r="AC31" s="1">
        <v>10</v>
      </c>
      <c r="AD31" s="1" t="s">
        <v>123</v>
      </c>
      <c r="AE31" s="1">
        <v>0.25</v>
      </c>
      <c r="AF31" s="1" t="s">
        <v>152</v>
      </c>
      <c r="AG31" s="1">
        <v>91</v>
      </c>
      <c r="AH31" s="1" t="s">
        <v>123</v>
      </c>
      <c r="AI31" s="1" t="s">
        <v>123</v>
      </c>
      <c r="AJ31" s="1" t="s">
        <v>123</v>
      </c>
      <c r="AK31" s="1" t="s">
        <v>123</v>
      </c>
      <c r="AL31" s="1" t="s">
        <v>123</v>
      </c>
      <c r="AM31" s="1" t="s">
        <v>123</v>
      </c>
      <c r="AN31" s="1" t="s">
        <v>123</v>
      </c>
      <c r="AO31" s="1">
        <v>0</v>
      </c>
      <c r="AP31" s="1">
        <v>1</v>
      </c>
      <c r="AQ31" s="1" t="s">
        <v>123</v>
      </c>
      <c r="AR31" s="1">
        <v>0</v>
      </c>
      <c r="AS31" s="1" t="s">
        <v>123</v>
      </c>
      <c r="AT31" s="1">
        <v>1</v>
      </c>
      <c r="AU31" s="1" t="s">
        <v>123</v>
      </c>
      <c r="AV31" s="1">
        <v>0</v>
      </c>
      <c r="AW31" s="1" t="s">
        <v>123</v>
      </c>
      <c r="AX31" s="1">
        <v>7262000</v>
      </c>
      <c r="AY31" s="1" t="s">
        <v>123</v>
      </c>
      <c r="AZ31" s="1" t="s">
        <v>123</v>
      </c>
      <c r="BA31" s="1" t="s">
        <v>151</v>
      </c>
      <c r="BB31" s="1" t="s">
        <v>150</v>
      </c>
      <c r="BC31" s="1" t="s">
        <v>149</v>
      </c>
      <c r="BD31" s="1" t="s">
        <v>148</v>
      </c>
      <c r="BE31" s="1" t="s">
        <v>147</v>
      </c>
      <c r="BF31" s="1" t="s">
        <v>123</v>
      </c>
      <c r="BG31" s="1" t="s">
        <v>123</v>
      </c>
      <c r="BH31" s="1" t="s">
        <v>143</v>
      </c>
      <c r="BI31" s="1" t="s">
        <v>123</v>
      </c>
      <c r="BJ31" s="1">
        <v>0</v>
      </c>
      <c r="BK31" s="1">
        <v>0</v>
      </c>
      <c r="BL31" s="1" t="s">
        <v>140</v>
      </c>
      <c r="BM31" s="1" t="s">
        <v>139</v>
      </c>
      <c r="BN31" s="1" t="s">
        <v>146</v>
      </c>
      <c r="BO31" s="1" t="s">
        <v>145</v>
      </c>
      <c r="BP31" s="1" t="s">
        <v>144</v>
      </c>
      <c r="BQ31" s="1" t="s">
        <v>143</v>
      </c>
      <c r="BR31" s="1" t="s">
        <v>123</v>
      </c>
      <c r="BS31" s="1" t="s">
        <v>142</v>
      </c>
      <c r="BT31" s="1" t="s">
        <v>141</v>
      </c>
      <c r="BU31" s="1" t="s">
        <v>140</v>
      </c>
      <c r="BV31" s="1" t="s">
        <v>139</v>
      </c>
      <c r="BW31" s="1" t="s">
        <v>138</v>
      </c>
      <c r="BX31" s="1" t="s">
        <v>137</v>
      </c>
      <c r="BY31" s="1">
        <v>0</v>
      </c>
      <c r="BZ31" s="1" t="s">
        <v>138</v>
      </c>
      <c r="CA31" s="1" t="s">
        <v>137</v>
      </c>
      <c r="CB31" s="1">
        <v>0</v>
      </c>
      <c r="CC31" s="1">
        <v>400000</v>
      </c>
      <c r="CD31" s="1">
        <v>99</v>
      </c>
      <c r="CE31" s="1">
        <v>0</v>
      </c>
      <c r="CF31" s="1" t="s">
        <v>123</v>
      </c>
      <c r="CG31" s="1" t="s">
        <v>136</v>
      </c>
      <c r="CH31" s="1" t="s">
        <v>124</v>
      </c>
      <c r="CI31" s="5">
        <v>44662.575977928238</v>
      </c>
      <c r="CJ31" s="1" t="s">
        <v>123</v>
      </c>
      <c r="CK31" s="1" t="s">
        <v>123</v>
      </c>
      <c r="CL31" s="1">
        <v>0</v>
      </c>
      <c r="CM31" s="1">
        <v>0</v>
      </c>
      <c r="CN31" s="1" t="s">
        <v>123</v>
      </c>
      <c r="CO31" s="1" t="s">
        <v>123</v>
      </c>
    </row>
    <row r="33" spans="1:10" x14ac:dyDescent="0.25">
      <c r="A33" s="6" t="s">
        <v>135</v>
      </c>
    </row>
    <row r="34" spans="1:10" x14ac:dyDescent="0.25">
      <c r="A34" s="2" t="s">
        <v>134</v>
      </c>
      <c r="B34" s="2" t="s">
        <v>133</v>
      </c>
      <c r="C34" s="2" t="s">
        <v>132</v>
      </c>
      <c r="D34" s="2" t="s">
        <v>131</v>
      </c>
      <c r="E34" s="2" t="s">
        <v>130</v>
      </c>
      <c r="F34" s="2" t="s">
        <v>129</v>
      </c>
      <c r="G34" s="2" t="s">
        <v>128</v>
      </c>
      <c r="H34" s="2" t="s">
        <v>127</v>
      </c>
      <c r="I34" s="2" t="s">
        <v>126</v>
      </c>
      <c r="J34" s="2" t="s">
        <v>125</v>
      </c>
    </row>
    <row r="35" spans="1:10" x14ac:dyDescent="0.25">
      <c r="A35" s="1">
        <v>4886</v>
      </c>
      <c r="B35" s="1">
        <v>2992</v>
      </c>
      <c r="C35" s="1">
        <v>5123</v>
      </c>
      <c r="D35" s="1">
        <v>10</v>
      </c>
      <c r="E35" s="1">
        <v>0</v>
      </c>
      <c r="F35" s="1" t="s">
        <v>123</v>
      </c>
      <c r="G35" s="1" t="s">
        <v>124</v>
      </c>
      <c r="H35" s="5">
        <v>44662.575977928238</v>
      </c>
      <c r="I35" s="1" t="s">
        <v>123</v>
      </c>
      <c r="J35" s="1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B7D5-373B-4FF8-919D-814446C08E7E}">
  <dimension ref="A1:Z94"/>
  <sheetViews>
    <sheetView topLeftCell="K1" workbookViewId="0">
      <selection activeCell="S7" sqref="S7"/>
    </sheetView>
  </sheetViews>
  <sheetFormatPr defaultColWidth="2.85546875" defaultRowHeight="15" x14ac:dyDescent="0.25"/>
  <cols>
    <col min="1" max="1" width="30.7109375" style="1" bestFit="1" customWidth="1"/>
    <col min="2" max="2" width="31.85546875" style="1" bestFit="1" customWidth="1"/>
    <col min="3" max="3" width="2.85546875" style="1"/>
    <col min="4" max="4" width="22.28515625" style="1" bestFit="1" customWidth="1"/>
    <col min="5" max="5" width="13.85546875" style="1" bestFit="1" customWidth="1"/>
    <col min="6" max="6" width="2.85546875" style="1"/>
    <col min="7" max="7" width="33.42578125" style="1" bestFit="1" customWidth="1"/>
    <col min="8" max="8" width="12.7109375" style="1" bestFit="1" customWidth="1"/>
    <col min="9" max="9" width="2.85546875" style="1"/>
    <col min="10" max="10" width="27.7109375" style="1" bestFit="1" customWidth="1"/>
    <col min="11" max="11" width="13.85546875" style="1" bestFit="1" customWidth="1"/>
    <col min="12" max="12" width="2.85546875" style="1"/>
    <col min="13" max="13" width="22" style="1" bestFit="1" customWidth="1"/>
    <col min="14" max="14" width="22.140625" style="1" bestFit="1" customWidth="1"/>
    <col min="15" max="15" width="2.85546875" style="1"/>
    <col min="16" max="16" width="20.42578125" style="1" bestFit="1" customWidth="1"/>
    <col min="17" max="17" width="38.42578125" style="1" bestFit="1" customWidth="1"/>
    <col min="18" max="18" width="2.85546875" style="1"/>
    <col min="19" max="19" width="18.140625" style="1" bestFit="1" customWidth="1"/>
    <col min="20" max="20" width="38.5703125" style="1" bestFit="1" customWidth="1"/>
    <col min="21" max="21" width="2.85546875" style="1"/>
    <col min="22" max="22" width="27.28515625" style="1" bestFit="1" customWidth="1"/>
    <col min="23" max="23" width="124.5703125" style="1" bestFit="1" customWidth="1"/>
    <col min="24" max="24" width="2.85546875" style="1"/>
    <col min="25" max="25" width="22.7109375" style="1" bestFit="1" customWidth="1"/>
    <col min="26" max="26" width="18.5703125" style="1" bestFit="1" customWidth="1"/>
    <col min="27" max="16384" width="2.85546875" style="1"/>
  </cols>
  <sheetData>
    <row r="1" spans="1:26" x14ac:dyDescent="0.25">
      <c r="A1" s="6" t="s">
        <v>447</v>
      </c>
      <c r="D1" s="6" t="s">
        <v>394</v>
      </c>
      <c r="G1" s="6" t="s">
        <v>382</v>
      </c>
      <c r="J1" s="6" t="s">
        <v>334</v>
      </c>
      <c r="M1" s="6" t="s">
        <v>292</v>
      </c>
      <c r="P1" s="6" t="s">
        <v>262</v>
      </c>
      <c r="S1" s="6" t="s">
        <v>248</v>
      </c>
      <c r="V1" s="6" t="s">
        <v>239</v>
      </c>
      <c r="Y1" s="6" t="s">
        <v>135</v>
      </c>
    </row>
    <row r="2" spans="1:26" x14ac:dyDescent="0.25">
      <c r="A2" s="2" t="s">
        <v>274</v>
      </c>
      <c r="B2" s="3">
        <v>6377</v>
      </c>
      <c r="D2" s="2" t="s">
        <v>274</v>
      </c>
      <c r="E2" s="3">
        <v>6377</v>
      </c>
      <c r="G2" s="9" t="s">
        <v>274</v>
      </c>
      <c r="H2" s="3">
        <v>6377</v>
      </c>
      <c r="J2" s="2" t="s">
        <v>274</v>
      </c>
      <c r="K2" s="3">
        <v>6377</v>
      </c>
      <c r="M2" s="2" t="s">
        <v>260</v>
      </c>
      <c r="N2" s="3">
        <v>4229</v>
      </c>
      <c r="P2" s="2" t="s">
        <v>236</v>
      </c>
      <c r="Q2" s="3">
        <v>2952</v>
      </c>
      <c r="S2" s="2" t="s">
        <v>132</v>
      </c>
      <c r="T2" s="3">
        <v>5123</v>
      </c>
      <c r="V2" s="2" t="s">
        <v>133</v>
      </c>
      <c r="W2" s="3">
        <v>2992</v>
      </c>
      <c r="Y2" s="2" t="s">
        <v>134</v>
      </c>
      <c r="Z2" s="3">
        <v>4886</v>
      </c>
    </row>
    <row r="3" spans="1:26" x14ac:dyDescent="0.25">
      <c r="A3" s="2" t="s">
        <v>0</v>
      </c>
      <c r="B3" s="3" t="s">
        <v>156</v>
      </c>
      <c r="D3" s="2" t="s">
        <v>26</v>
      </c>
      <c r="E3" s="4">
        <v>300000000</v>
      </c>
      <c r="G3" s="9" t="s">
        <v>34</v>
      </c>
      <c r="H3" s="4">
        <v>6</v>
      </c>
      <c r="J3" s="2" t="s">
        <v>333</v>
      </c>
      <c r="K3" s="3" t="s">
        <v>123</v>
      </c>
      <c r="M3" s="2" t="s">
        <v>0</v>
      </c>
      <c r="N3" s="3" t="s">
        <v>156</v>
      </c>
      <c r="P3" s="2" t="s">
        <v>238</v>
      </c>
      <c r="Q3" s="3">
        <v>3</v>
      </c>
      <c r="S3" s="2" t="s">
        <v>236</v>
      </c>
      <c r="T3" s="3">
        <v>2952</v>
      </c>
      <c r="V3" s="2" t="s">
        <v>238</v>
      </c>
      <c r="W3" s="3">
        <v>3</v>
      </c>
      <c r="Y3" s="2" t="s">
        <v>133</v>
      </c>
      <c r="Z3" s="3">
        <v>2992</v>
      </c>
    </row>
    <row r="4" spans="1:26" x14ac:dyDescent="0.25">
      <c r="A4" s="2" t="s">
        <v>212</v>
      </c>
      <c r="B4" s="3" t="s">
        <v>152</v>
      </c>
      <c r="D4" s="2" t="s">
        <v>393</v>
      </c>
      <c r="E4" s="4">
        <v>3000000</v>
      </c>
      <c r="G4" s="9" t="s">
        <v>381</v>
      </c>
      <c r="H4" s="4" t="s">
        <v>123</v>
      </c>
      <c r="J4" s="2" t="s">
        <v>332</v>
      </c>
      <c r="K4" s="3" t="s">
        <v>123</v>
      </c>
      <c r="M4" s="2" t="s">
        <v>291</v>
      </c>
      <c r="N4" s="3" t="s">
        <v>264</v>
      </c>
      <c r="P4" s="2" t="s">
        <v>261</v>
      </c>
      <c r="Q4" s="3">
        <v>1</v>
      </c>
      <c r="S4" s="2" t="s">
        <v>247</v>
      </c>
      <c r="T4" s="3">
        <v>2</v>
      </c>
      <c r="V4" s="2" t="s">
        <v>237</v>
      </c>
      <c r="W4" s="3">
        <v>111</v>
      </c>
      <c r="Y4" s="2" t="s">
        <v>132</v>
      </c>
      <c r="Z4" s="3">
        <v>5123</v>
      </c>
    </row>
    <row r="5" spans="1:26" x14ac:dyDescent="0.25">
      <c r="A5" s="2" t="s">
        <v>233</v>
      </c>
      <c r="B5" s="3">
        <v>1711315</v>
      </c>
      <c r="D5" s="2" t="s">
        <v>23</v>
      </c>
      <c r="E5" s="4" t="s">
        <v>123</v>
      </c>
      <c r="G5" s="9" t="s">
        <v>31</v>
      </c>
      <c r="H5" s="4">
        <v>15</v>
      </c>
      <c r="J5" s="2" t="s">
        <v>331</v>
      </c>
      <c r="K5" s="3" t="s">
        <v>123</v>
      </c>
      <c r="M5" s="2" t="s">
        <v>1</v>
      </c>
      <c r="N5" s="3" t="s">
        <v>155</v>
      </c>
      <c r="P5" s="2" t="s">
        <v>260</v>
      </c>
      <c r="Q5" s="3">
        <v>4229</v>
      </c>
      <c r="S5" s="2" t="s">
        <v>246</v>
      </c>
      <c r="T5" s="3" t="s">
        <v>242</v>
      </c>
      <c r="V5" s="2" t="s">
        <v>236</v>
      </c>
      <c r="W5" s="3">
        <v>2952</v>
      </c>
      <c r="Y5" s="2" t="s">
        <v>131</v>
      </c>
      <c r="Z5" s="3">
        <v>10</v>
      </c>
    </row>
    <row r="6" spans="1:26" x14ac:dyDescent="0.25">
      <c r="A6" s="2" t="s">
        <v>227</v>
      </c>
      <c r="B6" s="3">
        <v>95</v>
      </c>
      <c r="D6" s="2" t="s">
        <v>27</v>
      </c>
      <c r="E6" s="4">
        <v>297000000</v>
      </c>
      <c r="G6" s="9" t="s">
        <v>380</v>
      </c>
      <c r="H6" s="4" t="s">
        <v>123</v>
      </c>
      <c r="J6" s="2" t="s">
        <v>36</v>
      </c>
      <c r="K6" s="4">
        <v>30</v>
      </c>
      <c r="M6" s="2" t="s">
        <v>290</v>
      </c>
      <c r="N6" s="8">
        <v>44662</v>
      </c>
      <c r="P6" s="2" t="s">
        <v>235</v>
      </c>
      <c r="Q6" s="3">
        <v>9</v>
      </c>
      <c r="S6" s="2" t="s">
        <v>245</v>
      </c>
      <c r="T6" s="3" t="s">
        <v>241</v>
      </c>
      <c r="V6" s="2" t="s">
        <v>235</v>
      </c>
      <c r="W6" s="3">
        <v>9</v>
      </c>
      <c r="Y6" s="2" t="s">
        <v>130</v>
      </c>
      <c r="Z6" s="3">
        <v>0</v>
      </c>
    </row>
    <row r="7" spans="1:26" x14ac:dyDescent="0.25">
      <c r="A7" s="2" t="s">
        <v>446</v>
      </c>
      <c r="B7" s="3" t="s">
        <v>123</v>
      </c>
      <c r="D7" s="2" t="s">
        <v>392</v>
      </c>
      <c r="E7" s="4" t="s">
        <v>123</v>
      </c>
      <c r="G7" s="9" t="s">
        <v>30</v>
      </c>
      <c r="H7" s="4">
        <v>9</v>
      </c>
      <c r="J7" s="2" t="s">
        <v>330</v>
      </c>
      <c r="K7" s="3">
        <v>37</v>
      </c>
      <c r="M7" s="2" t="s">
        <v>289</v>
      </c>
      <c r="N7" s="8">
        <v>44662</v>
      </c>
      <c r="P7" s="2" t="s">
        <v>2</v>
      </c>
      <c r="Q7" s="3" t="s">
        <v>154</v>
      </c>
      <c r="S7" s="2" t="s">
        <v>131</v>
      </c>
      <c r="T7" s="3">
        <v>10</v>
      </c>
      <c r="V7" s="2" t="s">
        <v>234</v>
      </c>
      <c r="W7" s="3" t="s">
        <v>157</v>
      </c>
      <c r="Y7" s="2" t="s">
        <v>129</v>
      </c>
      <c r="Z7" s="3" t="s">
        <v>123</v>
      </c>
    </row>
    <row r="8" spans="1:26" x14ac:dyDescent="0.25">
      <c r="A8" s="2" t="s">
        <v>163</v>
      </c>
      <c r="B8" s="3">
        <v>99</v>
      </c>
      <c r="D8" s="2" t="s">
        <v>391</v>
      </c>
      <c r="E8" s="4" t="s">
        <v>123</v>
      </c>
      <c r="G8" s="9" t="s">
        <v>379</v>
      </c>
      <c r="H8" s="4" t="s">
        <v>123</v>
      </c>
      <c r="J8" s="2" t="s">
        <v>329</v>
      </c>
      <c r="K8" s="4" t="s">
        <v>123</v>
      </c>
      <c r="M8" s="2" t="s">
        <v>288</v>
      </c>
      <c r="N8" s="8">
        <v>44662</v>
      </c>
      <c r="P8" s="2" t="s">
        <v>259</v>
      </c>
      <c r="Q8" s="8">
        <v>44662</v>
      </c>
      <c r="S8" s="2" t="s">
        <v>244</v>
      </c>
      <c r="T8" s="4">
        <v>297000000</v>
      </c>
      <c r="V8" s="2" t="s">
        <v>0</v>
      </c>
      <c r="W8" s="3" t="s">
        <v>156</v>
      </c>
      <c r="Y8" s="2" t="s">
        <v>128</v>
      </c>
      <c r="Z8" s="3" t="s">
        <v>124</v>
      </c>
    </row>
    <row r="9" spans="1:26" x14ac:dyDescent="0.25">
      <c r="A9" s="2" t="s">
        <v>445</v>
      </c>
      <c r="B9" s="8">
        <v>44669</v>
      </c>
      <c r="D9" s="2" t="s">
        <v>22</v>
      </c>
      <c r="E9" s="4" t="s">
        <v>123</v>
      </c>
      <c r="G9" s="9" t="s">
        <v>378</v>
      </c>
      <c r="H9" s="4" t="s">
        <v>123</v>
      </c>
      <c r="J9" s="2" t="s">
        <v>328</v>
      </c>
      <c r="K9" s="4" t="s">
        <v>123</v>
      </c>
      <c r="M9" s="2" t="s">
        <v>287</v>
      </c>
      <c r="N9" s="3" t="s">
        <v>123</v>
      </c>
      <c r="P9" s="2" t="s">
        <v>258</v>
      </c>
      <c r="Q9" s="3">
        <v>154</v>
      </c>
      <c r="S9" s="2" t="s">
        <v>243</v>
      </c>
      <c r="T9" s="3">
        <v>1762</v>
      </c>
      <c r="V9" s="2" t="s">
        <v>1</v>
      </c>
      <c r="W9" s="3" t="s">
        <v>155</v>
      </c>
      <c r="Y9" s="2" t="s">
        <v>127</v>
      </c>
      <c r="Z9" s="7">
        <v>44662.575977928238</v>
      </c>
    </row>
    <row r="10" spans="1:26" x14ac:dyDescent="0.25">
      <c r="A10" s="2" t="s">
        <v>444</v>
      </c>
      <c r="B10" s="8">
        <v>45764</v>
      </c>
      <c r="D10" s="2" t="s">
        <v>24</v>
      </c>
      <c r="E10" s="4" t="s">
        <v>123</v>
      </c>
      <c r="G10" s="9" t="s">
        <v>377</v>
      </c>
      <c r="H10" s="3">
        <v>0</v>
      </c>
      <c r="J10" s="2" t="s">
        <v>327</v>
      </c>
      <c r="K10" s="3">
        <v>103</v>
      </c>
      <c r="M10" s="2" t="s">
        <v>286</v>
      </c>
      <c r="N10" s="4">
        <v>0</v>
      </c>
      <c r="P10" s="2" t="s">
        <v>257</v>
      </c>
      <c r="Q10" s="4">
        <v>2760000000</v>
      </c>
      <c r="S10" s="2" t="s">
        <v>130</v>
      </c>
      <c r="T10" s="3">
        <v>0</v>
      </c>
      <c r="V10" s="2" t="s">
        <v>2</v>
      </c>
      <c r="W10" s="3" t="s">
        <v>154</v>
      </c>
      <c r="Y10" s="2" t="s">
        <v>126</v>
      </c>
      <c r="Z10" s="3" t="s">
        <v>123</v>
      </c>
    </row>
    <row r="11" spans="1:26" x14ac:dyDescent="0.25">
      <c r="A11" s="2" t="s">
        <v>17</v>
      </c>
      <c r="B11" s="3">
        <v>36</v>
      </c>
      <c r="D11" s="2" t="s">
        <v>390</v>
      </c>
      <c r="E11" s="4" t="s">
        <v>123</v>
      </c>
      <c r="G11" s="9" t="s">
        <v>33</v>
      </c>
      <c r="H11" s="4" t="s">
        <v>123</v>
      </c>
      <c r="J11" s="2" t="s">
        <v>326</v>
      </c>
      <c r="K11" s="3">
        <v>105</v>
      </c>
      <c r="M11" s="2" t="s">
        <v>285</v>
      </c>
      <c r="N11" s="4" t="s">
        <v>123</v>
      </c>
      <c r="P11" s="2" t="s">
        <v>256</v>
      </c>
      <c r="Q11" s="4">
        <v>1621621622</v>
      </c>
      <c r="S11" s="2" t="s">
        <v>129</v>
      </c>
      <c r="T11" s="3" t="s">
        <v>240</v>
      </c>
      <c r="V11" s="2" t="s">
        <v>233</v>
      </c>
      <c r="W11" s="3">
        <v>1711315</v>
      </c>
      <c r="Y11" s="2" t="s">
        <v>125</v>
      </c>
      <c r="Z11" s="7" t="s">
        <v>123</v>
      </c>
    </row>
    <row r="12" spans="1:26" x14ac:dyDescent="0.25">
      <c r="A12" s="2" t="s">
        <v>443</v>
      </c>
      <c r="B12" s="3" t="s">
        <v>123</v>
      </c>
      <c r="D12" s="2" t="s">
        <v>25</v>
      </c>
      <c r="E12" s="4" t="s">
        <v>123</v>
      </c>
      <c r="G12" s="9" t="s">
        <v>376</v>
      </c>
      <c r="H12" s="3">
        <v>0</v>
      </c>
      <c r="J12" s="2" t="s">
        <v>325</v>
      </c>
      <c r="K12" s="3" t="s">
        <v>123</v>
      </c>
      <c r="M12" s="2" t="s">
        <v>284</v>
      </c>
      <c r="N12" s="4" t="s">
        <v>123</v>
      </c>
      <c r="P12" s="2" t="s">
        <v>255</v>
      </c>
      <c r="Q12" s="4">
        <v>1138378378</v>
      </c>
      <c r="S12" s="2" t="s">
        <v>128</v>
      </c>
      <c r="T12" s="3" t="s">
        <v>124</v>
      </c>
      <c r="V12" s="2" t="s">
        <v>232</v>
      </c>
      <c r="W12" s="3" t="s">
        <v>123</v>
      </c>
    </row>
    <row r="13" spans="1:26" x14ac:dyDescent="0.25">
      <c r="A13" s="2" t="s">
        <v>442</v>
      </c>
      <c r="B13" s="3">
        <v>101</v>
      </c>
      <c r="D13" s="2" t="s">
        <v>28</v>
      </c>
      <c r="E13" s="4">
        <v>180000000</v>
      </c>
      <c r="G13" s="9" t="s">
        <v>375</v>
      </c>
      <c r="H13" s="4" t="s">
        <v>123</v>
      </c>
      <c r="J13" s="2" t="s">
        <v>324</v>
      </c>
      <c r="K13" s="4">
        <v>297000000</v>
      </c>
      <c r="M13" s="2" t="s">
        <v>283</v>
      </c>
      <c r="N13" s="4" t="s">
        <v>123</v>
      </c>
      <c r="P13" s="2" t="s">
        <v>254</v>
      </c>
      <c r="Q13" s="3" t="s">
        <v>251</v>
      </c>
      <c r="S13" s="2" t="s">
        <v>127</v>
      </c>
      <c r="T13" s="7">
        <v>44662.55712326389</v>
      </c>
      <c r="V13" s="2" t="s">
        <v>3</v>
      </c>
      <c r="W13" s="3" t="s">
        <v>153</v>
      </c>
    </row>
    <row r="14" spans="1:26" x14ac:dyDescent="0.25">
      <c r="A14" s="2" t="s">
        <v>211</v>
      </c>
      <c r="B14" s="3">
        <v>91</v>
      </c>
      <c r="D14" s="2" t="s">
        <v>389</v>
      </c>
      <c r="E14" s="4">
        <v>0</v>
      </c>
      <c r="G14" s="9" t="s">
        <v>374</v>
      </c>
      <c r="H14" s="3">
        <v>0</v>
      </c>
      <c r="J14" s="2" t="s">
        <v>323</v>
      </c>
      <c r="K14" s="4">
        <v>3300000</v>
      </c>
      <c r="M14" s="2" t="s">
        <v>282</v>
      </c>
      <c r="N14" s="3" t="s">
        <v>123</v>
      </c>
      <c r="P14" s="2" t="s">
        <v>193</v>
      </c>
      <c r="Q14" s="3"/>
      <c r="S14" s="2" t="s">
        <v>126</v>
      </c>
      <c r="T14" s="3" t="s">
        <v>124</v>
      </c>
      <c r="V14" s="2" t="s">
        <v>231</v>
      </c>
      <c r="W14" s="8">
        <v>44662</v>
      </c>
    </row>
    <row r="15" spans="1:26" x14ac:dyDescent="0.25">
      <c r="A15" s="2" t="s">
        <v>225</v>
      </c>
      <c r="B15" s="3">
        <v>1</v>
      </c>
      <c r="D15" s="2" t="s">
        <v>29</v>
      </c>
      <c r="E15" s="4">
        <v>60</v>
      </c>
      <c r="G15" s="9" t="s">
        <v>373</v>
      </c>
      <c r="H15" s="4" t="s">
        <v>123</v>
      </c>
      <c r="J15" s="2" t="s">
        <v>322</v>
      </c>
      <c r="K15" s="4" t="s">
        <v>123</v>
      </c>
      <c r="M15" s="2" t="s">
        <v>193</v>
      </c>
      <c r="N15" s="3" t="s">
        <v>123</v>
      </c>
      <c r="P15" s="2" t="s">
        <v>130</v>
      </c>
      <c r="Q15" s="3">
        <v>0</v>
      </c>
      <c r="S15" s="2" t="s">
        <v>125</v>
      </c>
      <c r="T15" s="7">
        <v>44662.559291203703</v>
      </c>
      <c r="V15" s="2" t="s">
        <v>230</v>
      </c>
      <c r="W15" s="8" t="s">
        <v>123</v>
      </c>
    </row>
    <row r="16" spans="1:26" x14ac:dyDescent="0.25">
      <c r="A16" s="2" t="s">
        <v>441</v>
      </c>
      <c r="B16" s="3">
        <v>1</v>
      </c>
      <c r="D16" s="2" t="s">
        <v>388</v>
      </c>
      <c r="E16" s="4">
        <v>0</v>
      </c>
      <c r="G16" s="9" t="s">
        <v>35</v>
      </c>
      <c r="H16" s="3">
        <v>15</v>
      </c>
      <c r="J16" s="2" t="s">
        <v>321</v>
      </c>
      <c r="K16" s="4" t="s">
        <v>123</v>
      </c>
      <c r="M16" s="2" t="s">
        <v>281</v>
      </c>
      <c r="N16" s="3">
        <v>1</v>
      </c>
      <c r="P16" s="2" t="s">
        <v>129</v>
      </c>
      <c r="Q16" s="3" t="s">
        <v>240</v>
      </c>
      <c r="V16" s="2" t="s">
        <v>229</v>
      </c>
      <c r="W16" s="8" t="s">
        <v>123</v>
      </c>
    </row>
    <row r="17" spans="1:23" x14ac:dyDescent="0.25">
      <c r="A17" s="2" t="s">
        <v>202</v>
      </c>
      <c r="B17" s="3" t="s">
        <v>123</v>
      </c>
      <c r="D17" s="2" t="s">
        <v>193</v>
      </c>
      <c r="E17" s="3" t="s">
        <v>123</v>
      </c>
      <c r="G17" s="9" t="s">
        <v>372</v>
      </c>
      <c r="H17" s="3" t="s">
        <v>335</v>
      </c>
      <c r="J17" s="2" t="s">
        <v>320</v>
      </c>
      <c r="K17" s="4">
        <v>1000000</v>
      </c>
      <c r="M17" s="2" t="s">
        <v>280</v>
      </c>
      <c r="N17" s="3">
        <v>0</v>
      </c>
      <c r="P17" s="2" t="s">
        <v>234</v>
      </c>
      <c r="Q17" s="3" t="s">
        <v>250</v>
      </c>
      <c r="V17" s="2" t="s">
        <v>228</v>
      </c>
      <c r="W17" s="8" t="s">
        <v>123</v>
      </c>
    </row>
    <row r="18" spans="1:23" x14ac:dyDescent="0.25">
      <c r="A18" s="2" t="s">
        <v>200</v>
      </c>
      <c r="B18" s="3" t="s">
        <v>123</v>
      </c>
      <c r="D18" s="2" t="s">
        <v>387</v>
      </c>
      <c r="E18" s="3" t="s">
        <v>123</v>
      </c>
      <c r="G18" s="9" t="s">
        <v>371</v>
      </c>
      <c r="H18" s="4">
        <v>0</v>
      </c>
      <c r="J18" s="2" t="s">
        <v>319</v>
      </c>
      <c r="K18" s="4" t="s">
        <v>123</v>
      </c>
      <c r="M18" s="2" t="s">
        <v>279</v>
      </c>
      <c r="N18" s="3">
        <v>1</v>
      </c>
      <c r="P18" s="2" t="s">
        <v>162</v>
      </c>
      <c r="Q18" s="3" t="s">
        <v>249</v>
      </c>
      <c r="V18" s="2" t="s">
        <v>227</v>
      </c>
      <c r="W18" s="3">
        <v>95</v>
      </c>
    </row>
    <row r="19" spans="1:23" x14ac:dyDescent="0.25">
      <c r="A19" s="2" t="s">
        <v>440</v>
      </c>
      <c r="B19" s="3">
        <v>0</v>
      </c>
      <c r="D19" s="2" t="s">
        <v>386</v>
      </c>
      <c r="E19" s="4">
        <v>100</v>
      </c>
      <c r="G19" s="9" t="s">
        <v>370</v>
      </c>
      <c r="H19" s="4" t="s">
        <v>123</v>
      </c>
      <c r="J19" s="2" t="s">
        <v>318</v>
      </c>
      <c r="K19" s="4" t="s">
        <v>123</v>
      </c>
      <c r="M19" s="2" t="s">
        <v>278</v>
      </c>
      <c r="N19" s="3">
        <v>0</v>
      </c>
      <c r="P19" s="2" t="s">
        <v>128</v>
      </c>
      <c r="Q19" s="3" t="s">
        <v>124</v>
      </c>
      <c r="V19" s="2" t="s">
        <v>226</v>
      </c>
      <c r="W19" s="3">
        <v>1</v>
      </c>
    </row>
    <row r="20" spans="1:23" x14ac:dyDescent="0.25">
      <c r="A20" s="2" t="s">
        <v>439</v>
      </c>
      <c r="B20" s="3" t="s">
        <v>123</v>
      </c>
      <c r="D20" s="2" t="s">
        <v>385</v>
      </c>
      <c r="E20" s="4" t="s">
        <v>123</v>
      </c>
      <c r="G20" s="9" t="s">
        <v>369</v>
      </c>
      <c r="H20" s="4">
        <v>0</v>
      </c>
      <c r="J20" s="2" t="s">
        <v>317</v>
      </c>
      <c r="K20" s="4" t="s">
        <v>123</v>
      </c>
      <c r="M20" s="2" t="s">
        <v>277</v>
      </c>
      <c r="N20" s="10">
        <v>44662.506463888887</v>
      </c>
      <c r="P20" s="2" t="s">
        <v>127</v>
      </c>
      <c r="Q20" s="7">
        <v>44662.55712326389</v>
      </c>
      <c r="V20" s="2" t="s">
        <v>225</v>
      </c>
      <c r="W20" s="3">
        <v>1</v>
      </c>
    </row>
    <row r="21" spans="1:23" x14ac:dyDescent="0.25">
      <c r="A21" s="2" t="s">
        <v>438</v>
      </c>
      <c r="B21" s="3" t="s">
        <v>123</v>
      </c>
      <c r="D21" s="2" t="s">
        <v>384</v>
      </c>
      <c r="E21" s="4" t="s">
        <v>123</v>
      </c>
      <c r="G21" s="9" t="s">
        <v>368</v>
      </c>
      <c r="H21" s="4" t="s">
        <v>123</v>
      </c>
      <c r="J21" s="2" t="s">
        <v>316</v>
      </c>
      <c r="K21" s="4" t="s">
        <v>123</v>
      </c>
      <c r="M21" s="2" t="s">
        <v>276</v>
      </c>
      <c r="N21" s="3" t="s">
        <v>263</v>
      </c>
      <c r="P21" s="2" t="s">
        <v>126</v>
      </c>
      <c r="Q21" s="3" t="s">
        <v>124</v>
      </c>
      <c r="V21" s="2" t="s">
        <v>224</v>
      </c>
      <c r="W21" s="3">
        <v>154</v>
      </c>
    </row>
    <row r="22" spans="1:23" x14ac:dyDescent="0.25">
      <c r="A22" s="2" t="s">
        <v>437</v>
      </c>
      <c r="B22" s="3">
        <v>0</v>
      </c>
      <c r="D22" s="2" t="s">
        <v>383</v>
      </c>
      <c r="E22" s="4">
        <v>17837838</v>
      </c>
      <c r="G22" s="9" t="s">
        <v>367</v>
      </c>
      <c r="H22" s="4" t="s">
        <v>123</v>
      </c>
      <c r="J22" s="2" t="s">
        <v>315</v>
      </c>
      <c r="K22" s="4" t="s">
        <v>123</v>
      </c>
      <c r="M22" s="2" t="s">
        <v>275</v>
      </c>
      <c r="N22" s="10">
        <v>44662.527011111109</v>
      </c>
      <c r="P22" s="2" t="s">
        <v>125</v>
      </c>
      <c r="Q22" s="7">
        <v>44662.559291203703</v>
      </c>
      <c r="V22" s="2" t="s">
        <v>223</v>
      </c>
      <c r="W22" s="8" t="s">
        <v>123</v>
      </c>
    </row>
    <row r="23" spans="1:23" x14ac:dyDescent="0.25">
      <c r="A23" s="2" t="s">
        <v>436</v>
      </c>
      <c r="B23" s="3" t="s">
        <v>123</v>
      </c>
      <c r="G23" s="9" t="s">
        <v>366</v>
      </c>
      <c r="H23" s="4">
        <v>0</v>
      </c>
      <c r="J23" s="2" t="s">
        <v>314</v>
      </c>
      <c r="K23" s="4">
        <v>150000</v>
      </c>
      <c r="M23" s="2" t="s">
        <v>126</v>
      </c>
      <c r="N23" s="3" t="s">
        <v>263</v>
      </c>
      <c r="P23" s="2" t="s">
        <v>253</v>
      </c>
      <c r="Q23" s="3">
        <v>1</v>
      </c>
      <c r="V23" s="2" t="s">
        <v>222</v>
      </c>
      <c r="W23" s="8" t="s">
        <v>123</v>
      </c>
    </row>
    <row r="24" spans="1:23" x14ac:dyDescent="0.25">
      <c r="A24" s="2" t="s">
        <v>435</v>
      </c>
      <c r="B24" s="3" t="s">
        <v>123</v>
      </c>
      <c r="G24" s="9" t="s">
        <v>365</v>
      </c>
      <c r="H24" s="4" t="s">
        <v>123</v>
      </c>
      <c r="J24" s="2" t="s">
        <v>313</v>
      </c>
      <c r="K24" s="4" t="s">
        <v>123</v>
      </c>
      <c r="M24" s="2" t="s">
        <v>274</v>
      </c>
      <c r="N24" s="3" t="s">
        <v>123</v>
      </c>
      <c r="P24" s="2" t="s">
        <v>252</v>
      </c>
      <c r="Q24" s="7" t="s">
        <v>123</v>
      </c>
      <c r="V24" s="2" t="s">
        <v>221</v>
      </c>
      <c r="W24" s="3">
        <v>15</v>
      </c>
    </row>
    <row r="25" spans="1:23" x14ac:dyDescent="0.25">
      <c r="A25" s="2" t="s">
        <v>434</v>
      </c>
      <c r="B25" s="3" t="s">
        <v>123</v>
      </c>
      <c r="G25" s="9" t="s">
        <v>364</v>
      </c>
      <c r="H25" s="4">
        <v>0</v>
      </c>
      <c r="J25" s="2" t="s">
        <v>312</v>
      </c>
      <c r="K25" s="4" t="s">
        <v>123</v>
      </c>
      <c r="M25" s="2" t="s">
        <v>273</v>
      </c>
      <c r="N25" s="3">
        <v>1</v>
      </c>
      <c r="V25" s="2" t="s">
        <v>220</v>
      </c>
      <c r="W25" s="8" t="s">
        <v>123</v>
      </c>
    </row>
    <row r="26" spans="1:23" x14ac:dyDescent="0.25">
      <c r="A26" s="2" t="s">
        <v>433</v>
      </c>
      <c r="B26" s="3" t="s">
        <v>123</v>
      </c>
      <c r="G26" s="9" t="s">
        <v>363</v>
      </c>
      <c r="H26" s="4" t="s">
        <v>123</v>
      </c>
      <c r="J26" s="2" t="s">
        <v>311</v>
      </c>
      <c r="K26" s="4">
        <v>150000</v>
      </c>
      <c r="M26" s="2" t="s">
        <v>272</v>
      </c>
      <c r="N26" s="3">
        <v>1</v>
      </c>
      <c r="V26" s="2" t="s">
        <v>219</v>
      </c>
      <c r="W26" s="8" t="s">
        <v>123</v>
      </c>
    </row>
    <row r="27" spans="1:23" x14ac:dyDescent="0.25">
      <c r="A27" s="2" t="s">
        <v>432</v>
      </c>
      <c r="B27" s="3">
        <v>0</v>
      </c>
      <c r="G27" s="9" t="s">
        <v>362</v>
      </c>
      <c r="H27" s="4" t="s">
        <v>123</v>
      </c>
      <c r="J27" s="2" t="s">
        <v>310</v>
      </c>
      <c r="K27" s="4" t="s">
        <v>123</v>
      </c>
      <c r="M27" s="2" t="s">
        <v>271</v>
      </c>
      <c r="N27" s="3">
        <v>1</v>
      </c>
      <c r="V27" s="2" t="s">
        <v>218</v>
      </c>
      <c r="W27" s="3" t="s">
        <v>123</v>
      </c>
    </row>
    <row r="28" spans="1:23" x14ac:dyDescent="0.25">
      <c r="A28" s="2" t="s">
        <v>431</v>
      </c>
      <c r="B28" s="3">
        <v>0</v>
      </c>
      <c r="G28" s="9" t="s">
        <v>361</v>
      </c>
      <c r="H28" s="4">
        <v>0</v>
      </c>
      <c r="J28" s="2" t="s">
        <v>309</v>
      </c>
      <c r="K28" s="4">
        <v>297000000</v>
      </c>
      <c r="M28" s="2" t="s">
        <v>270</v>
      </c>
      <c r="N28" s="3">
        <v>1</v>
      </c>
      <c r="V28" s="2" t="s">
        <v>217</v>
      </c>
      <c r="W28" s="3">
        <v>36</v>
      </c>
    </row>
    <row r="29" spans="1:23" x14ac:dyDescent="0.25">
      <c r="A29" s="2" t="s">
        <v>430</v>
      </c>
      <c r="B29" s="3">
        <v>0</v>
      </c>
      <c r="G29" s="9" t="s">
        <v>360</v>
      </c>
      <c r="H29" s="4" t="s">
        <v>123</v>
      </c>
      <c r="J29" s="2" t="s">
        <v>308</v>
      </c>
      <c r="K29" s="4">
        <v>200000</v>
      </c>
      <c r="M29" s="2" t="s">
        <v>269</v>
      </c>
      <c r="N29" s="3">
        <v>1</v>
      </c>
      <c r="V29" s="2" t="s">
        <v>216</v>
      </c>
      <c r="W29" s="4">
        <v>72620000</v>
      </c>
    </row>
    <row r="30" spans="1:23" x14ac:dyDescent="0.25">
      <c r="A30" s="2" t="s">
        <v>429</v>
      </c>
      <c r="B30" s="3">
        <v>10</v>
      </c>
      <c r="G30" s="9" t="s">
        <v>359</v>
      </c>
      <c r="H30" s="4">
        <v>0</v>
      </c>
      <c r="J30" s="2" t="s">
        <v>307</v>
      </c>
      <c r="K30" s="4" t="s">
        <v>123</v>
      </c>
      <c r="M30" s="2" t="s">
        <v>268</v>
      </c>
      <c r="N30" s="3">
        <v>1</v>
      </c>
      <c r="V30" s="2" t="s">
        <v>215</v>
      </c>
      <c r="W30" s="4">
        <v>10</v>
      </c>
    </row>
    <row r="31" spans="1:23" x14ac:dyDescent="0.25">
      <c r="A31" s="2" t="s">
        <v>428</v>
      </c>
      <c r="B31" s="3" t="s">
        <v>123</v>
      </c>
      <c r="G31" s="9" t="s">
        <v>358</v>
      </c>
      <c r="H31" s="4" t="s">
        <v>123</v>
      </c>
      <c r="J31" s="2" t="s">
        <v>306</v>
      </c>
      <c r="K31" s="4">
        <v>297000000</v>
      </c>
      <c r="M31" s="2" t="s">
        <v>267</v>
      </c>
      <c r="N31" s="3" t="s">
        <v>123</v>
      </c>
      <c r="V31" s="2" t="s">
        <v>214</v>
      </c>
      <c r="W31" s="8" t="s">
        <v>123</v>
      </c>
    </row>
    <row r="32" spans="1:23" x14ac:dyDescent="0.25">
      <c r="A32" s="2" t="s">
        <v>427</v>
      </c>
      <c r="B32" s="3">
        <v>0</v>
      </c>
      <c r="G32" s="9" t="s">
        <v>357</v>
      </c>
      <c r="H32" s="4" t="s">
        <v>123</v>
      </c>
      <c r="J32" s="2" t="s">
        <v>305</v>
      </c>
      <c r="K32" s="4">
        <v>200000</v>
      </c>
      <c r="M32" s="2" t="s">
        <v>266</v>
      </c>
      <c r="N32" s="3" t="s">
        <v>123</v>
      </c>
      <c r="V32" s="2" t="s">
        <v>213</v>
      </c>
      <c r="W32" s="4">
        <v>0.25</v>
      </c>
    </row>
    <row r="33" spans="1:23" x14ac:dyDescent="0.25">
      <c r="A33" s="2" t="s">
        <v>13</v>
      </c>
      <c r="B33" s="4">
        <v>54444312.862999998</v>
      </c>
      <c r="G33" s="9" t="s">
        <v>356</v>
      </c>
      <c r="H33" s="4">
        <v>12000000</v>
      </c>
      <c r="J33" s="2" t="s">
        <v>304</v>
      </c>
      <c r="K33" s="4" t="s">
        <v>123</v>
      </c>
      <c r="M33" s="2" t="s">
        <v>265</v>
      </c>
      <c r="N33" s="3" t="s">
        <v>123</v>
      </c>
      <c r="V33" s="2" t="s">
        <v>212</v>
      </c>
      <c r="W33" s="3" t="s">
        <v>152</v>
      </c>
    </row>
    <row r="34" spans="1:23" x14ac:dyDescent="0.25">
      <c r="A34" s="2" t="s">
        <v>14</v>
      </c>
      <c r="B34" s="4">
        <v>0</v>
      </c>
      <c r="G34" s="9" t="s">
        <v>355</v>
      </c>
      <c r="H34" s="4">
        <v>0</v>
      </c>
      <c r="J34" s="2" t="s">
        <v>303</v>
      </c>
      <c r="K34" s="4">
        <v>297000000</v>
      </c>
      <c r="V34" s="2" t="s">
        <v>211</v>
      </c>
      <c r="W34" s="3">
        <v>91</v>
      </c>
    </row>
    <row r="35" spans="1:23" x14ac:dyDescent="0.25">
      <c r="A35" s="2" t="s">
        <v>16</v>
      </c>
      <c r="B35" s="4">
        <v>2723591.8640839998</v>
      </c>
      <c r="G35" s="9" t="s">
        <v>354</v>
      </c>
      <c r="H35" s="4" t="s">
        <v>123</v>
      </c>
      <c r="J35" s="2" t="s">
        <v>302</v>
      </c>
      <c r="K35" s="4">
        <v>300000</v>
      </c>
      <c r="V35" s="2" t="s">
        <v>210</v>
      </c>
      <c r="W35" s="3" t="s">
        <v>123</v>
      </c>
    </row>
    <row r="36" spans="1:23" x14ac:dyDescent="0.25">
      <c r="A36" s="2" t="s">
        <v>15</v>
      </c>
      <c r="B36" s="4">
        <v>-39023.463215999996</v>
      </c>
      <c r="G36" s="9" t="s">
        <v>353</v>
      </c>
      <c r="H36" s="4" t="s">
        <v>123</v>
      </c>
      <c r="J36" s="2" t="s">
        <v>301</v>
      </c>
      <c r="K36" s="4" t="s">
        <v>123</v>
      </c>
      <c r="V36" s="2" t="s">
        <v>209</v>
      </c>
      <c r="W36" s="3" t="s">
        <v>123</v>
      </c>
    </row>
    <row r="37" spans="1:23" x14ac:dyDescent="0.25">
      <c r="A37" s="2" t="s">
        <v>426</v>
      </c>
      <c r="B37" s="4">
        <v>373062312.86299998</v>
      </c>
      <c r="G37" s="9" t="s">
        <v>193</v>
      </c>
      <c r="H37" s="3" t="s">
        <v>123</v>
      </c>
      <c r="J37" s="2" t="s">
        <v>300</v>
      </c>
      <c r="K37" s="4">
        <v>297000000</v>
      </c>
      <c r="V37" s="2" t="s">
        <v>208</v>
      </c>
      <c r="W37" s="3" t="s">
        <v>123</v>
      </c>
    </row>
    <row r="38" spans="1:23" x14ac:dyDescent="0.25">
      <c r="A38" s="2" t="s">
        <v>18</v>
      </c>
      <c r="B38" s="4">
        <v>7262000</v>
      </c>
      <c r="G38" s="9" t="s">
        <v>32</v>
      </c>
      <c r="H38" s="4">
        <v>12000000</v>
      </c>
      <c r="J38" s="2" t="s">
        <v>299</v>
      </c>
      <c r="K38" s="4">
        <v>300000</v>
      </c>
      <c r="V38" s="2" t="s">
        <v>207</v>
      </c>
      <c r="W38" s="3" t="s">
        <v>123</v>
      </c>
    </row>
    <row r="39" spans="1:23" x14ac:dyDescent="0.25">
      <c r="A39" s="2" t="s">
        <v>425</v>
      </c>
      <c r="B39" s="4" t="s">
        <v>123</v>
      </c>
      <c r="G39" s="9" t="s">
        <v>352</v>
      </c>
      <c r="H39" s="4" t="s">
        <v>123</v>
      </c>
      <c r="J39" s="2" t="s">
        <v>298</v>
      </c>
      <c r="K39" s="4" t="s">
        <v>123</v>
      </c>
      <c r="V39" s="2" t="s">
        <v>206</v>
      </c>
      <c r="W39" s="3" t="s">
        <v>123</v>
      </c>
    </row>
    <row r="40" spans="1:23" x14ac:dyDescent="0.25">
      <c r="A40" s="2" t="s">
        <v>424</v>
      </c>
      <c r="B40" s="4" t="s">
        <v>123</v>
      </c>
      <c r="G40" s="9" t="s">
        <v>351</v>
      </c>
      <c r="H40" s="4">
        <v>14</v>
      </c>
      <c r="J40" s="2" t="s">
        <v>297</v>
      </c>
      <c r="K40" s="4">
        <v>297000000</v>
      </c>
      <c r="V40" s="2" t="s">
        <v>205</v>
      </c>
      <c r="W40" s="3" t="s">
        <v>123</v>
      </c>
    </row>
    <row r="41" spans="1:23" x14ac:dyDescent="0.25">
      <c r="A41" s="2" t="s">
        <v>423</v>
      </c>
      <c r="B41" s="4">
        <v>444162000</v>
      </c>
      <c r="G41" s="9" t="s">
        <v>350</v>
      </c>
      <c r="H41" s="4" t="s">
        <v>123</v>
      </c>
      <c r="J41" s="2" t="s">
        <v>296</v>
      </c>
      <c r="K41" s="4" t="s">
        <v>123</v>
      </c>
      <c r="V41" s="2" t="s">
        <v>204</v>
      </c>
      <c r="W41" s="3" t="s">
        <v>123</v>
      </c>
    </row>
    <row r="42" spans="1:23" x14ac:dyDescent="0.25">
      <c r="A42" s="2" t="s">
        <v>11</v>
      </c>
      <c r="B42" s="4">
        <v>1680000</v>
      </c>
      <c r="G42" s="9" t="s">
        <v>349</v>
      </c>
      <c r="H42" s="4" t="s">
        <v>123</v>
      </c>
      <c r="J42" s="2" t="s">
        <v>37</v>
      </c>
      <c r="K42" s="4">
        <v>5600000</v>
      </c>
      <c r="V42" s="2" t="s">
        <v>203</v>
      </c>
      <c r="W42" s="3">
        <v>0</v>
      </c>
    </row>
    <row r="43" spans="1:23" x14ac:dyDescent="0.25">
      <c r="A43" s="2" t="s">
        <v>422</v>
      </c>
      <c r="B43" s="4">
        <v>71099687.136000007</v>
      </c>
      <c r="G43" s="9" t="s">
        <v>348</v>
      </c>
      <c r="H43" s="4" t="s">
        <v>123</v>
      </c>
      <c r="J43" s="2" t="s">
        <v>295</v>
      </c>
      <c r="K43" s="4">
        <v>1680000</v>
      </c>
      <c r="V43" s="2" t="s">
        <v>202</v>
      </c>
      <c r="W43" s="3">
        <v>1</v>
      </c>
    </row>
    <row r="44" spans="1:23" x14ac:dyDescent="0.25">
      <c r="A44" s="2" t="s">
        <v>193</v>
      </c>
      <c r="B44" s="3">
        <v>6</v>
      </c>
      <c r="G44" s="9" t="s">
        <v>347</v>
      </c>
      <c r="H44" s="4" t="s">
        <v>123</v>
      </c>
      <c r="J44" s="2" t="s">
        <v>294</v>
      </c>
      <c r="K44" s="4">
        <v>3768800</v>
      </c>
      <c r="V44" s="2" t="s">
        <v>201</v>
      </c>
      <c r="W44" s="8" t="s">
        <v>123</v>
      </c>
    </row>
    <row r="45" spans="1:23" x14ac:dyDescent="0.25">
      <c r="A45" s="2" t="s">
        <v>281</v>
      </c>
      <c r="B45" s="3">
        <v>0</v>
      </c>
      <c r="G45" s="9" t="s">
        <v>346</v>
      </c>
      <c r="H45" s="4" t="s">
        <v>123</v>
      </c>
      <c r="J45" s="2" t="s">
        <v>193</v>
      </c>
      <c r="K45" s="3" t="s">
        <v>123</v>
      </c>
      <c r="V45" s="2" t="s">
        <v>200</v>
      </c>
      <c r="W45" s="3">
        <v>0</v>
      </c>
    </row>
    <row r="46" spans="1:23" x14ac:dyDescent="0.25">
      <c r="A46" s="2" t="s">
        <v>280</v>
      </c>
      <c r="B46" s="3">
        <v>0</v>
      </c>
      <c r="G46" s="9" t="s">
        <v>345</v>
      </c>
      <c r="H46" s="4" t="s">
        <v>123</v>
      </c>
      <c r="J46" s="2" t="s">
        <v>293</v>
      </c>
      <c r="K46" s="3">
        <v>6</v>
      </c>
      <c r="V46" s="2" t="s">
        <v>199</v>
      </c>
      <c r="W46" s="8" t="s">
        <v>123</v>
      </c>
    </row>
    <row r="47" spans="1:23" x14ac:dyDescent="0.25">
      <c r="A47" s="2" t="s">
        <v>279</v>
      </c>
      <c r="B47" s="3">
        <v>1</v>
      </c>
      <c r="G47" s="9" t="s">
        <v>344</v>
      </c>
      <c r="H47" s="4" t="s">
        <v>123</v>
      </c>
      <c r="V47" s="2" t="s">
        <v>198</v>
      </c>
      <c r="W47" s="3">
        <v>1</v>
      </c>
    </row>
    <row r="48" spans="1:23" x14ac:dyDescent="0.25">
      <c r="A48" s="2" t="s">
        <v>278</v>
      </c>
      <c r="B48" s="3">
        <v>0</v>
      </c>
      <c r="G48" s="9" t="s">
        <v>343</v>
      </c>
      <c r="H48" s="4" t="s">
        <v>123</v>
      </c>
      <c r="V48" s="2" t="s">
        <v>197</v>
      </c>
      <c r="W48" s="3" t="s">
        <v>123</v>
      </c>
    </row>
    <row r="49" spans="1:23" x14ac:dyDescent="0.25">
      <c r="A49" s="2" t="s">
        <v>277</v>
      </c>
      <c r="B49" s="7">
        <v>44662.484063159725</v>
      </c>
      <c r="G49" s="9" t="s">
        <v>342</v>
      </c>
      <c r="H49" s="4" t="s">
        <v>123</v>
      </c>
      <c r="V49" s="2" t="s">
        <v>196</v>
      </c>
      <c r="W49" s="3">
        <v>0</v>
      </c>
    </row>
    <row r="50" spans="1:23" x14ac:dyDescent="0.25">
      <c r="A50" s="2" t="s">
        <v>276</v>
      </c>
      <c r="B50" s="3" t="s">
        <v>263</v>
      </c>
      <c r="G50" s="9" t="s">
        <v>341</v>
      </c>
      <c r="H50" s="4" t="s">
        <v>123</v>
      </c>
      <c r="V50" s="2" t="s">
        <v>195</v>
      </c>
      <c r="W50" s="3" t="s">
        <v>123</v>
      </c>
    </row>
    <row r="51" spans="1:23" x14ac:dyDescent="0.25">
      <c r="A51" s="2" t="s">
        <v>275</v>
      </c>
      <c r="B51" s="7">
        <v>44662.50270420139</v>
      </c>
      <c r="G51" s="9" t="s">
        <v>340</v>
      </c>
      <c r="H51" s="4" t="s">
        <v>123</v>
      </c>
      <c r="V51" s="2" t="s">
        <v>18</v>
      </c>
      <c r="W51" s="4">
        <v>7262000</v>
      </c>
    </row>
    <row r="52" spans="1:23" x14ac:dyDescent="0.25">
      <c r="A52" s="2" t="s">
        <v>126</v>
      </c>
      <c r="B52" s="3" t="s">
        <v>263</v>
      </c>
      <c r="G52" s="9" t="s">
        <v>339</v>
      </c>
      <c r="H52" s="4">
        <v>0</v>
      </c>
      <c r="V52" s="2" t="s">
        <v>194</v>
      </c>
      <c r="W52" s="8" t="s">
        <v>123</v>
      </c>
    </row>
    <row r="53" spans="1:23" x14ac:dyDescent="0.25">
      <c r="A53" s="2" t="s">
        <v>421</v>
      </c>
      <c r="B53" s="3">
        <v>1</v>
      </c>
      <c r="G53" s="9" t="s">
        <v>338</v>
      </c>
      <c r="H53" s="4">
        <v>100</v>
      </c>
      <c r="V53" s="2" t="s">
        <v>193</v>
      </c>
      <c r="W53" s="3" t="s">
        <v>123</v>
      </c>
    </row>
    <row r="54" spans="1:23" x14ac:dyDescent="0.25">
      <c r="A54" s="2" t="s">
        <v>243</v>
      </c>
      <c r="B54" s="3" t="s">
        <v>123</v>
      </c>
      <c r="G54" s="9" t="s">
        <v>337</v>
      </c>
      <c r="H54" s="4">
        <v>0</v>
      </c>
      <c r="V54" s="2" t="s">
        <v>192</v>
      </c>
      <c r="W54" s="3" t="s">
        <v>151</v>
      </c>
    </row>
    <row r="55" spans="1:23" x14ac:dyDescent="0.25">
      <c r="A55" s="2" t="s">
        <v>420</v>
      </c>
      <c r="B55" s="3" t="s">
        <v>123</v>
      </c>
      <c r="G55" s="9" t="s">
        <v>336</v>
      </c>
      <c r="H55" s="4">
        <v>0</v>
      </c>
      <c r="V55" s="2" t="s">
        <v>191</v>
      </c>
      <c r="W55" s="3" t="s">
        <v>150</v>
      </c>
    </row>
    <row r="56" spans="1:23" x14ac:dyDescent="0.25">
      <c r="A56" s="2" t="s">
        <v>419</v>
      </c>
      <c r="B56" s="4">
        <v>2376000</v>
      </c>
      <c r="V56" s="2" t="s">
        <v>190</v>
      </c>
      <c r="W56" s="3" t="s">
        <v>149</v>
      </c>
    </row>
    <row r="57" spans="1:23" x14ac:dyDescent="0.25">
      <c r="A57" s="2" t="s">
        <v>10</v>
      </c>
      <c r="B57" s="4">
        <v>21000000</v>
      </c>
      <c r="V57" s="2" t="s">
        <v>189</v>
      </c>
      <c r="W57" s="3" t="s">
        <v>148</v>
      </c>
    </row>
    <row r="58" spans="1:23" x14ac:dyDescent="0.25">
      <c r="A58" s="2" t="s">
        <v>9</v>
      </c>
      <c r="B58" s="4" t="s">
        <v>123</v>
      </c>
      <c r="V58" s="2" t="s">
        <v>188</v>
      </c>
      <c r="W58" s="3" t="s">
        <v>147</v>
      </c>
    </row>
    <row r="59" spans="1:23" x14ac:dyDescent="0.25">
      <c r="A59" s="2" t="s">
        <v>8</v>
      </c>
      <c r="B59" s="4" t="s">
        <v>123</v>
      </c>
      <c r="V59" s="2" t="s">
        <v>187</v>
      </c>
      <c r="W59" s="3" t="s">
        <v>123</v>
      </c>
    </row>
    <row r="60" spans="1:23" x14ac:dyDescent="0.25">
      <c r="A60" s="2" t="s">
        <v>418</v>
      </c>
      <c r="B60" s="4">
        <v>21.082412999999999</v>
      </c>
      <c r="V60" s="2" t="s">
        <v>186</v>
      </c>
      <c r="W60" s="3" t="s">
        <v>123</v>
      </c>
    </row>
    <row r="61" spans="1:23" x14ac:dyDescent="0.25">
      <c r="A61" s="2" t="s">
        <v>417</v>
      </c>
      <c r="B61" s="4">
        <v>22.832542</v>
      </c>
      <c r="V61" s="2" t="s">
        <v>185</v>
      </c>
      <c r="W61" s="3" t="s">
        <v>143</v>
      </c>
    </row>
    <row r="62" spans="1:23" x14ac:dyDescent="0.25">
      <c r="A62" s="2" t="s">
        <v>416</v>
      </c>
      <c r="B62" s="8">
        <v>44662</v>
      </c>
      <c r="V62" s="2" t="s">
        <v>184</v>
      </c>
      <c r="W62" s="3" t="s">
        <v>123</v>
      </c>
    </row>
    <row r="63" spans="1:23" x14ac:dyDescent="0.25">
      <c r="A63" s="2" t="s">
        <v>415</v>
      </c>
      <c r="B63" s="3">
        <v>167</v>
      </c>
      <c r="V63" s="2" t="s">
        <v>183</v>
      </c>
      <c r="W63" s="3">
        <v>0</v>
      </c>
    </row>
    <row r="64" spans="1:23" x14ac:dyDescent="0.25">
      <c r="A64" s="2" t="s">
        <v>414</v>
      </c>
      <c r="B64" s="4" t="s">
        <v>123</v>
      </c>
      <c r="V64" s="2" t="s">
        <v>182</v>
      </c>
      <c r="W64" s="3">
        <v>0</v>
      </c>
    </row>
    <row r="65" spans="1:23" x14ac:dyDescent="0.25">
      <c r="A65" s="2" t="s">
        <v>413</v>
      </c>
      <c r="B65" s="4" t="s">
        <v>123</v>
      </c>
      <c r="V65" s="2" t="s">
        <v>181</v>
      </c>
      <c r="W65" s="3" t="s">
        <v>140</v>
      </c>
    </row>
    <row r="66" spans="1:23" x14ac:dyDescent="0.25">
      <c r="A66" s="2" t="s">
        <v>412</v>
      </c>
      <c r="B66" s="4" t="s">
        <v>123</v>
      </c>
      <c r="V66" s="2" t="s">
        <v>180</v>
      </c>
      <c r="W66" s="3" t="s">
        <v>139</v>
      </c>
    </row>
    <row r="67" spans="1:23" x14ac:dyDescent="0.25">
      <c r="A67" s="2" t="s">
        <v>411</v>
      </c>
      <c r="B67" s="4" t="s">
        <v>123</v>
      </c>
      <c r="V67" s="2" t="s">
        <v>179</v>
      </c>
      <c r="W67" s="3" t="s">
        <v>146</v>
      </c>
    </row>
    <row r="68" spans="1:23" x14ac:dyDescent="0.25">
      <c r="A68" s="2" t="s">
        <v>410</v>
      </c>
      <c r="B68" s="4" t="s">
        <v>123</v>
      </c>
      <c r="V68" s="2" t="s">
        <v>178</v>
      </c>
      <c r="W68" s="3" t="s">
        <v>145</v>
      </c>
    </row>
    <row r="69" spans="1:23" x14ac:dyDescent="0.25">
      <c r="A69" s="2" t="s">
        <v>409</v>
      </c>
      <c r="B69" s="4" t="s">
        <v>123</v>
      </c>
      <c r="V69" s="2" t="s">
        <v>177</v>
      </c>
      <c r="W69" s="3" t="s">
        <v>144</v>
      </c>
    </row>
    <row r="70" spans="1:23" x14ac:dyDescent="0.25">
      <c r="A70" s="2" t="s">
        <v>408</v>
      </c>
      <c r="B70" s="4" t="s">
        <v>123</v>
      </c>
      <c r="V70" s="2" t="s">
        <v>176</v>
      </c>
      <c r="W70" s="3" t="s">
        <v>143</v>
      </c>
    </row>
    <row r="71" spans="1:23" x14ac:dyDescent="0.25">
      <c r="A71" s="2" t="s">
        <v>407</v>
      </c>
      <c r="B71" s="4" t="s">
        <v>123</v>
      </c>
      <c r="V71" s="2" t="s">
        <v>175</v>
      </c>
      <c r="W71" s="3" t="s">
        <v>123</v>
      </c>
    </row>
    <row r="72" spans="1:23" x14ac:dyDescent="0.25">
      <c r="A72" s="2" t="s">
        <v>406</v>
      </c>
      <c r="B72" s="4" t="s">
        <v>123</v>
      </c>
      <c r="V72" s="2" t="s">
        <v>174</v>
      </c>
      <c r="W72" s="3" t="s">
        <v>142</v>
      </c>
    </row>
    <row r="73" spans="1:23" x14ac:dyDescent="0.25">
      <c r="A73" s="2" t="s">
        <v>405</v>
      </c>
      <c r="B73" s="4" t="s">
        <v>123</v>
      </c>
      <c r="V73" s="2" t="s">
        <v>173</v>
      </c>
      <c r="W73" s="3" t="s">
        <v>141</v>
      </c>
    </row>
    <row r="74" spans="1:23" x14ac:dyDescent="0.25">
      <c r="A74" s="2" t="s">
        <v>404</v>
      </c>
      <c r="B74" s="4" t="s">
        <v>123</v>
      </c>
      <c r="V74" s="2" t="s">
        <v>172</v>
      </c>
      <c r="W74" s="3" t="s">
        <v>140</v>
      </c>
    </row>
    <row r="75" spans="1:23" x14ac:dyDescent="0.25">
      <c r="A75" s="2" t="s">
        <v>403</v>
      </c>
      <c r="B75" s="4">
        <v>262482000</v>
      </c>
      <c r="V75" s="2" t="s">
        <v>171</v>
      </c>
      <c r="W75" s="3" t="s">
        <v>139</v>
      </c>
    </row>
    <row r="76" spans="1:23" x14ac:dyDescent="0.25">
      <c r="A76" s="2" t="s">
        <v>19</v>
      </c>
      <c r="B76" s="4">
        <v>21600000</v>
      </c>
      <c r="V76" s="2" t="s">
        <v>170</v>
      </c>
      <c r="W76" s="3" t="s">
        <v>138</v>
      </c>
    </row>
    <row r="77" spans="1:23" x14ac:dyDescent="0.25">
      <c r="A77" s="2" t="s">
        <v>12</v>
      </c>
      <c r="B77" s="4">
        <v>1042000</v>
      </c>
      <c r="V77" s="2" t="s">
        <v>169</v>
      </c>
      <c r="W77" s="3" t="s">
        <v>137</v>
      </c>
    </row>
    <row r="78" spans="1:23" x14ac:dyDescent="0.25">
      <c r="A78" s="2" t="s">
        <v>402</v>
      </c>
      <c r="B78" s="4">
        <v>2376000</v>
      </c>
      <c r="V78" s="2" t="s">
        <v>168</v>
      </c>
      <c r="W78" s="3">
        <v>0</v>
      </c>
    </row>
    <row r="79" spans="1:23" x14ac:dyDescent="0.25">
      <c r="A79" s="2" t="s">
        <v>401</v>
      </c>
      <c r="B79" s="4">
        <v>276000000</v>
      </c>
      <c r="V79" s="2" t="s">
        <v>167</v>
      </c>
      <c r="W79" s="3" t="s">
        <v>138</v>
      </c>
    </row>
    <row r="80" spans="1:23" x14ac:dyDescent="0.25">
      <c r="A80" s="2" t="s">
        <v>21</v>
      </c>
      <c r="B80" s="4">
        <v>0</v>
      </c>
      <c r="V80" s="2" t="s">
        <v>166</v>
      </c>
      <c r="W80" s="3" t="s">
        <v>137</v>
      </c>
    </row>
    <row r="81" spans="1:23" x14ac:dyDescent="0.25">
      <c r="A81" s="2" t="s">
        <v>20</v>
      </c>
      <c r="B81" s="4">
        <v>0</v>
      </c>
      <c r="V81" s="2" t="s">
        <v>165</v>
      </c>
      <c r="W81" s="3">
        <v>0</v>
      </c>
    </row>
    <row r="82" spans="1:23" x14ac:dyDescent="0.25">
      <c r="A82" s="2" t="s">
        <v>400</v>
      </c>
      <c r="B82" s="4">
        <v>75655.329610000001</v>
      </c>
      <c r="V82" s="2" t="s">
        <v>164</v>
      </c>
      <c r="W82" s="3">
        <v>400000</v>
      </c>
    </row>
    <row r="83" spans="1:23" x14ac:dyDescent="0.25">
      <c r="A83" s="2" t="s">
        <v>399</v>
      </c>
      <c r="B83" s="4">
        <v>-1083.9850779999999</v>
      </c>
      <c r="V83" s="2" t="s">
        <v>163</v>
      </c>
      <c r="W83" s="3">
        <v>99</v>
      </c>
    </row>
    <row r="84" spans="1:23" x14ac:dyDescent="0.25">
      <c r="A84" s="2" t="s">
        <v>398</v>
      </c>
      <c r="B84" s="3" t="s">
        <v>123</v>
      </c>
      <c r="V84" s="2" t="s">
        <v>130</v>
      </c>
      <c r="W84" s="3">
        <v>0</v>
      </c>
    </row>
    <row r="85" spans="1:23" x14ac:dyDescent="0.25">
      <c r="A85" s="2" t="s">
        <v>397</v>
      </c>
      <c r="B85" s="3" t="s">
        <v>123</v>
      </c>
      <c r="V85" s="2" t="s">
        <v>129</v>
      </c>
      <c r="W85" s="3" t="s">
        <v>123</v>
      </c>
    </row>
    <row r="86" spans="1:23" x14ac:dyDescent="0.25">
      <c r="A86" s="2" t="s">
        <v>396</v>
      </c>
      <c r="B86" s="3" t="s">
        <v>395</v>
      </c>
      <c r="V86" s="2" t="s">
        <v>162</v>
      </c>
      <c r="W86" s="3" t="s">
        <v>136</v>
      </c>
    </row>
    <row r="87" spans="1:23" x14ac:dyDescent="0.25">
      <c r="A87" s="2" t="s">
        <v>7</v>
      </c>
      <c r="B87" s="3">
        <v>1</v>
      </c>
      <c r="V87" s="2" t="s">
        <v>128</v>
      </c>
      <c r="W87" s="3" t="s">
        <v>124</v>
      </c>
    </row>
    <row r="88" spans="1:23" x14ac:dyDescent="0.25">
      <c r="V88" s="2" t="s">
        <v>127</v>
      </c>
      <c r="W88" s="7">
        <v>44662.575977928238</v>
      </c>
    </row>
    <row r="89" spans="1:23" x14ac:dyDescent="0.25">
      <c r="V89" s="2" t="s">
        <v>126</v>
      </c>
      <c r="W89" s="3" t="s">
        <v>123</v>
      </c>
    </row>
    <row r="90" spans="1:23" x14ac:dyDescent="0.25">
      <c r="V90" s="2" t="s">
        <v>125</v>
      </c>
      <c r="W90" s="7" t="s">
        <v>123</v>
      </c>
    </row>
    <row r="91" spans="1:23" x14ac:dyDescent="0.25">
      <c r="V91" s="2" t="s">
        <v>161</v>
      </c>
      <c r="W91" s="3">
        <v>0</v>
      </c>
    </row>
    <row r="92" spans="1:23" x14ac:dyDescent="0.25">
      <c r="V92" s="2" t="s">
        <v>160</v>
      </c>
      <c r="W92" s="3">
        <v>0</v>
      </c>
    </row>
    <row r="93" spans="1:23" x14ac:dyDescent="0.25">
      <c r="V93" s="2" t="s">
        <v>159</v>
      </c>
      <c r="W93" s="3" t="s">
        <v>123</v>
      </c>
    </row>
    <row r="94" spans="1:23" x14ac:dyDescent="0.25">
      <c r="V94" s="2" t="s">
        <v>158</v>
      </c>
      <c r="W94" s="3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B154-61C4-41FA-828E-9B746ADCF83B}">
  <dimension ref="B2:G39"/>
  <sheetViews>
    <sheetView topLeftCell="A4" workbookViewId="0"/>
  </sheetViews>
  <sheetFormatPr defaultColWidth="2.85546875" defaultRowHeight="15" x14ac:dyDescent="0.25"/>
  <cols>
    <col min="1" max="1" width="2.85546875" style="1"/>
    <col min="2" max="2" width="14" style="1" bestFit="1" customWidth="1"/>
    <col min="3" max="3" width="64.28515625" style="1" bestFit="1" customWidth="1"/>
    <col min="4" max="5" width="2.85546875" style="1"/>
    <col min="6" max="6" width="22" style="1" bestFit="1" customWidth="1"/>
    <col min="7" max="7" width="22.140625" style="1" bestFit="1" customWidth="1"/>
    <col min="8" max="16384" width="2.85546875" style="1"/>
  </cols>
  <sheetData>
    <row r="2" spans="2:7" x14ac:dyDescent="0.25">
      <c r="F2" s="2" t="s">
        <v>0</v>
      </c>
      <c r="G2" s="3" t="s">
        <v>156</v>
      </c>
    </row>
    <row r="3" spans="2:7" x14ac:dyDescent="0.25">
      <c r="F3" s="2" t="s">
        <v>1</v>
      </c>
      <c r="G3" s="3" t="s">
        <v>155</v>
      </c>
    </row>
    <row r="4" spans="2:7" x14ac:dyDescent="0.25">
      <c r="F4" s="2" t="s">
        <v>2</v>
      </c>
      <c r="G4" s="3" t="s">
        <v>154</v>
      </c>
    </row>
    <row r="5" spans="2:7" x14ac:dyDescent="0.25">
      <c r="F5" s="2" t="s">
        <v>3</v>
      </c>
      <c r="G5" s="3" t="s">
        <v>153</v>
      </c>
    </row>
    <row r="6" spans="2:7" x14ac:dyDescent="0.25">
      <c r="B6" s="1" t="s">
        <v>76</v>
      </c>
      <c r="C6" s="1" t="s">
        <v>77</v>
      </c>
      <c r="F6" s="2" t="s">
        <v>38</v>
      </c>
      <c r="G6" s="4">
        <v>297000000</v>
      </c>
    </row>
    <row r="7" spans="2:7" x14ac:dyDescent="0.25">
      <c r="C7" s="1" t="s">
        <v>78</v>
      </c>
      <c r="F7" s="2" t="s">
        <v>59</v>
      </c>
      <c r="G7" s="4">
        <v>276000000</v>
      </c>
    </row>
    <row r="8" spans="2:7" x14ac:dyDescent="0.25">
      <c r="C8" s="1" t="s">
        <v>79</v>
      </c>
      <c r="F8" s="2" t="s">
        <v>39</v>
      </c>
      <c r="G8" s="4">
        <v>36</v>
      </c>
    </row>
    <row r="9" spans="2:7" x14ac:dyDescent="0.25">
      <c r="C9" s="1" t="s">
        <v>80</v>
      </c>
      <c r="F9" s="2" t="s">
        <v>40</v>
      </c>
      <c r="G9" s="4">
        <v>15</v>
      </c>
    </row>
    <row r="10" spans="2:7" x14ac:dyDescent="0.25">
      <c r="C10" s="1" t="s">
        <v>81</v>
      </c>
      <c r="F10" s="2" t="s">
        <v>41</v>
      </c>
      <c r="G10" s="4">
        <v>9</v>
      </c>
    </row>
    <row r="11" spans="2:7" x14ac:dyDescent="0.25">
      <c r="C11" s="1" t="s">
        <v>82</v>
      </c>
      <c r="F11" s="2" t="s">
        <v>42</v>
      </c>
      <c r="G11" s="4">
        <v>6</v>
      </c>
    </row>
    <row r="12" spans="2:7" x14ac:dyDescent="0.25">
      <c r="B12" s="1" t="s">
        <v>83</v>
      </c>
      <c r="C12" s="1" t="s">
        <v>84</v>
      </c>
      <c r="F12" s="2" t="s">
        <v>43</v>
      </c>
      <c r="G12" s="4">
        <v>300000000</v>
      </c>
    </row>
    <row r="13" spans="2:7" x14ac:dyDescent="0.25">
      <c r="C13" s="1" t="s">
        <v>85</v>
      </c>
    </row>
    <row r="14" spans="2:7" x14ac:dyDescent="0.25">
      <c r="C14" s="1" t="s">
        <v>86</v>
      </c>
      <c r="F14" s="2" t="s">
        <v>44</v>
      </c>
      <c r="G14" s="4">
        <v>180000000</v>
      </c>
    </row>
    <row r="15" spans="2:7" x14ac:dyDescent="0.25">
      <c r="B15" s="1" t="s">
        <v>87</v>
      </c>
      <c r="C15" s="1" t="s">
        <v>88</v>
      </c>
      <c r="F15" s="2" t="s">
        <v>45</v>
      </c>
      <c r="G15" s="4">
        <v>7262000</v>
      </c>
    </row>
    <row r="16" spans="2:7" x14ac:dyDescent="0.25">
      <c r="C16" s="1" t="s">
        <v>89</v>
      </c>
      <c r="F16" s="2" t="s">
        <v>60</v>
      </c>
      <c r="G16" s="4">
        <v>261432000</v>
      </c>
    </row>
    <row r="17" spans="2:7" x14ac:dyDescent="0.25">
      <c r="C17" s="1" t="s">
        <v>90</v>
      </c>
      <c r="F17" s="2" t="s">
        <v>61</v>
      </c>
      <c r="G17" s="4">
        <v>8060820</v>
      </c>
    </row>
    <row r="18" spans="2:7" x14ac:dyDescent="0.25">
      <c r="C18" s="1" t="s">
        <v>91</v>
      </c>
      <c r="F18" s="2" t="s">
        <v>65</v>
      </c>
      <c r="G18" s="4">
        <v>290189520</v>
      </c>
    </row>
    <row r="19" spans="2:7" x14ac:dyDescent="0.25">
      <c r="B19" s="1" t="s">
        <v>92</v>
      </c>
      <c r="C19" s="1" t="s">
        <v>93</v>
      </c>
      <c r="F19" s="2" t="s">
        <v>62</v>
      </c>
      <c r="G19" s="4">
        <v>261432000</v>
      </c>
    </row>
    <row r="20" spans="2:7" x14ac:dyDescent="0.25">
      <c r="C20" s="1" t="s">
        <v>94</v>
      </c>
      <c r="F20" s="2" t="s">
        <v>63</v>
      </c>
      <c r="G20" s="4">
        <v>162162162.16216201</v>
      </c>
    </row>
    <row r="21" spans="2:7" x14ac:dyDescent="0.25">
      <c r="C21" s="1" t="s">
        <v>95</v>
      </c>
      <c r="F21" s="2" t="s">
        <v>46</v>
      </c>
      <c r="G21" s="4">
        <v>1680000</v>
      </c>
    </row>
    <row r="22" spans="2:7" x14ac:dyDescent="0.25">
      <c r="C22" s="1" t="s">
        <v>96</v>
      </c>
      <c r="F22" s="2" t="s">
        <v>47</v>
      </c>
      <c r="G22" s="4">
        <v>0</v>
      </c>
    </row>
    <row r="23" spans="2:7" x14ac:dyDescent="0.25">
      <c r="C23" s="1" t="s">
        <v>97</v>
      </c>
      <c r="F23" s="2" t="s">
        <v>66</v>
      </c>
      <c r="G23" s="4">
        <v>425274162.16216201</v>
      </c>
    </row>
    <row r="24" spans="2:7" x14ac:dyDescent="0.25">
      <c r="C24" s="1" t="s">
        <v>98</v>
      </c>
      <c r="F24" s="2" t="s">
        <v>48</v>
      </c>
      <c r="G24" s="4">
        <v>5600000</v>
      </c>
    </row>
    <row r="25" spans="2:7" x14ac:dyDescent="0.25">
      <c r="C25" s="1" t="s">
        <v>99</v>
      </c>
      <c r="F25" s="2" t="s">
        <v>49</v>
      </c>
      <c r="G25" s="4">
        <v>276000000</v>
      </c>
    </row>
    <row r="26" spans="2:7" x14ac:dyDescent="0.25">
      <c r="C26" s="1" t="s">
        <v>100</v>
      </c>
      <c r="F26" s="2" t="s">
        <v>50</v>
      </c>
      <c r="G26" s="4">
        <v>0</v>
      </c>
    </row>
    <row r="27" spans="2:7" x14ac:dyDescent="0.25">
      <c r="C27" s="1" t="s">
        <v>101</v>
      </c>
      <c r="F27" s="2" t="s">
        <v>51</v>
      </c>
      <c r="G27" s="4">
        <v>0</v>
      </c>
    </row>
    <row r="28" spans="2:7" x14ac:dyDescent="0.25">
      <c r="C28" s="1" t="s">
        <v>102</v>
      </c>
      <c r="F28" s="2" t="s">
        <v>53</v>
      </c>
      <c r="G28" s="4">
        <v>1042000</v>
      </c>
    </row>
    <row r="29" spans="2:7" x14ac:dyDescent="0.25">
      <c r="C29" s="1" t="s">
        <v>103</v>
      </c>
      <c r="F29" s="2" t="s">
        <v>54</v>
      </c>
      <c r="G29" s="4">
        <v>12000000</v>
      </c>
    </row>
    <row r="30" spans="2:7" x14ac:dyDescent="0.25">
      <c r="C30" s="1" t="s">
        <v>104</v>
      </c>
      <c r="F30" s="2" t="s">
        <v>55</v>
      </c>
      <c r="G30" s="4">
        <v>21600000</v>
      </c>
    </row>
    <row r="31" spans="2:7" x14ac:dyDescent="0.25">
      <c r="C31" s="1" t="s">
        <v>105</v>
      </c>
      <c r="F31" s="2" t="s">
        <v>56</v>
      </c>
      <c r="G31" s="4">
        <v>57128881.263867997</v>
      </c>
    </row>
    <row r="32" spans="2:7" x14ac:dyDescent="0.25">
      <c r="C32" s="1" t="s">
        <v>106</v>
      </c>
      <c r="F32" s="2" t="s">
        <v>57</v>
      </c>
      <c r="G32" s="4">
        <v>0</v>
      </c>
    </row>
    <row r="33" spans="2:7" x14ac:dyDescent="0.25">
      <c r="C33" s="1" t="s">
        <v>107</v>
      </c>
      <c r="F33" s="2" t="s">
        <v>58</v>
      </c>
      <c r="G33" s="4">
        <v>0</v>
      </c>
    </row>
    <row r="34" spans="2:7" x14ac:dyDescent="0.25">
      <c r="C34" s="1" t="s">
        <v>108</v>
      </c>
      <c r="F34" s="2" t="s">
        <v>67</v>
      </c>
      <c r="G34" s="4">
        <v>373370881.26386797</v>
      </c>
    </row>
    <row r="35" spans="2:7" x14ac:dyDescent="0.25">
      <c r="B35" s="1" t="s">
        <v>109</v>
      </c>
      <c r="C35" s="1" t="s">
        <v>110</v>
      </c>
      <c r="F35" s="2" t="s">
        <v>69</v>
      </c>
      <c r="G35" s="4">
        <v>51903280.898294099</v>
      </c>
    </row>
    <row r="36" spans="2:7" x14ac:dyDescent="0.25">
      <c r="C36" s="1" t="s">
        <v>111</v>
      </c>
      <c r="F36" s="2" t="s">
        <v>70</v>
      </c>
      <c r="G36" s="4">
        <v>17301093.632764999</v>
      </c>
    </row>
    <row r="37" spans="2:7" x14ac:dyDescent="0.25">
      <c r="C37" s="1" t="s">
        <v>112</v>
      </c>
      <c r="F37" s="2" t="s">
        <v>68</v>
      </c>
      <c r="G37" s="4">
        <v>240000000</v>
      </c>
    </row>
    <row r="38" spans="2:7" x14ac:dyDescent="0.25">
      <c r="C38" s="1" t="s">
        <v>113</v>
      </c>
      <c r="F38" s="2" t="s">
        <v>71</v>
      </c>
      <c r="G38" s="4">
        <v>7.2087000000000003</v>
      </c>
    </row>
    <row r="39" spans="2:7" x14ac:dyDescent="0.25">
      <c r="F39" s="2" t="s">
        <v>52</v>
      </c>
      <c r="G39" s="4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8D76-3B32-4FA7-91C2-F71CC5058570}">
  <dimension ref="B2:G80"/>
  <sheetViews>
    <sheetView topLeftCell="A64" zoomScaleNormal="100" workbookViewId="0">
      <selection activeCell="E45" sqref="E45"/>
    </sheetView>
  </sheetViews>
  <sheetFormatPr defaultColWidth="2.85546875" defaultRowHeight="15" x14ac:dyDescent="0.25"/>
  <cols>
    <col min="1" max="1" width="2.85546875" style="1" customWidth="1"/>
    <col min="2" max="2" width="14" style="1" bestFit="1" customWidth="1"/>
    <col min="3" max="3" width="64.28515625" style="1" bestFit="1" customWidth="1"/>
    <col min="4" max="4" width="2.85546875" style="1" customWidth="1"/>
    <col min="5" max="5" width="30.140625" style="1" bestFit="1" customWidth="1"/>
    <col min="6" max="6" width="22.140625" style="1" bestFit="1" customWidth="1"/>
    <col min="7" max="7" width="15.42578125" style="1" bestFit="1" customWidth="1"/>
    <col min="8" max="16384" width="2.85546875" style="1"/>
  </cols>
  <sheetData>
    <row r="2" spans="5:6" x14ac:dyDescent="0.25">
      <c r="E2" s="2" t="s">
        <v>0</v>
      </c>
      <c r="F2" s="3" t="s">
        <v>72</v>
      </c>
    </row>
    <row r="3" spans="5:6" x14ac:dyDescent="0.25">
      <c r="E3" s="2" t="s">
        <v>1</v>
      </c>
      <c r="F3" s="3" t="s">
        <v>73</v>
      </c>
    </row>
    <row r="4" spans="5:6" x14ac:dyDescent="0.25">
      <c r="E4" s="2" t="s">
        <v>2</v>
      </c>
      <c r="F4" s="3" t="s">
        <v>74</v>
      </c>
    </row>
    <row r="5" spans="5:6" x14ac:dyDescent="0.25">
      <c r="E5" s="2" t="s">
        <v>3</v>
      </c>
      <c r="F5" s="3" t="s">
        <v>75</v>
      </c>
    </row>
    <row r="6" spans="5:6" x14ac:dyDescent="0.25">
      <c r="E6" s="2" t="s">
        <v>4</v>
      </c>
      <c r="F6" s="3">
        <v>5261</v>
      </c>
    </row>
    <row r="7" spans="5:6" x14ac:dyDescent="0.25">
      <c r="E7" s="2" t="s">
        <v>5</v>
      </c>
      <c r="F7" s="3">
        <v>5261</v>
      </c>
    </row>
    <row r="8" spans="5:6" x14ac:dyDescent="0.25">
      <c r="E8" s="2" t="s">
        <v>6</v>
      </c>
      <c r="F8" s="3">
        <v>5261</v>
      </c>
    </row>
    <row r="9" spans="5:6" x14ac:dyDescent="0.25">
      <c r="E9" s="2" t="s">
        <v>7</v>
      </c>
      <c r="F9" s="3">
        <v>1</v>
      </c>
    </row>
    <row r="11" spans="5:6" x14ac:dyDescent="0.25">
      <c r="E11" s="2" t="s">
        <v>10</v>
      </c>
      <c r="F11" s="4">
        <v>21818182</v>
      </c>
    </row>
    <row r="12" spans="5:6" x14ac:dyDescent="0.25">
      <c r="E12" s="2" t="s">
        <v>9</v>
      </c>
      <c r="F12" s="4">
        <v>0</v>
      </c>
    </row>
    <row r="13" spans="5:6" x14ac:dyDescent="0.25">
      <c r="E13" s="2" t="s">
        <v>8</v>
      </c>
      <c r="F13" s="4">
        <v>0</v>
      </c>
    </row>
    <row r="15" spans="5:6" x14ac:dyDescent="0.25">
      <c r="E15" s="2" t="s">
        <v>11</v>
      </c>
      <c r="F15" s="4">
        <v>6924200</v>
      </c>
    </row>
    <row r="16" spans="5:6" x14ac:dyDescent="0.25">
      <c r="E16" s="2" t="s">
        <v>12</v>
      </c>
      <c r="F16" s="4">
        <v>2033523.6310000001</v>
      </c>
    </row>
    <row r="17" spans="5:6" x14ac:dyDescent="0.25">
      <c r="E17" s="2" t="s">
        <v>13</v>
      </c>
      <c r="F17" s="4">
        <v>48127174.419</v>
      </c>
    </row>
    <row r="18" spans="5:6" x14ac:dyDescent="0.25">
      <c r="E18" s="2" t="s">
        <v>14</v>
      </c>
      <c r="F18" s="4">
        <v>0</v>
      </c>
    </row>
    <row r="19" spans="5:6" x14ac:dyDescent="0.25">
      <c r="E19" s="2" t="s">
        <v>15</v>
      </c>
      <c r="F19" s="4">
        <v>-32358.512902999999</v>
      </c>
    </row>
    <row r="20" spans="5:6" x14ac:dyDescent="0.25">
      <c r="E20" s="2" t="s">
        <v>16</v>
      </c>
      <c r="F20" s="4">
        <v>3515255.8285320001</v>
      </c>
    </row>
    <row r="21" spans="5:6" x14ac:dyDescent="0.25">
      <c r="E21" s="2" t="s">
        <v>17</v>
      </c>
      <c r="F21" s="3">
        <v>60</v>
      </c>
    </row>
    <row r="22" spans="5:6" x14ac:dyDescent="0.25">
      <c r="E22" s="2" t="s">
        <v>18</v>
      </c>
      <c r="F22" s="4">
        <v>4500000</v>
      </c>
    </row>
    <row r="23" spans="5:6" x14ac:dyDescent="0.25">
      <c r="E23" s="2" t="s">
        <v>19</v>
      </c>
      <c r="F23" s="4">
        <v>0</v>
      </c>
    </row>
    <row r="24" spans="5:6" x14ac:dyDescent="0.25">
      <c r="E24" s="2" t="s">
        <v>20</v>
      </c>
      <c r="F24" s="4">
        <v>0</v>
      </c>
    </row>
    <row r="25" spans="5:6" x14ac:dyDescent="0.25">
      <c r="E25" s="2" t="s">
        <v>21</v>
      </c>
      <c r="F25" s="4">
        <v>1600000</v>
      </c>
    </row>
    <row r="26" spans="5:6" x14ac:dyDescent="0.25">
      <c r="E26" s="2" t="s">
        <v>23</v>
      </c>
      <c r="F26" s="4">
        <v>0</v>
      </c>
    </row>
    <row r="27" spans="5:6" x14ac:dyDescent="0.25">
      <c r="E27" s="2" t="s">
        <v>24</v>
      </c>
      <c r="F27" s="4">
        <v>0</v>
      </c>
    </row>
    <row r="28" spans="5:6" x14ac:dyDescent="0.25">
      <c r="E28" s="2" t="s">
        <v>26</v>
      </c>
      <c r="F28" s="4">
        <v>240000000</v>
      </c>
    </row>
    <row r="30" spans="5:6" x14ac:dyDescent="0.25">
      <c r="E30" s="2" t="s">
        <v>27</v>
      </c>
      <c r="F30" s="4">
        <v>240000000</v>
      </c>
    </row>
    <row r="31" spans="5:6" x14ac:dyDescent="0.25">
      <c r="E31" s="2" t="s">
        <v>25</v>
      </c>
      <c r="F31" s="4">
        <v>0</v>
      </c>
    </row>
    <row r="32" spans="5:6" x14ac:dyDescent="0.25">
      <c r="E32" s="2" t="s">
        <v>22</v>
      </c>
      <c r="F32" s="4">
        <v>0</v>
      </c>
    </row>
    <row r="34" spans="2:7" x14ac:dyDescent="0.25">
      <c r="E34" s="2" t="s">
        <v>28</v>
      </c>
      <c r="F34" s="4">
        <v>77000000</v>
      </c>
    </row>
    <row r="35" spans="2:7" x14ac:dyDescent="0.25">
      <c r="E35" s="2" t="s">
        <v>29</v>
      </c>
      <c r="F35" s="4">
        <v>32</v>
      </c>
    </row>
    <row r="36" spans="2:7" x14ac:dyDescent="0.25">
      <c r="E36" s="2" t="s">
        <v>30</v>
      </c>
      <c r="F36" s="4">
        <v>7.22</v>
      </c>
    </row>
    <row r="37" spans="2:7" x14ac:dyDescent="0.25">
      <c r="E37" s="2" t="s">
        <v>31</v>
      </c>
      <c r="F37" s="4">
        <v>11.6</v>
      </c>
    </row>
    <row r="38" spans="2:7" x14ac:dyDescent="0.25">
      <c r="E38" s="2" t="s">
        <v>32</v>
      </c>
      <c r="F38" s="4">
        <v>0</v>
      </c>
    </row>
    <row r="39" spans="2:7" x14ac:dyDescent="0.25">
      <c r="E39" s="2" t="s">
        <v>33</v>
      </c>
      <c r="F39" s="4">
        <v>0</v>
      </c>
    </row>
    <row r="40" spans="2:7" x14ac:dyDescent="0.25">
      <c r="E40" s="2" t="s">
        <v>34</v>
      </c>
      <c r="F40" s="4">
        <v>4.38</v>
      </c>
    </row>
    <row r="41" spans="2:7" x14ac:dyDescent="0.25">
      <c r="E41" s="2" t="s">
        <v>35</v>
      </c>
      <c r="F41" s="3">
        <v>45</v>
      </c>
    </row>
    <row r="42" spans="2:7" x14ac:dyDescent="0.25">
      <c r="E42" s="2" t="s">
        <v>36</v>
      </c>
      <c r="F42" s="4">
        <v>25</v>
      </c>
    </row>
    <row r="43" spans="2:7" x14ac:dyDescent="0.25">
      <c r="E43" s="2" t="s">
        <v>37</v>
      </c>
      <c r="F43" s="4">
        <v>27696800</v>
      </c>
    </row>
    <row r="45" spans="2:7" x14ac:dyDescent="0.25">
      <c r="B45" s="1" t="s">
        <v>76</v>
      </c>
      <c r="C45" s="1" t="s">
        <v>77</v>
      </c>
      <c r="E45" s="2" t="s">
        <v>38</v>
      </c>
      <c r="F45" s="4">
        <v>240000000</v>
      </c>
      <c r="G45" s="4">
        <f>F30 + F31 + F32</f>
        <v>240000000</v>
      </c>
    </row>
    <row r="46" spans="2:7" x14ac:dyDescent="0.25">
      <c r="C46" s="1" t="s">
        <v>78</v>
      </c>
      <c r="E46" s="2" t="s">
        <v>59</v>
      </c>
      <c r="F46" s="4">
        <v>218181818</v>
      </c>
      <c r="G46" s="4">
        <f>G45 - F11 - F12 - F13</f>
        <v>218181818</v>
      </c>
    </row>
    <row r="47" spans="2:7" x14ac:dyDescent="0.25">
      <c r="C47" s="1" t="s">
        <v>79</v>
      </c>
      <c r="E47" s="2" t="s">
        <v>39</v>
      </c>
      <c r="F47" s="11">
        <v>60</v>
      </c>
      <c r="G47" s="11">
        <f>F21</f>
        <v>60</v>
      </c>
    </row>
    <row r="48" spans="2:7" x14ac:dyDescent="0.25">
      <c r="C48" s="1" t="s">
        <v>80</v>
      </c>
      <c r="E48" s="2" t="s">
        <v>40</v>
      </c>
      <c r="F48" s="4">
        <v>11.6</v>
      </c>
      <c r="G48" s="4">
        <f>F37</f>
        <v>11.6</v>
      </c>
    </row>
    <row r="49" spans="2:7" x14ac:dyDescent="0.25">
      <c r="C49" s="1" t="s">
        <v>81</v>
      </c>
      <c r="E49" s="2" t="s">
        <v>41</v>
      </c>
      <c r="F49" s="4">
        <v>7.22</v>
      </c>
      <c r="G49" s="4">
        <f>F36</f>
        <v>7.22</v>
      </c>
    </row>
    <row r="50" spans="2:7" x14ac:dyDescent="0.25">
      <c r="C50" s="1" t="s">
        <v>82</v>
      </c>
      <c r="E50" s="2" t="s">
        <v>42</v>
      </c>
      <c r="F50" s="4">
        <v>4.38</v>
      </c>
      <c r="G50" s="4">
        <f>F40</f>
        <v>4.38</v>
      </c>
    </row>
    <row r="51" spans="2:7" x14ac:dyDescent="0.25">
      <c r="B51" s="1" t="s">
        <v>83</v>
      </c>
      <c r="C51" s="1" t="s">
        <v>84</v>
      </c>
      <c r="E51" s="2" t="s">
        <v>43</v>
      </c>
      <c r="F51" s="4">
        <v>240000000</v>
      </c>
      <c r="G51" s="4">
        <f>F28</f>
        <v>240000000</v>
      </c>
    </row>
    <row r="52" spans="2:7" x14ac:dyDescent="0.25">
      <c r="C52" s="1" t="s">
        <v>85</v>
      </c>
      <c r="E52" s="2" t="s">
        <v>64</v>
      </c>
      <c r="F52" s="4">
        <v>32</v>
      </c>
      <c r="G52" s="4">
        <f>IF(F9 = 1, F35, F53 / F46 * 100)</f>
        <v>32</v>
      </c>
    </row>
    <row r="53" spans="2:7" x14ac:dyDescent="0.25">
      <c r="C53" s="1" t="s">
        <v>86</v>
      </c>
      <c r="E53" s="2" t="s">
        <v>44</v>
      </c>
      <c r="F53" s="4">
        <v>77000000</v>
      </c>
      <c r="G53" s="4">
        <f>F34</f>
        <v>77000000</v>
      </c>
    </row>
    <row r="54" spans="2:7" x14ac:dyDescent="0.25">
      <c r="B54" s="1" t="s">
        <v>87</v>
      </c>
      <c r="C54" s="1" t="s">
        <v>88</v>
      </c>
      <c r="E54" s="2" t="s">
        <v>45</v>
      </c>
      <c r="F54" s="4">
        <v>4500000</v>
      </c>
      <c r="G54" s="4">
        <f>F22</f>
        <v>4500000</v>
      </c>
    </row>
    <row r="55" spans="2:7" x14ac:dyDescent="0.25">
      <c r="C55" s="1" t="s">
        <v>89</v>
      </c>
      <c r="E55" s="2" t="s">
        <v>60</v>
      </c>
      <c r="F55" s="4">
        <v>270000000</v>
      </c>
      <c r="G55" s="4">
        <f>F54 * F47</f>
        <v>270000000</v>
      </c>
    </row>
    <row r="56" spans="2:7" x14ac:dyDescent="0.25">
      <c r="C56" s="1" t="s">
        <v>90</v>
      </c>
      <c r="E56" s="2" t="s">
        <v>61</v>
      </c>
      <c r="F56" s="4">
        <v>4950000</v>
      </c>
      <c r="G56" s="4">
        <f>G54 * 110 / 100</f>
        <v>4950000</v>
      </c>
    </row>
    <row r="57" spans="2:7" x14ac:dyDescent="0.25">
      <c r="C57" s="1" t="s">
        <v>91</v>
      </c>
      <c r="E57" s="2" t="s">
        <v>65</v>
      </c>
      <c r="F57" s="4">
        <v>297000000</v>
      </c>
      <c r="G57" s="4">
        <f>F56 * F47</f>
        <v>297000000</v>
      </c>
    </row>
    <row r="58" spans="2:7" x14ac:dyDescent="0.25">
      <c r="B58" s="1" t="s">
        <v>92</v>
      </c>
      <c r="C58" s="1" t="s">
        <v>93</v>
      </c>
      <c r="E58" s="2" t="s">
        <v>62</v>
      </c>
      <c r="F58" s="4">
        <v>270000000</v>
      </c>
      <c r="G58" s="4">
        <f>F54 * F47</f>
        <v>270000000</v>
      </c>
    </row>
    <row r="59" spans="2:7" x14ac:dyDescent="0.25">
      <c r="C59" s="1" t="s">
        <v>94</v>
      </c>
      <c r="E59" s="2" t="s">
        <v>63</v>
      </c>
      <c r="F59" s="4">
        <v>70000000</v>
      </c>
      <c r="G59" s="4">
        <f>IF(F9 = 1, F53 * 100 / 110, F53)</f>
        <v>70000000</v>
      </c>
    </row>
    <row r="60" spans="2:7" x14ac:dyDescent="0.25">
      <c r="C60" s="1" t="s">
        <v>95</v>
      </c>
      <c r="E60" s="2" t="s">
        <v>46</v>
      </c>
      <c r="F60" s="4">
        <v>6924200</v>
      </c>
      <c r="G60" s="4">
        <f>IF(F42 = 0, F42, F15)</f>
        <v>6924200</v>
      </c>
    </row>
    <row r="61" spans="2:7" x14ac:dyDescent="0.25">
      <c r="C61" s="1" t="s">
        <v>96</v>
      </c>
      <c r="E61" s="2" t="s">
        <v>47</v>
      </c>
      <c r="F61" s="4">
        <v>0</v>
      </c>
      <c r="G61" s="4">
        <f>IF(F26 = 0, F26, 0)</f>
        <v>0</v>
      </c>
    </row>
    <row r="62" spans="2:7" x14ac:dyDescent="0.25">
      <c r="C62" s="1" t="s">
        <v>97</v>
      </c>
      <c r="E62" s="2" t="s">
        <v>66</v>
      </c>
      <c r="F62" s="4">
        <v>346924200</v>
      </c>
      <c r="G62" s="4">
        <f>F58 + F59 + F60 + F61</f>
        <v>346924200</v>
      </c>
    </row>
    <row r="63" spans="2:7" x14ac:dyDescent="0.25">
      <c r="C63" s="1" t="s">
        <v>98</v>
      </c>
      <c r="E63" s="2" t="s">
        <v>48</v>
      </c>
      <c r="F63" s="4">
        <v>27696800</v>
      </c>
      <c r="G63" s="4">
        <f>F43</f>
        <v>27696800</v>
      </c>
    </row>
    <row r="64" spans="2:7" x14ac:dyDescent="0.25">
      <c r="C64" s="1" t="s">
        <v>99</v>
      </c>
      <c r="E64" s="2" t="s">
        <v>49</v>
      </c>
      <c r="F64" s="4">
        <v>218181818</v>
      </c>
      <c r="G64" s="4"/>
    </row>
    <row r="65" spans="2:7" x14ac:dyDescent="0.25">
      <c r="C65" s="1" t="s">
        <v>100</v>
      </c>
      <c r="E65" s="2" t="s">
        <v>50</v>
      </c>
      <c r="F65" s="4">
        <v>1600000</v>
      </c>
      <c r="G65" s="4"/>
    </row>
    <row r="66" spans="2:7" x14ac:dyDescent="0.25">
      <c r="C66" s="1" t="s">
        <v>101</v>
      </c>
      <c r="E66" s="2" t="s">
        <v>51</v>
      </c>
      <c r="F66" s="4">
        <v>0</v>
      </c>
      <c r="G66" s="4"/>
    </row>
    <row r="67" spans="2:7" x14ac:dyDescent="0.25">
      <c r="C67" s="1" t="s">
        <v>102</v>
      </c>
      <c r="E67" s="2" t="s">
        <v>53</v>
      </c>
      <c r="F67" s="4">
        <v>2033523.6310000001</v>
      </c>
      <c r="G67" s="4"/>
    </row>
    <row r="68" spans="2:7" x14ac:dyDescent="0.25">
      <c r="C68" s="1" t="s">
        <v>103</v>
      </c>
      <c r="E68" s="2" t="s">
        <v>54</v>
      </c>
      <c r="F68" s="4">
        <v>0</v>
      </c>
      <c r="G68" s="4"/>
    </row>
    <row r="69" spans="2:7" x14ac:dyDescent="0.25">
      <c r="C69" s="1" t="s">
        <v>104</v>
      </c>
      <c r="E69" s="2" t="s">
        <v>55</v>
      </c>
      <c r="F69" s="4">
        <v>0</v>
      </c>
      <c r="G69" s="4"/>
    </row>
    <row r="70" spans="2:7" x14ac:dyDescent="0.25">
      <c r="C70" s="1" t="s">
        <v>105</v>
      </c>
      <c r="E70" s="2" t="s">
        <v>56</v>
      </c>
      <c r="F70" s="4">
        <v>51610071.734628998</v>
      </c>
      <c r="G70" s="4"/>
    </row>
    <row r="71" spans="2:7" x14ac:dyDescent="0.25">
      <c r="C71" s="1" t="s">
        <v>106</v>
      </c>
      <c r="E71" s="2" t="s">
        <v>57</v>
      </c>
      <c r="F71" s="4">
        <v>0</v>
      </c>
      <c r="G71" s="4"/>
    </row>
    <row r="72" spans="2:7" x14ac:dyDescent="0.25">
      <c r="C72" s="1" t="s">
        <v>107</v>
      </c>
      <c r="E72" s="2" t="s">
        <v>58</v>
      </c>
      <c r="F72" s="4">
        <v>0</v>
      </c>
      <c r="G72" s="4"/>
    </row>
    <row r="73" spans="2:7" x14ac:dyDescent="0.25">
      <c r="C73" s="1" t="s">
        <v>108</v>
      </c>
      <c r="E73" s="2" t="s">
        <v>67</v>
      </c>
      <c r="F73" s="4">
        <v>301122213.36562902</v>
      </c>
      <c r="G73" s="4"/>
    </row>
    <row r="74" spans="2:7" x14ac:dyDescent="0.25">
      <c r="B74" s="1" t="s">
        <v>109</v>
      </c>
      <c r="C74" s="1" t="s">
        <v>110</v>
      </c>
      <c r="E74" s="2" t="s">
        <v>69</v>
      </c>
      <c r="F74" s="4">
        <v>45801986.634370998</v>
      </c>
      <c r="G74" s="4"/>
    </row>
    <row r="75" spans="2:7" x14ac:dyDescent="0.25">
      <c r="C75" s="1" t="s">
        <v>111</v>
      </c>
      <c r="E75" s="2" t="s">
        <v>70</v>
      </c>
      <c r="F75" s="4">
        <v>9160397.3268739991</v>
      </c>
      <c r="G75" s="4"/>
    </row>
    <row r="76" spans="2:7" x14ac:dyDescent="0.25">
      <c r="C76" s="1" t="s">
        <v>112</v>
      </c>
      <c r="E76" s="2" t="s">
        <v>68</v>
      </c>
      <c r="F76" s="4">
        <v>158500000</v>
      </c>
      <c r="G76" s="4"/>
    </row>
    <row r="77" spans="2:7" x14ac:dyDescent="0.25">
      <c r="C77" s="1" t="s">
        <v>113</v>
      </c>
      <c r="E77" s="2" t="s">
        <v>71</v>
      </c>
      <c r="F77" s="4">
        <v>5.7793999999999999</v>
      </c>
      <c r="G77" s="4"/>
    </row>
    <row r="78" spans="2:7" x14ac:dyDescent="0.25">
      <c r="E78" s="2" t="s">
        <v>52</v>
      </c>
      <c r="F78" s="3">
        <v>45</v>
      </c>
      <c r="G78" s="3"/>
    </row>
    <row r="80" spans="2:7" x14ac:dyDescent="0.25">
      <c r="C80" s="1" t="s">
        <v>448</v>
      </c>
      <c r="G80" s="4">
        <f>(F22 * F21 * Sheet5!T7)</f>
        <v>2700000000</v>
      </c>
    </row>
  </sheetData>
  <sortState xmlns:xlrd2="http://schemas.microsoft.com/office/spreadsheetml/2017/richdata2" ref="E45:F78">
    <sortCondition ref="E45:E7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10A3-EDF2-4C17-9126-BCC43D3C4451}">
  <dimension ref="B2:BA438"/>
  <sheetViews>
    <sheetView topLeftCell="A250" workbookViewId="0">
      <selection activeCell="B276" sqref="B276"/>
    </sheetView>
  </sheetViews>
  <sheetFormatPr defaultColWidth="2.85546875" defaultRowHeight="15" x14ac:dyDescent="0.25"/>
  <cols>
    <col min="1" max="16384" width="2.85546875" style="12"/>
  </cols>
  <sheetData>
    <row r="2" spans="2:2" x14ac:dyDescent="0.25">
      <c r="B2" s="12" t="s">
        <v>449</v>
      </c>
    </row>
    <row r="4" spans="2:2" x14ac:dyDescent="0.25">
      <c r="B4" s="12" t="s">
        <v>450</v>
      </c>
    </row>
    <row r="5" spans="2:2" x14ac:dyDescent="0.25">
      <c r="B5" s="12" t="s">
        <v>451</v>
      </c>
    </row>
    <row r="7" spans="2:2" x14ac:dyDescent="0.25">
      <c r="B7" s="12" t="s">
        <v>452</v>
      </c>
    </row>
    <row r="9" spans="2:2" x14ac:dyDescent="0.25">
      <c r="B9" s="12" t="s">
        <v>453</v>
      </c>
    </row>
    <row r="11" spans="2:2" x14ac:dyDescent="0.25">
      <c r="B11" s="12" t="s">
        <v>752</v>
      </c>
    </row>
    <row r="12" spans="2:2" x14ac:dyDescent="0.25">
      <c r="B12" s="12" t="s">
        <v>454</v>
      </c>
    </row>
    <row r="13" spans="2:2" x14ac:dyDescent="0.25">
      <c r="B13" s="12" t="s">
        <v>455</v>
      </c>
    </row>
    <row r="15" spans="2:2" x14ac:dyDescent="0.25">
      <c r="B15" s="12" t="s">
        <v>753</v>
      </c>
    </row>
    <row r="16" spans="2:2" x14ac:dyDescent="0.25">
      <c r="B16" s="12" t="s">
        <v>456</v>
      </c>
    </row>
    <row r="17" spans="2:2" x14ac:dyDescent="0.25">
      <c r="B17" s="12" t="s">
        <v>457</v>
      </c>
    </row>
    <row r="19" spans="2:2" x14ac:dyDescent="0.25">
      <c r="B19" s="12" t="s">
        <v>754</v>
      </c>
    </row>
    <row r="20" spans="2:2" x14ac:dyDescent="0.25">
      <c r="B20" s="12" t="s">
        <v>458</v>
      </c>
    </row>
    <row r="21" spans="2:2" x14ac:dyDescent="0.25">
      <c r="B21" s="12" t="s">
        <v>459</v>
      </c>
    </row>
    <row r="23" spans="2:2" x14ac:dyDescent="0.25">
      <c r="B23" s="12" t="s">
        <v>460</v>
      </c>
    </row>
    <row r="24" spans="2:2" x14ac:dyDescent="0.25">
      <c r="B24" s="12" t="s">
        <v>755</v>
      </c>
    </row>
    <row r="25" spans="2:2" x14ac:dyDescent="0.25">
      <c r="B25" s="12" t="s">
        <v>461</v>
      </c>
    </row>
    <row r="26" spans="2:2" x14ac:dyDescent="0.25">
      <c r="B26" s="12" t="s">
        <v>462</v>
      </c>
    </row>
    <row r="27" spans="2:2" x14ac:dyDescent="0.25">
      <c r="B27" s="12" t="s">
        <v>463</v>
      </c>
    </row>
    <row r="28" spans="2:2" x14ac:dyDescent="0.25">
      <c r="B28" s="12" t="s">
        <v>464</v>
      </c>
    </row>
    <row r="29" spans="2:2" x14ac:dyDescent="0.25">
      <c r="B29" s="12" t="s">
        <v>756</v>
      </c>
    </row>
    <row r="31" spans="2:2" x14ac:dyDescent="0.25">
      <c r="B31" s="12" t="s">
        <v>751</v>
      </c>
    </row>
    <row r="32" spans="2:2" x14ac:dyDescent="0.25">
      <c r="B32" s="12" t="s">
        <v>465</v>
      </c>
    </row>
    <row r="33" spans="2:53" x14ac:dyDescent="0.25">
      <c r="B33" s="12" t="s">
        <v>466</v>
      </c>
    </row>
    <row r="39" spans="2:53" x14ac:dyDescent="0.25">
      <c r="B39" s="17" t="s">
        <v>467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2:53" x14ac:dyDescent="0.25">
      <c r="B40" s="17" t="s">
        <v>468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2:53" x14ac:dyDescent="0.25">
      <c r="B41" s="17" t="s">
        <v>469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3" spans="2:53" x14ac:dyDescent="0.25">
      <c r="B43" s="17" t="s">
        <v>470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</row>
    <row r="44" spans="2:53" x14ac:dyDescent="0.25">
      <c r="B44" s="17" t="s">
        <v>471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</row>
    <row r="45" spans="2:53" x14ac:dyDescent="0.25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</row>
    <row r="46" spans="2:53" x14ac:dyDescent="0.25">
      <c r="B46" s="17" t="s">
        <v>769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</row>
    <row r="47" spans="2:53" x14ac:dyDescent="0.25">
      <c r="B47" s="17" t="s">
        <v>472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</row>
    <row r="48" spans="2:53" x14ac:dyDescent="0.25">
      <c r="B48" s="17" t="s">
        <v>473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</row>
    <row r="49" spans="2:53" x14ac:dyDescent="0.25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</row>
    <row r="50" spans="2:53" x14ac:dyDescent="0.25">
      <c r="B50" s="17" t="s">
        <v>474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</row>
    <row r="51" spans="2:53" x14ac:dyDescent="0.25">
      <c r="B51" s="17" t="s">
        <v>475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</row>
    <row r="52" spans="2:53" x14ac:dyDescent="0.25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</row>
    <row r="53" spans="2:53" x14ac:dyDescent="0.25">
      <c r="B53" s="17" t="s">
        <v>771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</row>
    <row r="54" spans="2:53" x14ac:dyDescent="0.25">
      <c r="B54" s="17" t="s">
        <v>476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</row>
    <row r="55" spans="2:53" x14ac:dyDescent="0.25">
      <c r="B55" s="17" t="s">
        <v>477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</row>
    <row r="56" spans="2:53" x14ac:dyDescent="0.25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</row>
    <row r="57" spans="2:53" x14ac:dyDescent="0.25">
      <c r="B57" s="17" t="s">
        <v>478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</row>
    <row r="58" spans="2:53" x14ac:dyDescent="0.25">
      <c r="B58" s="17" t="s">
        <v>479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</row>
    <row r="59" spans="2:53" x14ac:dyDescent="0.25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</row>
    <row r="60" spans="2:53" x14ac:dyDescent="0.25">
      <c r="B60" s="17" t="s">
        <v>772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</row>
    <row r="61" spans="2:53" x14ac:dyDescent="0.25">
      <c r="B61" s="17" t="s">
        <v>480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</row>
    <row r="62" spans="2:53" x14ac:dyDescent="0.25">
      <c r="B62" s="17" t="s">
        <v>481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</row>
    <row r="63" spans="2:53" x14ac:dyDescent="0.25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</row>
    <row r="64" spans="2:53" x14ac:dyDescent="0.25">
      <c r="B64" s="17" t="s">
        <v>770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</row>
    <row r="65" spans="2:53" x14ac:dyDescent="0.25">
      <c r="B65" s="17" t="s">
        <v>482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</row>
    <row r="66" spans="2:53" x14ac:dyDescent="0.25">
      <c r="B66" s="17" t="s">
        <v>483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</row>
    <row r="68" spans="2:53" x14ac:dyDescent="0.25">
      <c r="B68" s="12" t="s">
        <v>484</v>
      </c>
    </row>
    <row r="69" spans="2:53" x14ac:dyDescent="0.25">
      <c r="B69" s="12" t="s">
        <v>485</v>
      </c>
    </row>
    <row r="70" spans="2:53" x14ac:dyDescent="0.25">
      <c r="B70" s="12" t="s">
        <v>486</v>
      </c>
    </row>
    <row r="72" spans="2:53" x14ac:dyDescent="0.25">
      <c r="B72" s="12" t="s">
        <v>757</v>
      </c>
    </row>
    <row r="73" spans="2:53" x14ac:dyDescent="0.25">
      <c r="B73" s="12" t="s">
        <v>487</v>
      </c>
    </row>
    <row r="75" spans="2:53" x14ac:dyDescent="0.25">
      <c r="B75" s="12" t="s">
        <v>758</v>
      </c>
    </row>
    <row r="76" spans="2:53" x14ac:dyDescent="0.25">
      <c r="B76" s="12" t="s">
        <v>488</v>
      </c>
    </row>
    <row r="77" spans="2:53" x14ac:dyDescent="0.25">
      <c r="B77" s="12" t="s">
        <v>489</v>
      </c>
    </row>
    <row r="78" spans="2:53" x14ac:dyDescent="0.25">
      <c r="B78" s="12" t="s">
        <v>490</v>
      </c>
    </row>
    <row r="80" spans="2:53" x14ac:dyDescent="0.25">
      <c r="B80" s="12" t="s">
        <v>759</v>
      </c>
    </row>
    <row r="81" spans="2:2" x14ac:dyDescent="0.25">
      <c r="B81" s="12" t="s">
        <v>491</v>
      </c>
    </row>
    <row r="82" spans="2:2" x14ac:dyDescent="0.25">
      <c r="B82" s="12" t="s">
        <v>492</v>
      </c>
    </row>
    <row r="84" spans="2:2" x14ac:dyDescent="0.25">
      <c r="B84" s="12" t="s">
        <v>760</v>
      </c>
    </row>
    <row r="85" spans="2:2" x14ac:dyDescent="0.25">
      <c r="B85" s="12" t="s">
        <v>493</v>
      </c>
    </row>
    <row r="86" spans="2:2" x14ac:dyDescent="0.25">
      <c r="B86" s="12" t="s">
        <v>494</v>
      </c>
    </row>
    <row r="87" spans="2:2" x14ac:dyDescent="0.25">
      <c r="B87" s="12" t="s">
        <v>495</v>
      </c>
    </row>
    <row r="89" spans="2:2" x14ac:dyDescent="0.25">
      <c r="B89" s="12" t="s">
        <v>761</v>
      </c>
    </row>
    <row r="90" spans="2:2" x14ac:dyDescent="0.25">
      <c r="B90" s="12" t="s">
        <v>496</v>
      </c>
    </row>
    <row r="91" spans="2:2" x14ac:dyDescent="0.25">
      <c r="B91" s="12" t="s">
        <v>497</v>
      </c>
    </row>
    <row r="92" spans="2:2" x14ac:dyDescent="0.25">
      <c r="B92" s="12" t="s">
        <v>498</v>
      </c>
    </row>
    <row r="94" spans="2:2" x14ac:dyDescent="0.25">
      <c r="B94" s="12" t="s">
        <v>762</v>
      </c>
    </row>
    <row r="95" spans="2:2" x14ac:dyDescent="0.25">
      <c r="B95" s="12" t="s">
        <v>499</v>
      </c>
    </row>
    <row r="96" spans="2:2" x14ac:dyDescent="0.25">
      <c r="B96" s="12" t="s">
        <v>494</v>
      </c>
    </row>
    <row r="97" spans="2:2" x14ac:dyDescent="0.25">
      <c r="B97" s="12" t="s">
        <v>495</v>
      </c>
    </row>
    <row r="99" spans="2:2" x14ac:dyDescent="0.25">
      <c r="B99" s="12" t="s">
        <v>500</v>
      </c>
    </row>
    <row r="101" spans="2:2" x14ac:dyDescent="0.25">
      <c r="B101" s="12" t="s">
        <v>763</v>
      </c>
    </row>
    <row r="102" spans="2:2" x14ac:dyDescent="0.25">
      <c r="B102" s="12" t="s">
        <v>501</v>
      </c>
    </row>
    <row r="103" spans="2:2" x14ac:dyDescent="0.25">
      <c r="B103" s="12" t="s">
        <v>502</v>
      </c>
    </row>
    <row r="105" spans="2:2" x14ac:dyDescent="0.25">
      <c r="B105" s="12" t="s">
        <v>764</v>
      </c>
    </row>
    <row r="106" spans="2:2" x14ac:dyDescent="0.25">
      <c r="B106" s="12" t="s">
        <v>503</v>
      </c>
    </row>
    <row r="107" spans="2:2" x14ac:dyDescent="0.25">
      <c r="B107" s="12" t="s">
        <v>504</v>
      </c>
    </row>
    <row r="109" spans="2:2" x14ac:dyDescent="0.25">
      <c r="B109" s="12" t="s">
        <v>765</v>
      </c>
    </row>
    <row r="110" spans="2:2" x14ac:dyDescent="0.25">
      <c r="B110" s="12" t="s">
        <v>505</v>
      </c>
    </row>
    <row r="111" spans="2:2" x14ac:dyDescent="0.25">
      <c r="B111" s="12" t="s">
        <v>506</v>
      </c>
    </row>
    <row r="113" spans="2:2" x14ac:dyDescent="0.25">
      <c r="B113" s="12" t="s">
        <v>766</v>
      </c>
    </row>
    <row r="114" spans="2:2" x14ac:dyDescent="0.25">
      <c r="B114" s="12" t="s">
        <v>507</v>
      </c>
    </row>
    <row r="115" spans="2:2" x14ac:dyDescent="0.25">
      <c r="B115" s="12" t="s">
        <v>508</v>
      </c>
    </row>
    <row r="117" spans="2:2" x14ac:dyDescent="0.25">
      <c r="B117" s="12" t="s">
        <v>767</v>
      </c>
    </row>
    <row r="118" spans="2:2" x14ac:dyDescent="0.25">
      <c r="B118" s="12" t="s">
        <v>509</v>
      </c>
    </row>
    <row r="119" spans="2:2" x14ac:dyDescent="0.25">
      <c r="B119" s="12" t="s">
        <v>510</v>
      </c>
    </row>
    <row r="121" spans="2:2" x14ac:dyDescent="0.25">
      <c r="B121" s="12" t="s">
        <v>768</v>
      </c>
    </row>
    <row r="122" spans="2:2" x14ac:dyDescent="0.25">
      <c r="B122" s="12" t="s">
        <v>511</v>
      </c>
    </row>
    <row r="123" spans="2:2" x14ac:dyDescent="0.25">
      <c r="B123" s="12" t="s">
        <v>512</v>
      </c>
    </row>
    <row r="129" spans="2:2" x14ac:dyDescent="0.25">
      <c r="B129" s="12" t="s">
        <v>515</v>
      </c>
    </row>
    <row r="130" spans="2:2" x14ac:dyDescent="0.25">
      <c r="B130" s="12" t="s">
        <v>513</v>
      </c>
    </row>
    <row r="131" spans="2:2" x14ac:dyDescent="0.25">
      <c r="B131" s="12" t="s">
        <v>514</v>
      </c>
    </row>
    <row r="135" spans="2:2" x14ac:dyDescent="0.25">
      <c r="B135" s="13" t="s">
        <v>516</v>
      </c>
    </row>
    <row r="136" spans="2:2" x14ac:dyDescent="0.25">
      <c r="B136" s="14" t="s">
        <v>517</v>
      </c>
    </row>
    <row r="138" spans="2:2" x14ac:dyDescent="0.25">
      <c r="B138" s="12" t="s">
        <v>518</v>
      </c>
    </row>
    <row r="139" spans="2:2" x14ac:dyDescent="0.25">
      <c r="B139" s="12" t="s">
        <v>519</v>
      </c>
    </row>
    <row r="140" spans="2:2" x14ac:dyDescent="0.25">
      <c r="B140" s="12" t="s">
        <v>520</v>
      </c>
    </row>
    <row r="142" spans="2:2" x14ac:dyDescent="0.25">
      <c r="B142" s="12" t="s">
        <v>521</v>
      </c>
    </row>
    <row r="143" spans="2:2" x14ac:dyDescent="0.25">
      <c r="B143" s="12" t="s">
        <v>520</v>
      </c>
    </row>
    <row r="145" spans="2:47" x14ac:dyDescent="0.25">
      <c r="B145" s="12" t="s">
        <v>522</v>
      </c>
    </row>
    <row r="146" spans="2:47" x14ac:dyDescent="0.25">
      <c r="B146" s="12" t="s">
        <v>520</v>
      </c>
    </row>
    <row r="148" spans="2:47" x14ac:dyDescent="0.25">
      <c r="B148" s="12" t="s">
        <v>523</v>
      </c>
    </row>
    <row r="149" spans="2:47" x14ac:dyDescent="0.25">
      <c r="B149" s="12" t="s">
        <v>524</v>
      </c>
    </row>
    <row r="150" spans="2:47" x14ac:dyDescent="0.25">
      <c r="B150" s="15" t="s">
        <v>525</v>
      </c>
      <c r="C150" s="15"/>
      <c r="D150" s="15"/>
      <c r="E150" s="15"/>
      <c r="F150" s="15"/>
      <c r="G150" s="15"/>
      <c r="H150" s="15"/>
      <c r="I150" s="15"/>
      <c r="J150" s="15"/>
      <c r="K150" s="15"/>
    </row>
    <row r="152" spans="2:47" x14ac:dyDescent="0.25">
      <c r="B152" s="12" t="s">
        <v>526</v>
      </c>
      <c r="U152" s="16" t="s">
        <v>558</v>
      </c>
    </row>
    <row r="153" spans="2:47" x14ac:dyDescent="0.25">
      <c r="B153" s="13" t="s">
        <v>546</v>
      </c>
    </row>
    <row r="154" spans="2:47" x14ac:dyDescent="0.25">
      <c r="B154" s="13" t="s">
        <v>547</v>
      </c>
      <c r="U154" s="15" t="s">
        <v>550</v>
      </c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</row>
    <row r="155" spans="2:47" x14ac:dyDescent="0.25">
      <c r="B155" s="13" t="s">
        <v>548</v>
      </c>
      <c r="U155" s="15" t="s">
        <v>551</v>
      </c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</row>
    <row r="156" spans="2:47" x14ac:dyDescent="0.25">
      <c r="B156" s="13" t="s">
        <v>527</v>
      </c>
      <c r="U156" s="15" t="s">
        <v>552</v>
      </c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</row>
    <row r="157" spans="2:47" x14ac:dyDescent="0.25">
      <c r="B157" s="13" t="s">
        <v>528</v>
      </c>
      <c r="U157" s="15" t="s">
        <v>553</v>
      </c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</row>
    <row r="158" spans="2:47" x14ac:dyDescent="0.25">
      <c r="U158" s="15" t="s">
        <v>554</v>
      </c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</row>
    <row r="159" spans="2:47" x14ac:dyDescent="0.25">
      <c r="U159" s="15" t="s">
        <v>555</v>
      </c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</row>
    <row r="160" spans="2:47" x14ac:dyDescent="0.25">
      <c r="U160" s="15" t="s">
        <v>556</v>
      </c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</row>
    <row r="161" spans="2:47" x14ac:dyDescent="0.25">
      <c r="B161" s="14" t="s">
        <v>529</v>
      </c>
      <c r="U161" s="15" t="s">
        <v>557</v>
      </c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</row>
    <row r="163" spans="2:47" x14ac:dyDescent="0.25">
      <c r="B163" s="12" t="s">
        <v>549</v>
      </c>
    </row>
    <row r="164" spans="2:47" x14ac:dyDescent="0.25">
      <c r="B164" s="12" t="s">
        <v>520</v>
      </c>
    </row>
    <row r="166" spans="2:47" x14ac:dyDescent="0.25">
      <c r="B166" s="12" t="s">
        <v>530</v>
      </c>
    </row>
    <row r="167" spans="2:47" x14ac:dyDescent="0.25">
      <c r="B167" s="12" t="s">
        <v>520</v>
      </c>
    </row>
    <row r="169" spans="2:47" x14ac:dyDescent="0.25">
      <c r="B169" s="12" t="s">
        <v>531</v>
      </c>
    </row>
    <row r="170" spans="2:47" x14ac:dyDescent="0.25">
      <c r="B170" s="12" t="s">
        <v>520</v>
      </c>
    </row>
    <row r="172" spans="2:47" x14ac:dyDescent="0.25">
      <c r="B172" s="12" t="s">
        <v>532</v>
      </c>
    </row>
    <row r="173" spans="2:47" x14ac:dyDescent="0.25">
      <c r="B173" s="12" t="s">
        <v>520</v>
      </c>
    </row>
    <row r="175" spans="2:47" x14ac:dyDescent="0.25">
      <c r="B175" s="12" t="s">
        <v>533</v>
      </c>
    </row>
    <row r="176" spans="2:47" x14ac:dyDescent="0.25">
      <c r="B176" s="12" t="s">
        <v>520</v>
      </c>
    </row>
    <row r="178" spans="2:17" x14ac:dyDescent="0.25">
      <c r="B178" s="12" t="s">
        <v>534</v>
      </c>
    </row>
    <row r="179" spans="2:17" x14ac:dyDescent="0.25">
      <c r="B179" s="12" t="s">
        <v>520</v>
      </c>
    </row>
    <row r="181" spans="2:17" x14ac:dyDescent="0.25">
      <c r="B181" s="12" t="s">
        <v>535</v>
      </c>
    </row>
    <row r="182" spans="2:17" x14ac:dyDescent="0.25">
      <c r="B182" s="12" t="s">
        <v>520</v>
      </c>
    </row>
    <row r="184" spans="2:17" x14ac:dyDescent="0.25">
      <c r="B184" s="12" t="s">
        <v>536</v>
      </c>
    </row>
    <row r="185" spans="2:17" x14ac:dyDescent="0.25">
      <c r="B185" s="12" t="s">
        <v>520</v>
      </c>
    </row>
    <row r="187" spans="2:17" x14ac:dyDescent="0.25">
      <c r="B187" s="15" t="s">
        <v>537</v>
      </c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2:17" x14ac:dyDescent="0.25">
      <c r="B188" s="12" t="s">
        <v>520</v>
      </c>
    </row>
    <row r="190" spans="2:17" x14ac:dyDescent="0.25">
      <c r="B190" s="12" t="s">
        <v>538</v>
      </c>
    </row>
    <row r="191" spans="2:17" x14ac:dyDescent="0.25">
      <c r="B191" s="12" t="s">
        <v>520</v>
      </c>
    </row>
    <row r="193" spans="2:2" x14ac:dyDescent="0.25">
      <c r="B193" s="12" t="s">
        <v>539</v>
      </c>
    </row>
    <row r="194" spans="2:2" x14ac:dyDescent="0.25">
      <c r="B194" s="12" t="s">
        <v>520</v>
      </c>
    </row>
    <row r="196" spans="2:2" x14ac:dyDescent="0.25">
      <c r="B196" s="12" t="s">
        <v>540</v>
      </c>
    </row>
    <row r="197" spans="2:2" x14ac:dyDescent="0.25">
      <c r="B197" s="12" t="s">
        <v>541</v>
      </c>
    </row>
    <row r="198" spans="2:2" x14ac:dyDescent="0.25">
      <c r="B198" s="12" t="s">
        <v>542</v>
      </c>
    </row>
    <row r="199" spans="2:2" x14ac:dyDescent="0.25">
      <c r="B199" s="12" t="s">
        <v>520</v>
      </c>
    </row>
    <row r="201" spans="2:2" x14ac:dyDescent="0.25">
      <c r="B201" s="12" t="s">
        <v>543</v>
      </c>
    </row>
    <row r="202" spans="2:2" x14ac:dyDescent="0.25">
      <c r="B202" s="12" t="s">
        <v>520</v>
      </c>
    </row>
    <row r="204" spans="2:2" x14ac:dyDescent="0.25">
      <c r="B204" s="12" t="s">
        <v>544</v>
      </c>
    </row>
    <row r="205" spans="2:2" x14ac:dyDescent="0.25">
      <c r="B205" s="12" t="s">
        <v>520</v>
      </c>
    </row>
    <row r="206" spans="2:2" x14ac:dyDescent="0.25">
      <c r="B206" s="13" t="s">
        <v>545</v>
      </c>
    </row>
    <row r="210" spans="2:50" x14ac:dyDescent="0.25">
      <c r="B210" s="15" t="s">
        <v>559</v>
      </c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</row>
    <row r="211" spans="2:50" x14ac:dyDescent="0.25">
      <c r="B211" s="15" t="s">
        <v>560</v>
      </c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</row>
    <row r="212" spans="2:50" x14ac:dyDescent="0.25"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</row>
    <row r="213" spans="2:50" x14ac:dyDescent="0.25">
      <c r="B213" s="15" t="s">
        <v>561</v>
      </c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</row>
    <row r="214" spans="2:50" x14ac:dyDescent="0.25">
      <c r="B214" s="15" t="s">
        <v>562</v>
      </c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</row>
    <row r="215" spans="2:50" x14ac:dyDescent="0.25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</row>
    <row r="216" spans="2:50" x14ac:dyDescent="0.25">
      <c r="B216" s="15" t="s">
        <v>563</v>
      </c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</row>
    <row r="217" spans="2:50" x14ac:dyDescent="0.25">
      <c r="B217" s="15" t="s">
        <v>564</v>
      </c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</row>
    <row r="218" spans="2:50" x14ac:dyDescent="0.25">
      <c r="B218" s="15" t="s">
        <v>565</v>
      </c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</row>
    <row r="219" spans="2:50" x14ac:dyDescent="0.25">
      <c r="B219" s="15" t="s">
        <v>566</v>
      </c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</row>
    <row r="220" spans="2:50" x14ac:dyDescent="0.25">
      <c r="B220" s="15" t="s">
        <v>567</v>
      </c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</row>
    <row r="221" spans="2:50" x14ac:dyDescent="0.25">
      <c r="B221" s="15" t="s">
        <v>568</v>
      </c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</row>
    <row r="222" spans="2:50" x14ac:dyDescent="0.25">
      <c r="B222" s="15" t="s">
        <v>569</v>
      </c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</row>
    <row r="223" spans="2:50" x14ac:dyDescent="0.25">
      <c r="B223" s="15" t="s">
        <v>567</v>
      </c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</row>
    <row r="224" spans="2:50" x14ac:dyDescent="0.25">
      <c r="B224" s="15" t="s">
        <v>570</v>
      </c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</row>
    <row r="225" spans="2:50" x14ac:dyDescent="0.25">
      <c r="B225" s="15" t="s">
        <v>571</v>
      </c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</row>
    <row r="226" spans="2:50" x14ac:dyDescent="0.25">
      <c r="B226" s="15" t="s">
        <v>572</v>
      </c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</row>
    <row r="227" spans="2:50" x14ac:dyDescent="0.25">
      <c r="B227" s="15" t="s">
        <v>573</v>
      </c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</row>
    <row r="228" spans="2:50" x14ac:dyDescent="0.25">
      <c r="B228" s="15" t="s">
        <v>574</v>
      </c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</row>
    <row r="229" spans="2:50" x14ac:dyDescent="0.25">
      <c r="B229" s="15" t="s">
        <v>575</v>
      </c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</row>
    <row r="230" spans="2:50" x14ac:dyDescent="0.25">
      <c r="B230" s="15" t="s">
        <v>576</v>
      </c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</row>
    <row r="231" spans="2:50" x14ac:dyDescent="0.25">
      <c r="B231" s="15" t="s">
        <v>574</v>
      </c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</row>
    <row r="232" spans="2:50" x14ac:dyDescent="0.25">
      <c r="B232" s="15" t="s">
        <v>577</v>
      </c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</row>
    <row r="233" spans="2:50" x14ac:dyDescent="0.25">
      <c r="B233" s="15" t="s">
        <v>578</v>
      </c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</row>
    <row r="234" spans="2:50" x14ac:dyDescent="0.25">
      <c r="B234" s="15" t="s">
        <v>579</v>
      </c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</row>
    <row r="235" spans="2:50" x14ac:dyDescent="0.25">
      <c r="B235" s="15" t="s">
        <v>580</v>
      </c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</row>
    <row r="236" spans="2:50" x14ac:dyDescent="0.25">
      <c r="B236" s="15" t="s">
        <v>581</v>
      </c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</row>
    <row r="237" spans="2:50" x14ac:dyDescent="0.25">
      <c r="B237" s="15" t="s">
        <v>582</v>
      </c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</row>
    <row r="238" spans="2:50" x14ac:dyDescent="0.25">
      <c r="B238" s="15" t="s">
        <v>583</v>
      </c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</row>
    <row r="239" spans="2:50" x14ac:dyDescent="0.25">
      <c r="B239" s="15" t="s">
        <v>584</v>
      </c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</row>
    <row r="240" spans="2:50" x14ac:dyDescent="0.25">
      <c r="B240" s="15" t="s">
        <v>585</v>
      </c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</row>
    <row r="241" spans="2:50" x14ac:dyDescent="0.25">
      <c r="B241" s="15" t="s">
        <v>586</v>
      </c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</row>
    <row r="242" spans="2:50" x14ac:dyDescent="0.25">
      <c r="B242" s="15" t="s">
        <v>587</v>
      </c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</row>
    <row r="243" spans="2:50" x14ac:dyDescent="0.25">
      <c r="B243" s="15" t="s">
        <v>581</v>
      </c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</row>
    <row r="244" spans="2:50" x14ac:dyDescent="0.25">
      <c r="B244" s="15" t="s">
        <v>588</v>
      </c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</row>
    <row r="245" spans="2:50" x14ac:dyDescent="0.25">
      <c r="B245" s="15" t="s">
        <v>589</v>
      </c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</row>
    <row r="246" spans="2:50" x14ac:dyDescent="0.25">
      <c r="B246" s="15" t="s">
        <v>581</v>
      </c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</row>
    <row r="247" spans="2:50" x14ac:dyDescent="0.25">
      <c r="B247" s="15" t="s">
        <v>590</v>
      </c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</row>
    <row r="248" spans="2:50" x14ac:dyDescent="0.25">
      <c r="B248" s="15" t="s">
        <v>591</v>
      </c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</row>
    <row r="249" spans="2:50" x14ac:dyDescent="0.25">
      <c r="B249" s="15" t="s">
        <v>581</v>
      </c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</row>
    <row r="250" spans="2:50" x14ac:dyDescent="0.25">
      <c r="B250" s="15" t="s">
        <v>592</v>
      </c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</row>
    <row r="251" spans="2:50" x14ac:dyDescent="0.25">
      <c r="B251" s="15" t="s">
        <v>593</v>
      </c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</row>
    <row r="252" spans="2:50" x14ac:dyDescent="0.25">
      <c r="B252" s="15" t="s">
        <v>581</v>
      </c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</row>
    <row r="253" spans="2:50" x14ac:dyDescent="0.25">
      <c r="B253" s="15" t="s">
        <v>594</v>
      </c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</row>
    <row r="254" spans="2:50" x14ac:dyDescent="0.25">
      <c r="B254" s="15" t="s">
        <v>595</v>
      </c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</row>
    <row r="255" spans="2:50" x14ac:dyDescent="0.25">
      <c r="B255" s="15" t="s">
        <v>581</v>
      </c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</row>
    <row r="256" spans="2:50" x14ac:dyDescent="0.25">
      <c r="B256" s="15" t="s">
        <v>596</v>
      </c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</row>
    <row r="257" spans="2:50" x14ac:dyDescent="0.25">
      <c r="B257" s="15" t="s">
        <v>597</v>
      </c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</row>
    <row r="258" spans="2:50" x14ac:dyDescent="0.25">
      <c r="B258" s="15" t="s">
        <v>598</v>
      </c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</row>
    <row r="259" spans="2:50" x14ac:dyDescent="0.25">
      <c r="B259" s="15" t="s">
        <v>599</v>
      </c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</row>
    <row r="260" spans="2:50" x14ac:dyDescent="0.25">
      <c r="B260" s="15" t="s">
        <v>600</v>
      </c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</row>
    <row r="261" spans="2:50" x14ac:dyDescent="0.25">
      <c r="B261" s="15" t="s">
        <v>601</v>
      </c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</row>
    <row r="262" spans="2:50" x14ac:dyDescent="0.25">
      <c r="B262" s="15" t="s">
        <v>602</v>
      </c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</row>
    <row r="263" spans="2:50" x14ac:dyDescent="0.25">
      <c r="B263" s="15" t="s">
        <v>603</v>
      </c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</row>
    <row r="264" spans="2:50" x14ac:dyDescent="0.25">
      <c r="B264" s="15" t="s">
        <v>604</v>
      </c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</row>
    <row r="265" spans="2:50" x14ac:dyDescent="0.25">
      <c r="B265" s="15" t="s">
        <v>605</v>
      </c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</row>
    <row r="266" spans="2:50" x14ac:dyDescent="0.25">
      <c r="B266" s="15" t="s">
        <v>600</v>
      </c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</row>
    <row r="267" spans="2:50" x14ac:dyDescent="0.25">
      <c r="B267" s="15" t="s">
        <v>606</v>
      </c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</row>
    <row r="268" spans="2:50" x14ac:dyDescent="0.25">
      <c r="B268" s="15" t="s">
        <v>607</v>
      </c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</row>
    <row r="269" spans="2:50" x14ac:dyDescent="0.25">
      <c r="B269" s="15" t="s">
        <v>600</v>
      </c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</row>
    <row r="270" spans="2:50" x14ac:dyDescent="0.25">
      <c r="B270" s="15" t="s">
        <v>608</v>
      </c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</row>
    <row r="271" spans="2:50" x14ac:dyDescent="0.25">
      <c r="B271" s="15" t="s">
        <v>609</v>
      </c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</row>
    <row r="272" spans="2:50" x14ac:dyDescent="0.25">
      <c r="B272" s="15" t="s">
        <v>610</v>
      </c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</row>
    <row r="273" spans="2:50" x14ac:dyDescent="0.25">
      <c r="B273" s="15" t="s">
        <v>600</v>
      </c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</row>
    <row r="274" spans="2:50" x14ac:dyDescent="0.25">
      <c r="B274" s="15" t="s">
        <v>606</v>
      </c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</row>
    <row r="275" spans="2:50" x14ac:dyDescent="0.25">
      <c r="B275" s="15" t="s">
        <v>611</v>
      </c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</row>
    <row r="276" spans="2:50" x14ac:dyDescent="0.25">
      <c r="B276" s="15" t="s">
        <v>600</v>
      </c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</row>
    <row r="277" spans="2:50" x14ac:dyDescent="0.25">
      <c r="B277" s="15" t="s">
        <v>612</v>
      </c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</row>
    <row r="278" spans="2:50" x14ac:dyDescent="0.25">
      <c r="B278" s="15" t="s">
        <v>613</v>
      </c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</row>
    <row r="279" spans="2:50" x14ac:dyDescent="0.25">
      <c r="B279" s="15" t="s">
        <v>614</v>
      </c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</row>
    <row r="280" spans="2:50" x14ac:dyDescent="0.25">
      <c r="B280" s="15" t="s">
        <v>615</v>
      </c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</row>
    <row r="281" spans="2:50" x14ac:dyDescent="0.25">
      <c r="B281" s="15" t="s">
        <v>616</v>
      </c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</row>
    <row r="282" spans="2:50" x14ac:dyDescent="0.25">
      <c r="B282" s="15" t="s">
        <v>617</v>
      </c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</row>
    <row r="283" spans="2:50" x14ac:dyDescent="0.25">
      <c r="B283" s="15" t="s">
        <v>618</v>
      </c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</row>
    <row r="284" spans="2:50" x14ac:dyDescent="0.25">
      <c r="B284" s="15" t="s">
        <v>600</v>
      </c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</row>
    <row r="285" spans="2:50" x14ac:dyDescent="0.25">
      <c r="B285" s="15" t="s">
        <v>619</v>
      </c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</row>
    <row r="286" spans="2:50" x14ac:dyDescent="0.25">
      <c r="B286" s="15" t="s">
        <v>620</v>
      </c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</row>
    <row r="287" spans="2:50" x14ac:dyDescent="0.25">
      <c r="B287" s="15" t="s">
        <v>621</v>
      </c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</row>
    <row r="288" spans="2:50" x14ac:dyDescent="0.25">
      <c r="B288" s="15" t="s">
        <v>622</v>
      </c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</row>
    <row r="289" spans="2:50" x14ac:dyDescent="0.25">
      <c r="B289" s="15" t="s">
        <v>623</v>
      </c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</row>
    <row r="290" spans="2:50" x14ac:dyDescent="0.25">
      <c r="B290" s="15" t="s">
        <v>624</v>
      </c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</row>
    <row r="291" spans="2:50" x14ac:dyDescent="0.25">
      <c r="B291" s="15" t="s">
        <v>625</v>
      </c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</row>
    <row r="292" spans="2:50" x14ac:dyDescent="0.25">
      <c r="B292" s="15" t="s">
        <v>626</v>
      </c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</row>
    <row r="293" spans="2:50" x14ac:dyDescent="0.25">
      <c r="B293" s="15" t="s">
        <v>627</v>
      </c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</row>
    <row r="294" spans="2:50" x14ac:dyDescent="0.25">
      <c r="B294" s="15" t="s">
        <v>623</v>
      </c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</row>
    <row r="295" spans="2:50" x14ac:dyDescent="0.25">
      <c r="B295" s="15" t="s">
        <v>628</v>
      </c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</row>
    <row r="296" spans="2:50" x14ac:dyDescent="0.25">
      <c r="B296" s="15" t="s">
        <v>629</v>
      </c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</row>
    <row r="297" spans="2:50" x14ac:dyDescent="0.25">
      <c r="B297" s="15" t="s">
        <v>630</v>
      </c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</row>
    <row r="298" spans="2:50" x14ac:dyDescent="0.25">
      <c r="B298" s="15" t="s">
        <v>631</v>
      </c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</row>
    <row r="299" spans="2:50" x14ac:dyDescent="0.25">
      <c r="B299" s="15" t="s">
        <v>632</v>
      </c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</row>
    <row r="300" spans="2:50" x14ac:dyDescent="0.25">
      <c r="B300" s="15" t="s">
        <v>633</v>
      </c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</row>
    <row r="301" spans="2:50" x14ac:dyDescent="0.25">
      <c r="B301" s="15" t="s">
        <v>634</v>
      </c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</row>
    <row r="302" spans="2:50" x14ac:dyDescent="0.25">
      <c r="B302" s="15" t="s">
        <v>623</v>
      </c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</row>
    <row r="303" spans="2:50" x14ac:dyDescent="0.25">
      <c r="B303" s="15" t="s">
        <v>635</v>
      </c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</row>
    <row r="304" spans="2:50" x14ac:dyDescent="0.25">
      <c r="B304" s="15" t="s">
        <v>636</v>
      </c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</row>
    <row r="305" spans="2:50" x14ac:dyDescent="0.25">
      <c r="B305" s="15" t="s">
        <v>637</v>
      </c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</row>
    <row r="306" spans="2:50" x14ac:dyDescent="0.25">
      <c r="B306" s="15" t="s">
        <v>638</v>
      </c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</row>
    <row r="307" spans="2:50" x14ac:dyDescent="0.25">
      <c r="B307" s="15" t="s">
        <v>639</v>
      </c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</row>
    <row r="308" spans="2:50" x14ac:dyDescent="0.25">
      <c r="B308" s="15" t="s">
        <v>640</v>
      </c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</row>
    <row r="309" spans="2:50" x14ac:dyDescent="0.25">
      <c r="B309" s="15" t="s">
        <v>623</v>
      </c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</row>
    <row r="310" spans="2:50" x14ac:dyDescent="0.25">
      <c r="B310" s="15" t="s">
        <v>635</v>
      </c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</row>
    <row r="311" spans="2:50" x14ac:dyDescent="0.25">
      <c r="B311" s="15" t="s">
        <v>641</v>
      </c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</row>
    <row r="312" spans="2:50" x14ac:dyDescent="0.25">
      <c r="B312" s="15" t="s">
        <v>642</v>
      </c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</row>
    <row r="313" spans="2:50" x14ac:dyDescent="0.25">
      <c r="B313" s="15" t="s">
        <v>643</v>
      </c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</row>
    <row r="314" spans="2:50" x14ac:dyDescent="0.25">
      <c r="B314" s="15" t="s">
        <v>639</v>
      </c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</row>
    <row r="315" spans="2:50" x14ac:dyDescent="0.25">
      <c r="B315" s="15" t="s">
        <v>644</v>
      </c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</row>
    <row r="316" spans="2:50" x14ac:dyDescent="0.25">
      <c r="B316" s="15" t="s">
        <v>623</v>
      </c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</row>
    <row r="317" spans="2:50" x14ac:dyDescent="0.25">
      <c r="B317" s="15" t="s">
        <v>645</v>
      </c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</row>
    <row r="318" spans="2:50" x14ac:dyDescent="0.25">
      <c r="B318" s="15" t="s">
        <v>623</v>
      </c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</row>
    <row r="319" spans="2:50" x14ac:dyDescent="0.25">
      <c r="B319" s="15" t="s">
        <v>624</v>
      </c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</row>
    <row r="320" spans="2:50" x14ac:dyDescent="0.25">
      <c r="B320" s="15" t="s">
        <v>625</v>
      </c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</row>
    <row r="321" spans="2:50" x14ac:dyDescent="0.25">
      <c r="B321" s="15" t="s">
        <v>646</v>
      </c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</row>
    <row r="322" spans="2:50" x14ac:dyDescent="0.25">
      <c r="B322" s="15" t="s">
        <v>647</v>
      </c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</row>
    <row r="323" spans="2:50" x14ac:dyDescent="0.25">
      <c r="B323" s="15" t="s">
        <v>648</v>
      </c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</row>
    <row r="324" spans="2:50" x14ac:dyDescent="0.25">
      <c r="B324" s="15" t="s">
        <v>649</v>
      </c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</row>
    <row r="325" spans="2:50" x14ac:dyDescent="0.25">
      <c r="B325" s="15" t="s">
        <v>650</v>
      </c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</row>
    <row r="326" spans="2:50" x14ac:dyDescent="0.25">
      <c r="B326" s="15" t="s">
        <v>623</v>
      </c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</row>
    <row r="327" spans="2:50" x14ac:dyDescent="0.25">
      <c r="B327" s="15" t="s">
        <v>651</v>
      </c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</row>
    <row r="328" spans="2:50" x14ac:dyDescent="0.25">
      <c r="B328" s="15" t="s">
        <v>652</v>
      </c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</row>
    <row r="329" spans="2:50" x14ac:dyDescent="0.25">
      <c r="B329" s="15" t="s">
        <v>653</v>
      </c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</row>
    <row r="330" spans="2:50" x14ac:dyDescent="0.25">
      <c r="B330" s="15" t="s">
        <v>654</v>
      </c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</row>
    <row r="331" spans="2:50" x14ac:dyDescent="0.25">
      <c r="B331" s="15" t="s">
        <v>655</v>
      </c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</row>
    <row r="332" spans="2:50" x14ac:dyDescent="0.25">
      <c r="B332" s="15" t="s">
        <v>656</v>
      </c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</row>
    <row r="333" spans="2:50" x14ac:dyDescent="0.25">
      <c r="B333" s="15" t="s">
        <v>623</v>
      </c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</row>
    <row r="334" spans="2:50" x14ac:dyDescent="0.25">
      <c r="B334" s="15" t="s">
        <v>635</v>
      </c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</row>
    <row r="335" spans="2:50" x14ac:dyDescent="0.25">
      <c r="B335" s="15" t="s">
        <v>657</v>
      </c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</row>
    <row r="336" spans="2:50" x14ac:dyDescent="0.25">
      <c r="B336" s="15" t="s">
        <v>658</v>
      </c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</row>
    <row r="337" spans="2:50" x14ac:dyDescent="0.25">
      <c r="B337" s="15" t="s">
        <v>659</v>
      </c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</row>
    <row r="338" spans="2:50" x14ac:dyDescent="0.25">
      <c r="B338" s="15" t="s">
        <v>660</v>
      </c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</row>
    <row r="339" spans="2:50" x14ac:dyDescent="0.25">
      <c r="B339" s="15" t="s">
        <v>661</v>
      </c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</row>
    <row r="340" spans="2:50" x14ac:dyDescent="0.25">
      <c r="B340" s="15" t="s">
        <v>639</v>
      </c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</row>
    <row r="341" spans="2:50" x14ac:dyDescent="0.25">
      <c r="B341" s="15" t="s">
        <v>662</v>
      </c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</row>
    <row r="342" spans="2:50" x14ac:dyDescent="0.25">
      <c r="B342" s="15" t="s">
        <v>623</v>
      </c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</row>
    <row r="343" spans="2:50" x14ac:dyDescent="0.25">
      <c r="B343" s="15" t="s">
        <v>663</v>
      </c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</row>
    <row r="344" spans="2:50" x14ac:dyDescent="0.25">
      <c r="B344" s="15" t="s">
        <v>664</v>
      </c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</row>
    <row r="345" spans="2:50" x14ac:dyDescent="0.25">
      <c r="B345" s="15" t="s">
        <v>623</v>
      </c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</row>
    <row r="346" spans="2:50" x14ac:dyDescent="0.25">
      <c r="B346" s="15" t="s">
        <v>665</v>
      </c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</row>
    <row r="347" spans="2:50" x14ac:dyDescent="0.25">
      <c r="B347" s="15" t="s">
        <v>666</v>
      </c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</row>
    <row r="348" spans="2:50" x14ac:dyDescent="0.25">
      <c r="B348" s="15" t="s">
        <v>667</v>
      </c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</row>
    <row r="349" spans="2:50" x14ac:dyDescent="0.25">
      <c r="B349" s="15" t="s">
        <v>668</v>
      </c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</row>
    <row r="350" spans="2:50" x14ac:dyDescent="0.25">
      <c r="B350" s="15" t="s">
        <v>669</v>
      </c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</row>
    <row r="351" spans="2:50" x14ac:dyDescent="0.25">
      <c r="B351" s="15" t="s">
        <v>670</v>
      </c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</row>
    <row r="352" spans="2:50" x14ac:dyDescent="0.25">
      <c r="B352" s="15" t="s">
        <v>671</v>
      </c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</row>
    <row r="353" spans="2:50" x14ac:dyDescent="0.25">
      <c r="B353" s="15" t="s">
        <v>672</v>
      </c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</row>
    <row r="354" spans="2:50" x14ac:dyDescent="0.25">
      <c r="B354" s="15" t="s">
        <v>673</v>
      </c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</row>
    <row r="355" spans="2:50" x14ac:dyDescent="0.25">
      <c r="B355" s="15" t="s">
        <v>674</v>
      </c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</row>
    <row r="356" spans="2:50" x14ac:dyDescent="0.25">
      <c r="B356" s="15" t="s">
        <v>675</v>
      </c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</row>
    <row r="357" spans="2:50" x14ac:dyDescent="0.25">
      <c r="B357" s="15" t="s">
        <v>672</v>
      </c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</row>
    <row r="358" spans="2:50" x14ac:dyDescent="0.25">
      <c r="B358" s="15" t="s">
        <v>676</v>
      </c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</row>
    <row r="359" spans="2:50" x14ac:dyDescent="0.25">
      <c r="B359" s="15" t="s">
        <v>677</v>
      </c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</row>
    <row r="360" spans="2:50" x14ac:dyDescent="0.25">
      <c r="B360" s="15" t="s">
        <v>678</v>
      </c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</row>
    <row r="361" spans="2:50" x14ac:dyDescent="0.25">
      <c r="B361" s="15" t="s">
        <v>679</v>
      </c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</row>
    <row r="362" spans="2:50" x14ac:dyDescent="0.25">
      <c r="B362" s="15" t="s">
        <v>680</v>
      </c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</row>
    <row r="363" spans="2:50" x14ac:dyDescent="0.25">
      <c r="B363" s="15" t="s">
        <v>681</v>
      </c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</row>
    <row r="364" spans="2:50" x14ac:dyDescent="0.25">
      <c r="B364" s="15" t="s">
        <v>682</v>
      </c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</row>
    <row r="365" spans="2:50" x14ac:dyDescent="0.25">
      <c r="B365" s="15" t="s">
        <v>683</v>
      </c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</row>
    <row r="366" spans="2:50" x14ac:dyDescent="0.25">
      <c r="B366" s="15" t="s">
        <v>684</v>
      </c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</row>
    <row r="367" spans="2:50" x14ac:dyDescent="0.25">
      <c r="B367" s="15" t="s">
        <v>685</v>
      </c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</row>
    <row r="368" spans="2:50" x14ac:dyDescent="0.25">
      <c r="B368" s="15" t="s">
        <v>686</v>
      </c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</row>
    <row r="369" spans="2:50" x14ac:dyDescent="0.25">
      <c r="B369" s="15" t="s">
        <v>687</v>
      </c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</row>
    <row r="370" spans="2:50" x14ac:dyDescent="0.25">
      <c r="B370" s="15" t="s">
        <v>688</v>
      </c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</row>
    <row r="371" spans="2:50" x14ac:dyDescent="0.25">
      <c r="B371" s="15" t="s">
        <v>689</v>
      </c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</row>
    <row r="372" spans="2:50" x14ac:dyDescent="0.25">
      <c r="B372" s="15" t="s">
        <v>690</v>
      </c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</row>
    <row r="373" spans="2:50" x14ac:dyDescent="0.25">
      <c r="B373" s="15" t="s">
        <v>691</v>
      </c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</row>
    <row r="374" spans="2:50" x14ac:dyDescent="0.25">
      <c r="B374" s="15" t="s">
        <v>692</v>
      </c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</row>
    <row r="375" spans="2:50" x14ac:dyDescent="0.25">
      <c r="B375" s="15" t="s">
        <v>693</v>
      </c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</row>
    <row r="376" spans="2:50" x14ac:dyDescent="0.25">
      <c r="B376" s="15" t="s">
        <v>694</v>
      </c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</row>
    <row r="377" spans="2:50" x14ac:dyDescent="0.25">
      <c r="B377" s="15" t="s">
        <v>695</v>
      </c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</row>
    <row r="378" spans="2:50" x14ac:dyDescent="0.25">
      <c r="B378" s="15" t="s">
        <v>696</v>
      </c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</row>
    <row r="379" spans="2:50" x14ac:dyDescent="0.25">
      <c r="B379" s="15" t="s">
        <v>697</v>
      </c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</row>
    <row r="380" spans="2:50" x14ac:dyDescent="0.25">
      <c r="B380" s="15" t="s">
        <v>698</v>
      </c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</row>
    <row r="381" spans="2:50" x14ac:dyDescent="0.25">
      <c r="B381" s="15" t="s">
        <v>699</v>
      </c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</row>
    <row r="382" spans="2:50" x14ac:dyDescent="0.25">
      <c r="B382" s="15" t="s">
        <v>700</v>
      </c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</row>
    <row r="383" spans="2:50" x14ac:dyDescent="0.25">
      <c r="B383" s="15" t="s">
        <v>701</v>
      </c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</row>
    <row r="384" spans="2:50" x14ac:dyDescent="0.25">
      <c r="B384" s="15" t="s">
        <v>702</v>
      </c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</row>
    <row r="385" spans="2:50" x14ac:dyDescent="0.25">
      <c r="B385" s="15" t="s">
        <v>703</v>
      </c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</row>
    <row r="386" spans="2:50" x14ac:dyDescent="0.25">
      <c r="B386" s="15" t="s">
        <v>704</v>
      </c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</row>
    <row r="387" spans="2:50" x14ac:dyDescent="0.25">
      <c r="B387" s="15" t="s">
        <v>705</v>
      </c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</row>
    <row r="388" spans="2:50" x14ac:dyDescent="0.25">
      <c r="B388" s="15" t="s">
        <v>706</v>
      </c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</row>
    <row r="389" spans="2:50" x14ac:dyDescent="0.25">
      <c r="B389" s="15" t="s">
        <v>672</v>
      </c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</row>
    <row r="390" spans="2:50" x14ac:dyDescent="0.25">
      <c r="B390" s="15" t="s">
        <v>707</v>
      </c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</row>
    <row r="391" spans="2:50" x14ac:dyDescent="0.25">
      <c r="B391" s="15" t="s">
        <v>708</v>
      </c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</row>
    <row r="392" spans="2:50" x14ac:dyDescent="0.25">
      <c r="B392" s="15" t="s">
        <v>672</v>
      </c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</row>
    <row r="393" spans="2:50" x14ac:dyDescent="0.25">
      <c r="B393" s="15" t="s">
        <v>709</v>
      </c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</row>
    <row r="394" spans="2:50" x14ac:dyDescent="0.25">
      <c r="B394" s="15" t="s">
        <v>710</v>
      </c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</row>
    <row r="395" spans="2:50" x14ac:dyDescent="0.25">
      <c r="B395" s="15" t="s">
        <v>711</v>
      </c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</row>
    <row r="396" spans="2:50" x14ac:dyDescent="0.25">
      <c r="B396" s="15" t="s">
        <v>712</v>
      </c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</row>
    <row r="397" spans="2:50" x14ac:dyDescent="0.25">
      <c r="B397" s="15" t="s">
        <v>713</v>
      </c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</row>
    <row r="398" spans="2:50" x14ac:dyDescent="0.25">
      <c r="B398" s="15" t="s">
        <v>714</v>
      </c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</row>
    <row r="399" spans="2:50" x14ac:dyDescent="0.25">
      <c r="B399" s="15" t="s">
        <v>715</v>
      </c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</row>
    <row r="400" spans="2:50" x14ac:dyDescent="0.25">
      <c r="B400" s="15" t="s">
        <v>716</v>
      </c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</row>
    <row r="401" spans="2:50" x14ac:dyDescent="0.25">
      <c r="B401" s="15" t="s">
        <v>672</v>
      </c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</row>
    <row r="402" spans="2:50" x14ac:dyDescent="0.25">
      <c r="B402" s="15" t="s">
        <v>717</v>
      </c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</row>
    <row r="403" spans="2:50" x14ac:dyDescent="0.25">
      <c r="B403" s="15" t="s">
        <v>672</v>
      </c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</row>
    <row r="404" spans="2:50" x14ac:dyDescent="0.25">
      <c r="B404" s="15" t="s">
        <v>718</v>
      </c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</row>
    <row r="405" spans="2:50" x14ac:dyDescent="0.25">
      <c r="B405" s="15" t="s">
        <v>719</v>
      </c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</row>
    <row r="406" spans="2:50" x14ac:dyDescent="0.25">
      <c r="B406" s="15" t="s">
        <v>720</v>
      </c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</row>
    <row r="407" spans="2:50" x14ac:dyDescent="0.25">
      <c r="B407" s="15" t="s">
        <v>721</v>
      </c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</row>
    <row r="408" spans="2:50" x14ac:dyDescent="0.25">
      <c r="B408" s="15" t="s">
        <v>722</v>
      </c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</row>
    <row r="409" spans="2:50" x14ac:dyDescent="0.25">
      <c r="B409" s="15" t="s">
        <v>723</v>
      </c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</row>
    <row r="410" spans="2:50" x14ac:dyDescent="0.25">
      <c r="B410" s="15" t="s">
        <v>724</v>
      </c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</row>
    <row r="411" spans="2:50" x14ac:dyDescent="0.25">
      <c r="B411" s="15" t="s">
        <v>725</v>
      </c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</row>
    <row r="412" spans="2:50" x14ac:dyDescent="0.25">
      <c r="B412" s="15" t="s">
        <v>726</v>
      </c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</row>
    <row r="413" spans="2:50" x14ac:dyDescent="0.25">
      <c r="B413" s="15" t="s">
        <v>727</v>
      </c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</row>
    <row r="414" spans="2:50" x14ac:dyDescent="0.25">
      <c r="B414" s="15" t="s">
        <v>728</v>
      </c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</row>
    <row r="415" spans="2:50" x14ac:dyDescent="0.25">
      <c r="B415" s="15" t="s">
        <v>729</v>
      </c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</row>
    <row r="416" spans="2:50" x14ac:dyDescent="0.25">
      <c r="B416" s="15" t="s">
        <v>730</v>
      </c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</row>
    <row r="417" spans="2:50" x14ac:dyDescent="0.25">
      <c r="B417" s="15" t="s">
        <v>672</v>
      </c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</row>
    <row r="418" spans="2:50" x14ac:dyDescent="0.25">
      <c r="B418" s="15" t="s">
        <v>731</v>
      </c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</row>
    <row r="419" spans="2:50" x14ac:dyDescent="0.25">
      <c r="B419" s="15" t="s">
        <v>732</v>
      </c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</row>
    <row r="420" spans="2:50" x14ac:dyDescent="0.25">
      <c r="B420" s="15" t="s">
        <v>733</v>
      </c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</row>
    <row r="421" spans="2:50" x14ac:dyDescent="0.25">
      <c r="B421" s="15" t="s">
        <v>734</v>
      </c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</row>
    <row r="422" spans="2:50" x14ac:dyDescent="0.25">
      <c r="B422" s="15" t="s">
        <v>735</v>
      </c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</row>
    <row r="423" spans="2:50" x14ac:dyDescent="0.25">
      <c r="B423" s="15" t="s">
        <v>736</v>
      </c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</row>
    <row r="424" spans="2:50" x14ac:dyDescent="0.25">
      <c r="B424" s="15" t="s">
        <v>737</v>
      </c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</row>
    <row r="425" spans="2:50" x14ac:dyDescent="0.25">
      <c r="B425" s="15" t="s">
        <v>738</v>
      </c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</row>
    <row r="426" spans="2:50" x14ac:dyDescent="0.25">
      <c r="B426" s="15" t="s">
        <v>739</v>
      </c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</row>
    <row r="427" spans="2:50" x14ac:dyDescent="0.25">
      <c r="B427" s="15" t="s">
        <v>672</v>
      </c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</row>
    <row r="428" spans="2:50" x14ac:dyDescent="0.25">
      <c r="B428" s="15" t="s">
        <v>740</v>
      </c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</row>
    <row r="429" spans="2:50" x14ac:dyDescent="0.25">
      <c r="B429" s="15" t="s">
        <v>741</v>
      </c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</row>
    <row r="430" spans="2:50" x14ac:dyDescent="0.25">
      <c r="B430" s="15" t="s">
        <v>742</v>
      </c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</row>
    <row r="431" spans="2:50" x14ac:dyDescent="0.25">
      <c r="B431" s="15" t="s">
        <v>743</v>
      </c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</row>
    <row r="432" spans="2:50" x14ac:dyDescent="0.25">
      <c r="B432" s="15" t="s">
        <v>744</v>
      </c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</row>
    <row r="433" spans="2:50" x14ac:dyDescent="0.25">
      <c r="B433" s="15" t="s">
        <v>745</v>
      </c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</row>
    <row r="434" spans="2:50" x14ac:dyDescent="0.25">
      <c r="B434" s="15" t="s">
        <v>746</v>
      </c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</row>
    <row r="435" spans="2:50" x14ac:dyDescent="0.25">
      <c r="B435" s="15" t="s">
        <v>747</v>
      </c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</row>
    <row r="436" spans="2:50" x14ac:dyDescent="0.25">
      <c r="B436" s="15" t="s">
        <v>748</v>
      </c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</row>
    <row r="437" spans="2:50" x14ac:dyDescent="0.25">
      <c r="B437" s="15" t="s">
        <v>749</v>
      </c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</row>
    <row r="438" spans="2:50" x14ac:dyDescent="0.25">
      <c r="B438" s="15" t="s">
        <v>750</v>
      </c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9040-1459-4698-A10C-8551A39D5296}">
  <dimension ref="A1:AW488"/>
  <sheetViews>
    <sheetView tabSelected="1" workbookViewId="0"/>
  </sheetViews>
  <sheetFormatPr defaultColWidth="2.85546875" defaultRowHeight="15" x14ac:dyDescent="0.25"/>
  <cols>
    <col min="1" max="16384" width="2.85546875" style="12"/>
  </cols>
  <sheetData>
    <row r="1" spans="1:49" x14ac:dyDescent="0.25">
      <c r="A1" s="15" t="s">
        <v>559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</row>
    <row r="2" spans="1:49" x14ac:dyDescent="0.25">
      <c r="A2" s="15" t="s">
        <v>560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x14ac:dyDescent="0.25">
      <c r="A4" s="15" t="s">
        <v>794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x14ac:dyDescent="0.25">
      <c r="A5" s="15" t="s">
        <v>779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</row>
    <row r="7" spans="1:49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</row>
    <row r="8" spans="1:49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</row>
    <row r="9" spans="1:49" x14ac:dyDescent="0.25">
      <c r="A9" s="18" t="s">
        <v>773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</row>
    <row r="10" spans="1:49" x14ac:dyDescent="0.25">
      <c r="A10" s="15" t="s">
        <v>564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</row>
    <row r="11" spans="1:49" x14ac:dyDescent="0.25">
      <c r="A11" s="15" t="s">
        <v>796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</row>
    <row r="12" spans="1:49" x14ac:dyDescent="0.25">
      <c r="A12" s="15" t="s">
        <v>776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</row>
    <row r="13" spans="1:49" x14ac:dyDescent="0.25">
      <c r="A13" s="15" t="s">
        <v>797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x14ac:dyDescent="0.25">
      <c r="A14" s="15" t="s">
        <v>776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</row>
    <row r="15" spans="1:49" x14ac:dyDescent="0.25">
      <c r="A15" s="15" t="s">
        <v>798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</row>
    <row r="16" spans="1:49" x14ac:dyDescent="0.25">
      <c r="A16" s="15" t="s">
        <v>776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</row>
    <row r="17" spans="1:49" x14ac:dyDescent="0.25">
      <c r="A17" s="15" t="s">
        <v>571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</row>
    <row r="18" spans="1:49" x14ac:dyDescent="0.25">
      <c r="A18" s="15" t="s">
        <v>781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</row>
    <row r="19" spans="1:49" x14ac:dyDescent="0.25">
      <c r="A19" s="15" t="s">
        <v>782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</row>
    <row r="20" spans="1:49" x14ac:dyDescent="0.25">
      <c r="A20" s="15" t="s">
        <v>799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</row>
    <row r="21" spans="1:49" x14ac:dyDescent="0.25">
      <c r="A21" s="15" t="s">
        <v>800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</row>
    <row r="22" spans="1:49" x14ac:dyDescent="0.25">
      <c r="A22" s="15" t="s">
        <v>783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49" x14ac:dyDescent="0.25">
      <c r="A23" s="15" t="s">
        <v>784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</row>
    <row r="24" spans="1:49" x14ac:dyDescent="0.25">
      <c r="A24" s="15" t="s">
        <v>774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</row>
    <row r="25" spans="1:49" x14ac:dyDescent="0.25">
      <c r="A25" s="18" t="s">
        <v>775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</row>
    <row r="26" spans="1:49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</row>
    <row r="27" spans="1:49" x14ac:dyDescent="0.25">
      <c r="A27" s="15" t="s">
        <v>240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</row>
    <row r="28" spans="1:49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</row>
    <row r="29" spans="1:49" x14ac:dyDescent="0.25">
      <c r="A29" s="18" t="s">
        <v>777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</row>
    <row r="30" spans="1:49" x14ac:dyDescent="0.25">
      <c r="A30" s="15" t="s">
        <v>564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</row>
    <row r="31" spans="1:49" x14ac:dyDescent="0.25">
      <c r="A31" s="15" t="s">
        <v>801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 spans="1:49" x14ac:dyDescent="0.25">
      <c r="A32" s="15" t="s">
        <v>785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</row>
    <row r="33" spans="1:49" x14ac:dyDescent="0.25">
      <c r="A33" s="15" t="s">
        <v>571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</row>
    <row r="34" spans="1:49" x14ac:dyDescent="0.25">
      <c r="A34" s="15" t="s">
        <v>802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</row>
    <row r="35" spans="1:49" x14ac:dyDescent="0.25">
      <c r="A35" s="15" t="s">
        <v>786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</row>
    <row r="36" spans="1:49" x14ac:dyDescent="0.25">
      <c r="A36" s="15" t="s">
        <v>803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</row>
    <row r="37" spans="1:49" x14ac:dyDescent="0.25">
      <c r="A37" s="15" t="s">
        <v>786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</row>
    <row r="38" spans="1:49" x14ac:dyDescent="0.25">
      <c r="A38" s="15" t="s">
        <v>804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</row>
    <row r="39" spans="1:49" x14ac:dyDescent="0.25">
      <c r="A39" s="15" t="s">
        <v>784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</row>
    <row r="40" spans="1:49" x14ac:dyDescent="0.25">
      <c r="A40" s="15" t="s">
        <v>776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 spans="1:49" x14ac:dyDescent="0.25">
      <c r="A41" s="15" t="s">
        <v>571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</row>
    <row r="42" spans="1:49" x14ac:dyDescent="0.25">
      <c r="A42" s="15" t="s">
        <v>805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49" x14ac:dyDescent="0.25">
      <c r="A43" s="15" t="s">
        <v>786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49" x14ac:dyDescent="0.25">
      <c r="A44" s="15" t="s">
        <v>806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49" x14ac:dyDescent="0.25">
      <c r="A45" s="15" t="s">
        <v>786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49" x14ac:dyDescent="0.25">
      <c r="A46" s="15" t="s">
        <v>807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49" x14ac:dyDescent="0.25">
      <c r="A47" s="15" t="s">
        <v>786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49" x14ac:dyDescent="0.25">
      <c r="A48" s="15" t="s">
        <v>808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</row>
    <row r="49" spans="1:49" x14ac:dyDescent="0.25">
      <c r="A49" s="15" t="s">
        <v>786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</row>
    <row r="50" spans="1:49" x14ac:dyDescent="0.25">
      <c r="A50" s="15" t="s">
        <v>809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x14ac:dyDescent="0.25">
      <c r="A51" s="15" t="s">
        <v>786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</row>
    <row r="52" spans="1:49" x14ac:dyDescent="0.25">
      <c r="A52" s="15" t="s">
        <v>810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</row>
    <row r="53" spans="1:49" x14ac:dyDescent="0.25">
      <c r="A53" s="15" t="s">
        <v>786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</row>
    <row r="54" spans="1:49" x14ac:dyDescent="0.25">
      <c r="A54" s="15" t="s">
        <v>811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</row>
    <row r="55" spans="1:49" x14ac:dyDescent="0.25">
      <c r="A55" s="15" t="s">
        <v>786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</row>
    <row r="56" spans="1:49" x14ac:dyDescent="0.25">
      <c r="A56" s="15" t="s">
        <v>812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</row>
    <row r="57" spans="1:49" x14ac:dyDescent="0.25">
      <c r="A57" s="15" t="s">
        <v>786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</row>
    <row r="58" spans="1:49" x14ac:dyDescent="0.25">
      <c r="A58" s="15" t="s">
        <v>813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</row>
    <row r="59" spans="1:49" x14ac:dyDescent="0.25">
      <c r="A59" s="15" t="s">
        <v>786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</row>
    <row r="60" spans="1:49" x14ac:dyDescent="0.25">
      <c r="A60" s="15" t="s">
        <v>814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</row>
    <row r="61" spans="1:49" x14ac:dyDescent="0.25">
      <c r="A61" s="15" t="s">
        <v>784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</row>
    <row r="62" spans="1:49" x14ac:dyDescent="0.25">
      <c r="A62" s="15" t="s">
        <v>774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</row>
    <row r="63" spans="1:49" x14ac:dyDescent="0.25">
      <c r="A63" s="18" t="s">
        <v>778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</row>
    <row r="64" spans="1:49" x14ac:dyDescent="0.25">
      <c r="A64" s="15" t="s">
        <v>780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</row>
    <row r="65" spans="1:49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</row>
    <row r="66" spans="1:49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</row>
    <row r="67" spans="1:49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</row>
    <row r="68" spans="1:49" x14ac:dyDescent="0.25">
      <c r="A68" s="15" t="s">
        <v>563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</row>
    <row r="69" spans="1:49" x14ac:dyDescent="0.25">
      <c r="A69" s="15" t="s">
        <v>564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</row>
    <row r="70" spans="1:49" x14ac:dyDescent="0.25">
      <c r="A70" s="15" t="s">
        <v>565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</row>
    <row r="71" spans="1:49" x14ac:dyDescent="0.25">
      <c r="A71" s="15" t="s">
        <v>566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</row>
    <row r="72" spans="1:49" x14ac:dyDescent="0.25">
      <c r="A72" s="15" t="s">
        <v>567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</row>
    <row r="73" spans="1:49" x14ac:dyDescent="0.25">
      <c r="A73" s="15" t="s">
        <v>568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</row>
    <row r="74" spans="1:49" x14ac:dyDescent="0.25">
      <c r="A74" s="15" t="s">
        <v>569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</row>
    <row r="75" spans="1:49" x14ac:dyDescent="0.25">
      <c r="A75" s="15" t="s">
        <v>567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</row>
    <row r="76" spans="1:49" x14ac:dyDescent="0.25">
      <c r="A76" s="15" t="s">
        <v>570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</row>
    <row r="77" spans="1:49" x14ac:dyDescent="0.25">
      <c r="A77" s="15" t="s">
        <v>571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</row>
    <row r="78" spans="1:49" x14ac:dyDescent="0.25">
      <c r="A78" s="15" t="s">
        <v>572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</row>
    <row r="79" spans="1:49" x14ac:dyDescent="0.25">
      <c r="A79" s="15" t="s">
        <v>960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</row>
    <row r="80" spans="1:49" x14ac:dyDescent="0.25">
      <c r="A80" s="15" t="s">
        <v>574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</row>
    <row r="81" spans="1:49" x14ac:dyDescent="0.25">
      <c r="A81" s="15" t="s">
        <v>959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</row>
    <row r="82" spans="1:49" x14ac:dyDescent="0.25">
      <c r="A82" s="15" t="s">
        <v>576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</row>
    <row r="83" spans="1:49" x14ac:dyDescent="0.25">
      <c r="A83" s="15" t="s">
        <v>574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</row>
    <row r="84" spans="1:49" x14ac:dyDescent="0.25">
      <c r="A84" s="15" t="s">
        <v>577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</row>
    <row r="85" spans="1:49" x14ac:dyDescent="0.25">
      <c r="A85" s="15" t="s">
        <v>578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</row>
    <row r="86" spans="1:49" x14ac:dyDescent="0.25">
      <c r="A86" s="15" t="s">
        <v>579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</row>
    <row r="87" spans="1:49" x14ac:dyDescent="0.25">
      <c r="A87" s="15" t="s">
        <v>950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</row>
    <row r="88" spans="1:49" x14ac:dyDescent="0.25">
      <c r="A88" s="15" t="s">
        <v>581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</row>
    <row r="89" spans="1:49" x14ac:dyDescent="0.25">
      <c r="A89" s="15" t="s">
        <v>582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</row>
    <row r="90" spans="1:49" x14ac:dyDescent="0.25">
      <c r="A90" s="15" t="s">
        <v>951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</row>
    <row r="91" spans="1:49" x14ac:dyDescent="0.25">
      <c r="A91" s="15" t="s">
        <v>952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</row>
    <row r="92" spans="1:49" x14ac:dyDescent="0.25">
      <c r="A92" s="15" t="s">
        <v>953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</row>
    <row r="93" spans="1:49" x14ac:dyDescent="0.25">
      <c r="A93" s="15" t="s">
        <v>586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</row>
    <row r="94" spans="1:49" x14ac:dyDescent="0.25">
      <c r="A94" s="15" t="s">
        <v>587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</row>
    <row r="95" spans="1:49" x14ac:dyDescent="0.25">
      <c r="A95" s="15" t="s">
        <v>581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</row>
    <row r="96" spans="1:49" x14ac:dyDescent="0.25">
      <c r="A96" s="15" t="s">
        <v>954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</row>
    <row r="97" spans="1:49" x14ac:dyDescent="0.25">
      <c r="A97" s="15" t="s">
        <v>589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</row>
    <row r="98" spans="1:49" x14ac:dyDescent="0.25">
      <c r="A98" s="15" t="s">
        <v>581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</row>
    <row r="99" spans="1:49" x14ac:dyDescent="0.25">
      <c r="A99" s="15" t="s">
        <v>955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</row>
    <row r="100" spans="1:49" x14ac:dyDescent="0.25">
      <c r="A100" s="15" t="s">
        <v>591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</row>
    <row r="101" spans="1:49" x14ac:dyDescent="0.25">
      <c r="A101" s="15" t="s">
        <v>581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</row>
    <row r="102" spans="1:49" x14ac:dyDescent="0.25">
      <c r="A102" s="15" t="s">
        <v>956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</row>
    <row r="103" spans="1:49" x14ac:dyDescent="0.25">
      <c r="A103" s="15" t="s">
        <v>593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</row>
    <row r="104" spans="1:49" x14ac:dyDescent="0.25">
      <c r="A104" s="15" t="s">
        <v>581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</row>
    <row r="105" spans="1:49" x14ac:dyDescent="0.25">
      <c r="A105" s="15" t="s">
        <v>957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</row>
    <row r="106" spans="1:49" x14ac:dyDescent="0.25">
      <c r="A106" s="15" t="s">
        <v>595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</row>
    <row r="107" spans="1:49" x14ac:dyDescent="0.25">
      <c r="A107" s="15" t="s">
        <v>581</v>
      </c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</row>
    <row r="108" spans="1:49" x14ac:dyDescent="0.25">
      <c r="A108" s="15" t="s">
        <v>596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</row>
    <row r="109" spans="1:49" x14ac:dyDescent="0.25">
      <c r="A109" s="15" t="s">
        <v>597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</row>
    <row r="110" spans="1:49" x14ac:dyDescent="0.25">
      <c r="A110" s="15" t="s">
        <v>598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</row>
    <row r="111" spans="1:49" x14ac:dyDescent="0.25">
      <c r="A111" s="15" t="s">
        <v>937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</row>
    <row r="112" spans="1:49" x14ac:dyDescent="0.25">
      <c r="A112" s="15" t="s">
        <v>600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</row>
    <row r="113" spans="1:49" x14ac:dyDescent="0.25">
      <c r="A113" s="15" t="s">
        <v>938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</row>
    <row r="114" spans="1:49" x14ac:dyDescent="0.25">
      <c r="A114" s="15" t="s">
        <v>939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</row>
    <row r="115" spans="1:49" x14ac:dyDescent="0.25">
      <c r="A115" s="15" t="s">
        <v>940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</row>
    <row r="116" spans="1:49" x14ac:dyDescent="0.25">
      <c r="A116" s="15" t="s">
        <v>941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</row>
    <row r="117" spans="1:49" x14ac:dyDescent="0.25">
      <c r="A117" s="15" t="s">
        <v>605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</row>
    <row r="118" spans="1:49" x14ac:dyDescent="0.25">
      <c r="A118" s="15" t="s">
        <v>600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</row>
    <row r="119" spans="1:49" x14ac:dyDescent="0.25">
      <c r="A119" s="15" t="s">
        <v>942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</row>
    <row r="120" spans="1:49" x14ac:dyDescent="0.25">
      <c r="A120" s="15" t="s">
        <v>607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</row>
    <row r="121" spans="1:49" x14ac:dyDescent="0.25">
      <c r="A121" s="15" t="s">
        <v>600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</row>
    <row r="122" spans="1:49" x14ac:dyDescent="0.25">
      <c r="A122" s="15" t="s">
        <v>943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</row>
    <row r="123" spans="1:49" x14ac:dyDescent="0.25">
      <c r="A123" s="15" t="s">
        <v>944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</row>
    <row r="124" spans="1:49" x14ac:dyDescent="0.25">
      <c r="A124" s="15" t="s">
        <v>610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</row>
    <row r="125" spans="1:49" x14ac:dyDescent="0.25">
      <c r="A125" s="15" t="s">
        <v>600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</row>
    <row r="126" spans="1:49" x14ac:dyDescent="0.25">
      <c r="A126" s="15" t="s">
        <v>942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</row>
    <row r="127" spans="1:49" x14ac:dyDescent="0.25">
      <c r="A127" s="15" t="s">
        <v>611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</row>
    <row r="128" spans="1:49" x14ac:dyDescent="0.25">
      <c r="A128" s="15" t="s">
        <v>600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</row>
    <row r="129" spans="1:49" x14ac:dyDescent="0.25">
      <c r="A129" s="15" t="s">
        <v>612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</row>
    <row r="130" spans="1:49" x14ac:dyDescent="0.25">
      <c r="A130" s="15" t="s">
        <v>945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</row>
    <row r="131" spans="1:49" x14ac:dyDescent="0.25">
      <c r="A131" s="15" t="s">
        <v>946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</row>
    <row r="132" spans="1:49" x14ac:dyDescent="0.25">
      <c r="A132" s="15" t="s">
        <v>947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</row>
    <row r="133" spans="1:49" x14ac:dyDescent="0.25">
      <c r="A133" s="15" t="s">
        <v>948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</row>
    <row r="134" spans="1:49" x14ac:dyDescent="0.25">
      <c r="A134" s="15" t="s">
        <v>617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</row>
    <row r="135" spans="1:49" x14ac:dyDescent="0.25">
      <c r="A135" s="15" t="s">
        <v>618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</row>
    <row r="136" spans="1:49" x14ac:dyDescent="0.25">
      <c r="A136" s="15" t="s">
        <v>600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</row>
    <row r="137" spans="1:49" x14ac:dyDescent="0.25">
      <c r="A137" s="15" t="s">
        <v>619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</row>
    <row r="138" spans="1:49" x14ac:dyDescent="0.25">
      <c r="A138" s="15" t="s">
        <v>620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</row>
    <row r="139" spans="1:49" x14ac:dyDescent="0.25">
      <c r="A139" s="15" t="s">
        <v>621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</row>
    <row r="140" spans="1:49" x14ac:dyDescent="0.25">
      <c r="A140" s="15" t="s">
        <v>902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</row>
    <row r="141" spans="1:49" x14ac:dyDescent="0.25">
      <c r="A141" s="15" t="s">
        <v>623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</row>
    <row r="142" spans="1:49" x14ac:dyDescent="0.25">
      <c r="A142" s="23" t="s">
        <v>623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</row>
    <row r="143" spans="1:49" x14ac:dyDescent="0.25">
      <c r="A143" s="23" t="s">
        <v>666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</row>
    <row r="144" spans="1:49" x14ac:dyDescent="0.25">
      <c r="A144" s="23" t="s">
        <v>1014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</row>
    <row r="145" spans="1:49" x14ac:dyDescent="0.25">
      <c r="A145" s="23" t="s">
        <v>1015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</row>
    <row r="146" spans="1:49" x14ac:dyDescent="0.25">
      <c r="A146" s="23" t="s">
        <v>1006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</row>
    <row r="147" spans="1:49" x14ac:dyDescent="0.25">
      <c r="A147" s="23" t="s">
        <v>992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</row>
    <row r="148" spans="1:49" x14ac:dyDescent="0.25">
      <c r="A148" s="23" t="s">
        <v>1010</v>
      </c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</row>
    <row r="149" spans="1:49" x14ac:dyDescent="0.25">
      <c r="A149" s="23" t="s">
        <v>623</v>
      </c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</row>
    <row r="150" spans="1:49" x14ac:dyDescent="0.25">
      <c r="A150" s="23" t="s">
        <v>1016</v>
      </c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</row>
    <row r="151" spans="1:49" x14ac:dyDescent="0.25">
      <c r="A151" s="23" t="s">
        <v>992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</row>
    <row r="152" spans="1:49" x14ac:dyDescent="0.25">
      <c r="A152" s="23" t="s">
        <v>1011</v>
      </c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</row>
    <row r="153" spans="1:49" x14ac:dyDescent="0.25">
      <c r="A153" s="23" t="s">
        <v>623</v>
      </c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</row>
    <row r="154" spans="1:49" x14ac:dyDescent="0.25">
      <c r="A154" s="23" t="s">
        <v>988</v>
      </c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</row>
    <row r="155" spans="1:49" x14ac:dyDescent="0.25">
      <c r="A155" s="23" t="s">
        <v>992</v>
      </c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</row>
    <row r="156" spans="1:49" x14ac:dyDescent="0.25">
      <c r="A156" s="23" t="s">
        <v>1012</v>
      </c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</row>
    <row r="157" spans="1:49" x14ac:dyDescent="0.25">
      <c r="A157" s="23" t="s">
        <v>623</v>
      </c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</row>
    <row r="158" spans="1:49" x14ac:dyDescent="0.25">
      <c r="A158" s="23" t="s">
        <v>1017</v>
      </c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</row>
    <row r="159" spans="1:49" x14ac:dyDescent="0.25">
      <c r="A159" s="23" t="s">
        <v>1018</v>
      </c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</row>
    <row r="160" spans="1:49" x14ac:dyDescent="0.25">
      <c r="A160" s="23" t="s">
        <v>1019</v>
      </c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</row>
    <row r="161" spans="1:49" x14ac:dyDescent="0.25">
      <c r="A161" s="23" t="s">
        <v>1013</v>
      </c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</row>
    <row r="162" spans="1:49" x14ac:dyDescent="0.25">
      <c r="A162" s="23" t="s">
        <v>623</v>
      </c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</row>
    <row r="163" spans="1:49" x14ac:dyDescent="0.25">
      <c r="A163" s="23" t="s">
        <v>623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</row>
    <row r="164" spans="1:49" x14ac:dyDescent="0.25">
      <c r="A164" s="23" t="s">
        <v>623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</row>
    <row r="165" spans="1:49" x14ac:dyDescent="0.25">
      <c r="A165" s="23" t="s">
        <v>988</v>
      </c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</row>
    <row r="166" spans="1:49" x14ac:dyDescent="0.25">
      <c r="A166" s="23" t="s">
        <v>989</v>
      </c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</row>
    <row r="167" spans="1:49" x14ac:dyDescent="0.25">
      <c r="A167" s="23" t="s">
        <v>990</v>
      </c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</row>
    <row r="168" spans="1:49" x14ac:dyDescent="0.25">
      <c r="A168" s="23" t="s">
        <v>981</v>
      </c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</row>
    <row r="169" spans="1:49" x14ac:dyDescent="0.25">
      <c r="A169" s="23" t="s">
        <v>623</v>
      </c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</row>
    <row r="170" spans="1:49" x14ac:dyDescent="0.25">
      <c r="A170" s="23" t="s">
        <v>991</v>
      </c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</row>
    <row r="171" spans="1:49" x14ac:dyDescent="0.25">
      <c r="A171" s="23" t="s">
        <v>992</v>
      </c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</row>
    <row r="172" spans="1:49" x14ac:dyDescent="0.25">
      <c r="A172" s="23" t="s">
        <v>982</v>
      </c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</row>
    <row r="173" spans="1:49" x14ac:dyDescent="0.25">
      <c r="A173" s="23" t="s">
        <v>623</v>
      </c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</row>
    <row r="174" spans="1:49" x14ac:dyDescent="0.25">
      <c r="A174" s="23" t="s">
        <v>993</v>
      </c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</row>
    <row r="175" spans="1:49" x14ac:dyDescent="0.25">
      <c r="A175" s="23" t="s">
        <v>992</v>
      </c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</row>
    <row r="176" spans="1:49" x14ac:dyDescent="0.25">
      <c r="A176" s="23" t="s">
        <v>983</v>
      </c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</row>
    <row r="177" spans="1:49" x14ac:dyDescent="0.25">
      <c r="A177" s="23" t="s">
        <v>623</v>
      </c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</row>
    <row r="178" spans="1:49" x14ac:dyDescent="0.25">
      <c r="A178" s="23" t="s">
        <v>635</v>
      </c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</row>
    <row r="179" spans="1:49" x14ac:dyDescent="0.25">
      <c r="A179" s="23" t="s">
        <v>994</v>
      </c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</row>
    <row r="180" spans="1:49" x14ac:dyDescent="0.25">
      <c r="A180" s="23" t="s">
        <v>984</v>
      </c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</row>
    <row r="181" spans="1:49" x14ac:dyDescent="0.25">
      <c r="A181" s="23" t="s">
        <v>996</v>
      </c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</row>
    <row r="182" spans="1:49" x14ac:dyDescent="0.25">
      <c r="A182" s="23" t="s">
        <v>995</v>
      </c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</row>
    <row r="183" spans="1:49" x14ac:dyDescent="0.25">
      <c r="A183" s="23" t="s">
        <v>997</v>
      </c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</row>
    <row r="184" spans="1:49" x14ac:dyDescent="0.25">
      <c r="A184" s="23" t="s">
        <v>985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</row>
    <row r="185" spans="1:49" x14ac:dyDescent="0.25">
      <c r="A185" s="23" t="s">
        <v>998</v>
      </c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</row>
    <row r="186" spans="1:49" x14ac:dyDescent="0.25">
      <c r="A186" s="23" t="s">
        <v>986</v>
      </c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</row>
    <row r="187" spans="1:49" x14ac:dyDescent="0.25">
      <c r="A187" s="23" t="s">
        <v>992</v>
      </c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</row>
    <row r="188" spans="1:49" x14ac:dyDescent="0.25">
      <c r="A188" s="23" t="s">
        <v>987</v>
      </c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</row>
    <row r="189" spans="1:49" x14ac:dyDescent="0.25">
      <c r="A189" s="23" t="s">
        <v>623</v>
      </c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</row>
    <row r="190" spans="1:49" x14ac:dyDescent="0.25">
      <c r="A190" s="23" t="s">
        <v>1020</v>
      </c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</row>
    <row r="191" spans="1:49" x14ac:dyDescent="0.25">
      <c r="A191" s="23" t="s">
        <v>992</v>
      </c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</row>
    <row r="192" spans="1:49" x14ac:dyDescent="0.25">
      <c r="A192" s="23" t="s">
        <v>999</v>
      </c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</row>
    <row r="193" spans="1:49" x14ac:dyDescent="0.25">
      <c r="A193" s="23" t="s">
        <v>623</v>
      </c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</row>
    <row r="194" spans="1:49" x14ac:dyDescent="0.25">
      <c r="A194" s="23" t="s">
        <v>1021</v>
      </c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</row>
    <row r="195" spans="1:49" x14ac:dyDescent="0.25">
      <c r="A195" s="23" t="s">
        <v>992</v>
      </c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</row>
    <row r="196" spans="1:49" x14ac:dyDescent="0.25">
      <c r="A196" s="23" t="s">
        <v>1000</v>
      </c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</row>
    <row r="197" spans="1:49" x14ac:dyDescent="0.25">
      <c r="A197" s="23" t="s">
        <v>623</v>
      </c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</row>
    <row r="198" spans="1:49" x14ac:dyDescent="0.25">
      <c r="A198" s="23" t="s">
        <v>1022</v>
      </c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</row>
    <row r="199" spans="1:49" x14ac:dyDescent="0.25">
      <c r="A199" s="23" t="s">
        <v>992</v>
      </c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</row>
    <row r="200" spans="1:49" x14ac:dyDescent="0.25">
      <c r="A200" s="23" t="s">
        <v>1001</v>
      </c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</row>
    <row r="201" spans="1:49" x14ac:dyDescent="0.25">
      <c r="A201" s="23" t="s">
        <v>623</v>
      </c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</row>
    <row r="202" spans="1:49" x14ac:dyDescent="0.25">
      <c r="A202" s="23" t="s">
        <v>1023</v>
      </c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</row>
    <row r="203" spans="1:49" x14ac:dyDescent="0.25">
      <c r="A203" s="23" t="s">
        <v>992</v>
      </c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</row>
    <row r="204" spans="1:49" x14ac:dyDescent="0.25">
      <c r="A204" s="23" t="s">
        <v>1002</v>
      </c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</row>
    <row r="205" spans="1:49" x14ac:dyDescent="0.25">
      <c r="A205" s="23" t="s">
        <v>623</v>
      </c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</row>
    <row r="206" spans="1:49" x14ac:dyDescent="0.25">
      <c r="A206" s="23" t="s">
        <v>1024</v>
      </c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</row>
    <row r="207" spans="1:49" x14ac:dyDescent="0.25">
      <c r="A207" s="23" t="s">
        <v>992</v>
      </c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</row>
    <row r="208" spans="1:49" x14ac:dyDescent="0.25">
      <c r="A208" s="23" t="s">
        <v>1003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</row>
    <row r="209" spans="1:49" x14ac:dyDescent="0.25">
      <c r="A209" s="23" t="s">
        <v>623</v>
      </c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</row>
    <row r="210" spans="1:49" x14ac:dyDescent="0.25">
      <c r="A210" s="23" t="s">
        <v>1025</v>
      </c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</row>
    <row r="211" spans="1:49" x14ac:dyDescent="0.25">
      <c r="A211" s="23" t="s">
        <v>992</v>
      </c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</row>
    <row r="212" spans="1:49" x14ac:dyDescent="0.25">
      <c r="A212" s="23" t="s">
        <v>1004</v>
      </c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</row>
    <row r="213" spans="1:49" x14ac:dyDescent="0.25">
      <c r="A213" s="23" t="s">
        <v>623</v>
      </c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</row>
    <row r="214" spans="1:49" x14ac:dyDescent="0.25">
      <c r="A214" s="23" t="s">
        <v>1026</v>
      </c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</row>
    <row r="215" spans="1:49" x14ac:dyDescent="0.25">
      <c r="A215" s="23" t="s">
        <v>992</v>
      </c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</row>
    <row r="216" spans="1:49" x14ac:dyDescent="0.25">
      <c r="A216" s="23" t="s">
        <v>1005</v>
      </c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</row>
    <row r="217" spans="1:49" x14ac:dyDescent="0.25">
      <c r="A217" s="23" t="s">
        <v>623</v>
      </c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</row>
    <row r="218" spans="1:49" x14ac:dyDescent="0.25">
      <c r="A218" s="23" t="s">
        <v>666</v>
      </c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</row>
    <row r="219" spans="1:49" x14ac:dyDescent="0.25">
      <c r="A219" s="23" t="s">
        <v>1027</v>
      </c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</row>
    <row r="220" spans="1:49" x14ac:dyDescent="0.25">
      <c r="A220" s="23" t="s">
        <v>1028</v>
      </c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</row>
    <row r="221" spans="1:49" x14ac:dyDescent="0.25">
      <c r="A221" s="23" t="s">
        <v>1029</v>
      </c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</row>
    <row r="222" spans="1:49" x14ac:dyDescent="0.25">
      <c r="A222" s="23" t="s">
        <v>1006</v>
      </c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</row>
    <row r="223" spans="1:49" x14ac:dyDescent="0.25">
      <c r="A223" s="23" t="s">
        <v>992</v>
      </c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</row>
    <row r="224" spans="1:49" x14ac:dyDescent="0.25">
      <c r="A224" s="23" t="s">
        <v>1007</v>
      </c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</row>
    <row r="225" spans="1:49" x14ac:dyDescent="0.25">
      <c r="A225" s="23" t="s">
        <v>623</v>
      </c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</row>
    <row r="226" spans="1:49" x14ac:dyDescent="0.25">
      <c r="A226" s="23" t="s">
        <v>1030</v>
      </c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</row>
    <row r="227" spans="1:49" x14ac:dyDescent="0.25">
      <c r="A227" s="23" t="s">
        <v>992</v>
      </c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</row>
    <row r="228" spans="1:49" x14ac:dyDescent="0.25">
      <c r="A228" s="23" t="s">
        <v>1008</v>
      </c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</row>
    <row r="229" spans="1:49" x14ac:dyDescent="0.25">
      <c r="A229" s="23" t="s">
        <v>623</v>
      </c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</row>
    <row r="230" spans="1:49" x14ac:dyDescent="0.25">
      <c r="A230" s="23" t="s">
        <v>1031</v>
      </c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</row>
    <row r="231" spans="1:49" x14ac:dyDescent="0.25">
      <c r="A231" s="23" t="s">
        <v>992</v>
      </c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</row>
    <row r="232" spans="1:49" x14ac:dyDescent="0.25">
      <c r="A232" s="23" t="s">
        <v>1009</v>
      </c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</row>
    <row r="233" spans="1:49" x14ac:dyDescent="0.25">
      <c r="A233" s="23" t="s">
        <v>623</v>
      </c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</row>
    <row r="234" spans="1:49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</row>
    <row r="235" spans="1:49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</row>
    <row r="236" spans="1:49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</row>
    <row r="237" spans="1:49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</row>
    <row r="238" spans="1:49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</row>
    <row r="239" spans="1:49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</row>
    <row r="240" spans="1:49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</row>
    <row r="241" spans="1:49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</row>
    <row r="242" spans="1:49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</row>
    <row r="243" spans="1:49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</row>
    <row r="244" spans="1:49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</row>
    <row r="245" spans="1:49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</row>
    <row r="246" spans="1:49" x14ac:dyDescent="0.25">
      <c r="A246" s="15" t="s">
        <v>903</v>
      </c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</row>
    <row r="247" spans="1:49" x14ac:dyDescent="0.25">
      <c r="A247" s="15" t="s">
        <v>904</v>
      </c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</row>
    <row r="248" spans="1:49" x14ac:dyDescent="0.25">
      <c r="A248" s="15" t="s">
        <v>905</v>
      </c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</row>
    <row r="249" spans="1:49" x14ac:dyDescent="0.25">
      <c r="A249" s="15" t="s">
        <v>896</v>
      </c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</row>
    <row r="250" spans="1:49" x14ac:dyDescent="0.25">
      <c r="A250" s="15" t="s">
        <v>623</v>
      </c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</row>
    <row r="251" spans="1:49" x14ac:dyDescent="0.25">
      <c r="A251" s="15" t="s">
        <v>906</v>
      </c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</row>
    <row r="252" spans="1:49" x14ac:dyDescent="0.25">
      <c r="A252" s="15" t="s">
        <v>907</v>
      </c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</row>
    <row r="253" spans="1:49" x14ac:dyDescent="0.25">
      <c r="A253" s="15" t="s">
        <v>908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</row>
    <row r="254" spans="1:49" x14ac:dyDescent="0.25">
      <c r="A254" s="15" t="s">
        <v>909</v>
      </c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</row>
    <row r="255" spans="1:49" x14ac:dyDescent="0.25">
      <c r="A255" s="15" t="s">
        <v>910</v>
      </c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</row>
    <row r="256" spans="1:49" x14ac:dyDescent="0.25">
      <c r="A256" s="15" t="s">
        <v>911</v>
      </c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</row>
    <row r="257" spans="1:49" x14ac:dyDescent="0.25">
      <c r="A257" s="15" t="s">
        <v>912</v>
      </c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</row>
    <row r="258" spans="1:49" x14ac:dyDescent="0.25">
      <c r="A258" s="15" t="s">
        <v>623</v>
      </c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</row>
    <row r="259" spans="1:49" x14ac:dyDescent="0.25">
      <c r="A259" s="15" t="s">
        <v>635</v>
      </c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</row>
    <row r="260" spans="1:49" x14ac:dyDescent="0.25">
      <c r="A260" s="15" t="s">
        <v>913</v>
      </c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</row>
    <row r="261" spans="1:49" x14ac:dyDescent="0.25">
      <c r="A261" s="15" t="s">
        <v>914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</row>
    <row r="262" spans="1:49" x14ac:dyDescent="0.25">
      <c r="A262" s="15" t="s">
        <v>915</v>
      </c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</row>
    <row r="263" spans="1:49" x14ac:dyDescent="0.25">
      <c r="A263" s="15" t="s">
        <v>639</v>
      </c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</row>
    <row r="264" spans="1:49" x14ac:dyDescent="0.25">
      <c r="A264" s="15" t="s">
        <v>897</v>
      </c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</row>
    <row r="265" spans="1:49" x14ac:dyDescent="0.25">
      <c r="A265" s="15" t="s">
        <v>623</v>
      </c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</row>
    <row r="266" spans="1:49" x14ac:dyDescent="0.25">
      <c r="A266" s="15" t="s">
        <v>635</v>
      </c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</row>
    <row r="267" spans="1:49" x14ac:dyDescent="0.25">
      <c r="A267" s="15" t="s">
        <v>916</v>
      </c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</row>
    <row r="268" spans="1:49" x14ac:dyDescent="0.25">
      <c r="A268" s="15" t="s">
        <v>917</v>
      </c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</row>
    <row r="269" spans="1:49" x14ac:dyDescent="0.25">
      <c r="A269" s="15" t="s">
        <v>898</v>
      </c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</row>
    <row r="270" spans="1:49" x14ac:dyDescent="0.25">
      <c r="A270" s="15" t="s">
        <v>639</v>
      </c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</row>
    <row r="271" spans="1:49" x14ac:dyDescent="0.25">
      <c r="A271" s="15" t="s">
        <v>899</v>
      </c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</row>
    <row r="272" spans="1:49" x14ac:dyDescent="0.25">
      <c r="A272" s="15" t="s">
        <v>623</v>
      </c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</row>
    <row r="273" spans="1:49" x14ac:dyDescent="0.25">
      <c r="A273" s="15" t="s">
        <v>918</v>
      </c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</row>
    <row r="274" spans="1:49" x14ac:dyDescent="0.25">
      <c r="A274" s="15" t="s">
        <v>623</v>
      </c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</row>
    <row r="275" spans="1:49" x14ac:dyDescent="0.25">
      <c r="A275" s="15" t="s">
        <v>903</v>
      </c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</row>
    <row r="276" spans="1:49" x14ac:dyDescent="0.25">
      <c r="A276" s="15" t="s">
        <v>904</v>
      </c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</row>
    <row r="277" spans="1:49" x14ac:dyDescent="0.25">
      <c r="A277" s="15" t="s">
        <v>919</v>
      </c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</row>
    <row r="278" spans="1:49" x14ac:dyDescent="0.25">
      <c r="A278" s="15" t="s">
        <v>920</v>
      </c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</row>
    <row r="279" spans="1:49" x14ac:dyDescent="0.25">
      <c r="A279" s="15" t="s">
        <v>921</v>
      </c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</row>
    <row r="280" spans="1:49" x14ac:dyDescent="0.25">
      <c r="A280" s="15" t="s">
        <v>922</v>
      </c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</row>
    <row r="281" spans="1:49" x14ac:dyDescent="0.25">
      <c r="A281" s="15" t="s">
        <v>900</v>
      </c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</row>
    <row r="282" spans="1:49" x14ac:dyDescent="0.25">
      <c r="A282" s="15" t="s">
        <v>623</v>
      </c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</row>
    <row r="283" spans="1:49" x14ac:dyDescent="0.25">
      <c r="A283" s="15" t="s">
        <v>923</v>
      </c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</row>
    <row r="284" spans="1:49" x14ac:dyDescent="0.25">
      <c r="A284" s="15" t="s">
        <v>924</v>
      </c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</row>
    <row r="285" spans="1:49" x14ac:dyDescent="0.25">
      <c r="A285" s="15" t="s">
        <v>925</v>
      </c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</row>
    <row r="286" spans="1:49" x14ac:dyDescent="0.25">
      <c r="A286" s="15" t="s">
        <v>926</v>
      </c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</row>
    <row r="287" spans="1:49" x14ac:dyDescent="0.25">
      <c r="A287" s="15" t="s">
        <v>927</v>
      </c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</row>
    <row r="288" spans="1:49" x14ac:dyDescent="0.25">
      <c r="A288" s="15" t="s">
        <v>928</v>
      </c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</row>
    <row r="289" spans="1:49" x14ac:dyDescent="0.25">
      <c r="A289" s="15" t="s">
        <v>623</v>
      </c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</row>
    <row r="290" spans="1:49" x14ac:dyDescent="0.25">
      <c r="A290" s="15" t="s">
        <v>635</v>
      </c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</row>
    <row r="291" spans="1:49" x14ac:dyDescent="0.25">
      <c r="A291" s="15" t="s">
        <v>929</v>
      </c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</row>
    <row r="292" spans="1:49" x14ac:dyDescent="0.25">
      <c r="A292" s="15" t="s">
        <v>930</v>
      </c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</row>
    <row r="293" spans="1:49" x14ac:dyDescent="0.25">
      <c r="A293" s="15" t="s">
        <v>931</v>
      </c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</row>
    <row r="294" spans="1:49" x14ac:dyDescent="0.25">
      <c r="A294" s="15" t="s">
        <v>932</v>
      </c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</row>
    <row r="295" spans="1:49" x14ac:dyDescent="0.25">
      <c r="A295" s="15" t="s">
        <v>933</v>
      </c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</row>
    <row r="296" spans="1:49" x14ac:dyDescent="0.25">
      <c r="A296" s="15" t="s">
        <v>639</v>
      </c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</row>
    <row r="297" spans="1:49" x14ac:dyDescent="0.25">
      <c r="A297" s="15" t="s">
        <v>901</v>
      </c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</row>
    <row r="298" spans="1:49" x14ac:dyDescent="0.25">
      <c r="A298" s="15" t="s">
        <v>623</v>
      </c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</row>
    <row r="299" spans="1:49" x14ac:dyDescent="0.25">
      <c r="A299" s="15" t="s">
        <v>934</v>
      </c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</row>
    <row r="300" spans="1:49" x14ac:dyDescent="0.25">
      <c r="A300" s="15" t="s">
        <v>935</v>
      </c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</row>
    <row r="301" spans="1:49" x14ac:dyDescent="0.25">
      <c r="A301" s="15" t="s">
        <v>623</v>
      </c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</row>
    <row r="302" spans="1:49" x14ac:dyDescent="0.25">
      <c r="A302" s="15" t="s">
        <v>665</v>
      </c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</row>
    <row r="303" spans="1:49" x14ac:dyDescent="0.25">
      <c r="A303" s="15" t="s">
        <v>666</v>
      </c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</row>
    <row r="304" spans="1:49" x14ac:dyDescent="0.25">
      <c r="A304" s="19" t="s">
        <v>667</v>
      </c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</row>
    <row r="305" spans="1:49" x14ac:dyDescent="0.25">
      <c r="A305" s="19" t="s">
        <v>824</v>
      </c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</row>
    <row r="306" spans="1:49" x14ac:dyDescent="0.25">
      <c r="A306" s="19" t="s">
        <v>825</v>
      </c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</row>
    <row r="307" spans="1:49" x14ac:dyDescent="0.25">
      <c r="A307" s="19" t="s">
        <v>826</v>
      </c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</row>
    <row r="308" spans="1:49" x14ac:dyDescent="0.25">
      <c r="A308" s="19" t="s">
        <v>827</v>
      </c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</row>
    <row r="309" spans="1:49" x14ac:dyDescent="0.25">
      <c r="A309" s="19" t="s">
        <v>828</v>
      </c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</row>
    <row r="310" spans="1:49" x14ac:dyDescent="0.25">
      <c r="A310" s="19" t="s">
        <v>829</v>
      </c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</row>
    <row r="311" spans="1:49" x14ac:dyDescent="0.25">
      <c r="A311" s="19" t="s">
        <v>830</v>
      </c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</row>
    <row r="312" spans="1:49" x14ac:dyDescent="0.25">
      <c r="A312" s="19" t="s">
        <v>672</v>
      </c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</row>
    <row r="313" spans="1:49" x14ac:dyDescent="0.25">
      <c r="A313" s="19" t="s">
        <v>831</v>
      </c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</row>
    <row r="314" spans="1:49" x14ac:dyDescent="0.25">
      <c r="A314" s="19" t="s">
        <v>832</v>
      </c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</row>
    <row r="315" spans="1:49" x14ac:dyDescent="0.25">
      <c r="A315" s="19" t="s">
        <v>833</v>
      </c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</row>
    <row r="316" spans="1:49" x14ac:dyDescent="0.25">
      <c r="A316" s="19" t="s">
        <v>672</v>
      </c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</row>
    <row r="317" spans="1:49" x14ac:dyDescent="0.25">
      <c r="A317" s="19" t="s">
        <v>834</v>
      </c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</row>
    <row r="318" spans="1:49" x14ac:dyDescent="0.25">
      <c r="A318" s="19" t="s">
        <v>835</v>
      </c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</row>
    <row r="319" spans="1:49" x14ac:dyDescent="0.25">
      <c r="A319" s="19" t="s">
        <v>836</v>
      </c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</row>
    <row r="320" spans="1:49" x14ac:dyDescent="0.25">
      <c r="A320" s="19" t="s">
        <v>837</v>
      </c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</row>
    <row r="321" spans="1:49" x14ac:dyDescent="0.25">
      <c r="A321" s="19" t="s">
        <v>838</v>
      </c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</row>
    <row r="322" spans="1:49" x14ac:dyDescent="0.25">
      <c r="A322" s="19" t="s">
        <v>839</v>
      </c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</row>
    <row r="323" spans="1:49" x14ac:dyDescent="0.25">
      <c r="A323" s="19" t="s">
        <v>840</v>
      </c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</row>
    <row r="324" spans="1:49" x14ac:dyDescent="0.25">
      <c r="A324" s="19" t="s">
        <v>841</v>
      </c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</row>
    <row r="325" spans="1:49" x14ac:dyDescent="0.25">
      <c r="A325" s="19" t="s">
        <v>842</v>
      </c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</row>
    <row r="326" spans="1:49" x14ac:dyDescent="0.25">
      <c r="A326" s="19" t="s">
        <v>843</v>
      </c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</row>
    <row r="327" spans="1:49" x14ac:dyDescent="0.25">
      <c r="A327" s="19" t="s">
        <v>844</v>
      </c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</row>
    <row r="328" spans="1:49" x14ac:dyDescent="0.25">
      <c r="A328" s="19" t="s">
        <v>845</v>
      </c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</row>
    <row r="329" spans="1:49" x14ac:dyDescent="0.25">
      <c r="A329" s="19" t="s">
        <v>846</v>
      </c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</row>
    <row r="330" spans="1:49" x14ac:dyDescent="0.25">
      <c r="A330" s="19" t="s">
        <v>847</v>
      </c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</row>
    <row r="331" spans="1:49" x14ac:dyDescent="0.25">
      <c r="A331" s="19" t="s">
        <v>848</v>
      </c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</row>
    <row r="332" spans="1:49" x14ac:dyDescent="0.25">
      <c r="A332" s="19" t="s">
        <v>849</v>
      </c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</row>
    <row r="333" spans="1:49" x14ac:dyDescent="0.25">
      <c r="A333" s="19" t="s">
        <v>850</v>
      </c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</row>
    <row r="334" spans="1:49" x14ac:dyDescent="0.25">
      <c r="A334" s="19" t="s">
        <v>851</v>
      </c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</row>
    <row r="335" spans="1:49" x14ac:dyDescent="0.25">
      <c r="A335" s="19" t="s">
        <v>852</v>
      </c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</row>
    <row r="336" spans="1:49" x14ac:dyDescent="0.25">
      <c r="A336" s="19" t="s">
        <v>853</v>
      </c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</row>
    <row r="337" spans="1:49" x14ac:dyDescent="0.25">
      <c r="A337" s="19" t="s">
        <v>854</v>
      </c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</row>
    <row r="338" spans="1:49" x14ac:dyDescent="0.25">
      <c r="A338" s="19" t="s">
        <v>855</v>
      </c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</row>
    <row r="339" spans="1:49" x14ac:dyDescent="0.25">
      <c r="A339" s="19" t="s">
        <v>856</v>
      </c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</row>
    <row r="340" spans="1:49" x14ac:dyDescent="0.25">
      <c r="A340" s="19" t="s">
        <v>857</v>
      </c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</row>
    <row r="341" spans="1:49" x14ac:dyDescent="0.25">
      <c r="A341" s="19" t="s">
        <v>858</v>
      </c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</row>
    <row r="342" spans="1:49" x14ac:dyDescent="0.25">
      <c r="A342" s="19" t="s">
        <v>859</v>
      </c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</row>
    <row r="343" spans="1:49" x14ac:dyDescent="0.25">
      <c r="A343" s="19" t="s">
        <v>860</v>
      </c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</row>
    <row r="344" spans="1:49" x14ac:dyDescent="0.25">
      <c r="A344" s="19" t="s">
        <v>861</v>
      </c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</row>
    <row r="345" spans="1:49" x14ac:dyDescent="0.25">
      <c r="A345" s="19" t="s">
        <v>862</v>
      </c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</row>
    <row r="346" spans="1:49" x14ac:dyDescent="0.25">
      <c r="A346" s="19" t="s">
        <v>863</v>
      </c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</row>
    <row r="347" spans="1:49" x14ac:dyDescent="0.25">
      <c r="A347" s="19" t="s">
        <v>864</v>
      </c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</row>
    <row r="348" spans="1:49" x14ac:dyDescent="0.25">
      <c r="A348" s="19" t="s">
        <v>672</v>
      </c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</row>
    <row r="349" spans="1:49" x14ac:dyDescent="0.25">
      <c r="A349" s="19" t="s">
        <v>865</v>
      </c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</row>
    <row r="350" spans="1:49" x14ac:dyDescent="0.25">
      <c r="A350" s="19" t="s">
        <v>866</v>
      </c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</row>
    <row r="351" spans="1:49" x14ac:dyDescent="0.25">
      <c r="A351" s="19" t="s">
        <v>672</v>
      </c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</row>
    <row r="352" spans="1:49" x14ac:dyDescent="0.25">
      <c r="A352" s="19" t="s">
        <v>867</v>
      </c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</row>
    <row r="353" spans="1:49" x14ac:dyDescent="0.25">
      <c r="A353" s="19" t="s">
        <v>868</v>
      </c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</row>
    <row r="354" spans="1:49" x14ac:dyDescent="0.25">
      <c r="A354" s="19" t="s">
        <v>672</v>
      </c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</row>
    <row r="355" spans="1:49" x14ac:dyDescent="0.25">
      <c r="A355" s="21" t="s">
        <v>961</v>
      </c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</row>
    <row r="356" spans="1:49" x14ac:dyDescent="0.25">
      <c r="A356" s="21" t="s">
        <v>787</v>
      </c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</row>
    <row r="357" spans="1:49" x14ac:dyDescent="0.25">
      <c r="A357" s="21" t="s">
        <v>788</v>
      </c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</row>
    <row r="358" spans="1:49" x14ac:dyDescent="0.25">
      <c r="A358" s="21" t="s">
        <v>789</v>
      </c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</row>
    <row r="359" spans="1:49" x14ac:dyDescent="0.25">
      <c r="A359" s="21" t="s">
        <v>790</v>
      </c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</row>
    <row r="360" spans="1:49" x14ac:dyDescent="0.25">
      <c r="A360" s="21" t="s">
        <v>815</v>
      </c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</row>
    <row r="361" spans="1:49" x14ac:dyDescent="0.25">
      <c r="A361" s="21" t="s">
        <v>816</v>
      </c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</row>
    <row r="362" spans="1:49" x14ac:dyDescent="0.25">
      <c r="A362" s="21" t="s">
        <v>817</v>
      </c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</row>
    <row r="363" spans="1:49" x14ac:dyDescent="0.25">
      <c r="A363" s="21" t="s">
        <v>818</v>
      </c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</row>
    <row r="364" spans="1:49" x14ac:dyDescent="0.25">
      <c r="A364" s="21" t="s">
        <v>869</v>
      </c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</row>
    <row r="365" spans="1:49" x14ac:dyDescent="0.25">
      <c r="A365" s="21" t="s">
        <v>870</v>
      </c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</row>
    <row r="366" spans="1:49" x14ac:dyDescent="0.25">
      <c r="A366" s="21" t="s">
        <v>791</v>
      </c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</row>
    <row r="367" spans="1:49" x14ac:dyDescent="0.25">
      <c r="A367" s="22" t="s">
        <v>795</v>
      </c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</row>
    <row r="368" spans="1:49" x14ac:dyDescent="0.25">
      <c r="A368" s="21" t="s">
        <v>792</v>
      </c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</row>
    <row r="369" spans="1:49" x14ac:dyDescent="0.25">
      <c r="A369" s="21" t="s">
        <v>819</v>
      </c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</row>
    <row r="370" spans="1:49" x14ac:dyDescent="0.25">
      <c r="A370" s="21" t="s">
        <v>820</v>
      </c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</row>
    <row r="371" spans="1:49" x14ac:dyDescent="0.25">
      <c r="A371" s="21" t="s">
        <v>793</v>
      </c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</row>
    <row r="372" spans="1:49" x14ac:dyDescent="0.25">
      <c r="A372" s="21" t="s">
        <v>821</v>
      </c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</row>
    <row r="373" spans="1:49" x14ac:dyDescent="0.25">
      <c r="A373" s="21" t="s">
        <v>672</v>
      </c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</row>
    <row r="374" spans="1:49" x14ac:dyDescent="0.25">
      <c r="A374" s="21" t="s">
        <v>787</v>
      </c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</row>
    <row r="375" spans="1:49" x14ac:dyDescent="0.25">
      <c r="A375" s="21" t="s">
        <v>788</v>
      </c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</row>
    <row r="376" spans="1:49" x14ac:dyDescent="0.25">
      <c r="A376" s="21" t="s">
        <v>789</v>
      </c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</row>
    <row r="377" spans="1:49" x14ac:dyDescent="0.25">
      <c r="A377" s="21" t="s">
        <v>790</v>
      </c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</row>
    <row r="378" spans="1:49" x14ac:dyDescent="0.25">
      <c r="A378" s="21" t="s">
        <v>815</v>
      </c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</row>
    <row r="379" spans="1:49" x14ac:dyDescent="0.25">
      <c r="A379" s="21" t="s">
        <v>816</v>
      </c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</row>
    <row r="380" spans="1:49" x14ac:dyDescent="0.25">
      <c r="A380" s="21" t="s">
        <v>817</v>
      </c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</row>
    <row r="381" spans="1:49" x14ac:dyDescent="0.25">
      <c r="A381" s="21" t="s">
        <v>818</v>
      </c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</row>
    <row r="382" spans="1:49" x14ac:dyDescent="0.25">
      <c r="A382" s="21" t="s">
        <v>871</v>
      </c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</row>
    <row r="383" spans="1:49" x14ac:dyDescent="0.25">
      <c r="A383" s="21" t="s">
        <v>872</v>
      </c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</row>
    <row r="384" spans="1:49" x14ac:dyDescent="0.25">
      <c r="A384" s="21" t="s">
        <v>791</v>
      </c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</row>
    <row r="385" spans="1:49" x14ac:dyDescent="0.25">
      <c r="A385" s="22" t="s">
        <v>795</v>
      </c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</row>
    <row r="386" spans="1:49" x14ac:dyDescent="0.25">
      <c r="A386" s="21" t="s">
        <v>792</v>
      </c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</row>
    <row r="387" spans="1:49" x14ac:dyDescent="0.25">
      <c r="A387" s="21" t="s">
        <v>819</v>
      </c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</row>
    <row r="388" spans="1:49" x14ac:dyDescent="0.25">
      <c r="A388" s="21" t="s">
        <v>820</v>
      </c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</row>
    <row r="389" spans="1:49" x14ac:dyDescent="0.25">
      <c r="A389" s="21" t="s">
        <v>793</v>
      </c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</row>
    <row r="390" spans="1:49" x14ac:dyDescent="0.25">
      <c r="A390" s="21" t="s">
        <v>822</v>
      </c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</row>
    <row r="391" spans="1:49" x14ac:dyDescent="0.25">
      <c r="A391" s="21" t="s">
        <v>962</v>
      </c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</row>
    <row r="392" spans="1:49" x14ac:dyDescent="0.25">
      <c r="A392" s="19" t="s">
        <v>672</v>
      </c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</row>
    <row r="393" spans="1:49" x14ac:dyDescent="0.25">
      <c r="A393" s="19" t="s">
        <v>963</v>
      </c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</row>
    <row r="394" spans="1:49" x14ac:dyDescent="0.25">
      <c r="A394" s="19" t="s">
        <v>964</v>
      </c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</row>
    <row r="395" spans="1:49" x14ac:dyDescent="0.25">
      <c r="A395" s="19" t="s">
        <v>966</v>
      </c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</row>
    <row r="396" spans="1:49" x14ac:dyDescent="0.25">
      <c r="A396" s="19" t="s">
        <v>967</v>
      </c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</row>
    <row r="397" spans="1:49" x14ac:dyDescent="0.25">
      <c r="A397" s="19" t="s">
        <v>968</v>
      </c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</row>
    <row r="398" spans="1:49" x14ac:dyDescent="0.25">
      <c r="A398" s="19" t="s">
        <v>969</v>
      </c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</row>
    <row r="399" spans="1:49" x14ac:dyDescent="0.25">
      <c r="A399" s="19" t="s">
        <v>970</v>
      </c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</row>
    <row r="400" spans="1:49" x14ac:dyDescent="0.25">
      <c r="A400" s="19" t="s">
        <v>971</v>
      </c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</row>
    <row r="401" spans="1:49" x14ac:dyDescent="0.25">
      <c r="A401" s="19" t="s">
        <v>972</v>
      </c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</row>
    <row r="402" spans="1:49" x14ac:dyDescent="0.25">
      <c r="A402" s="19" t="s">
        <v>973</v>
      </c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</row>
    <row r="403" spans="1:49" x14ac:dyDescent="0.25">
      <c r="A403" s="19" t="s">
        <v>976</v>
      </c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</row>
    <row r="404" spans="1:49" x14ac:dyDescent="0.25">
      <c r="A404" s="19" t="s">
        <v>974</v>
      </c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</row>
    <row r="405" spans="1:49" x14ac:dyDescent="0.25">
      <c r="A405" s="19" t="s">
        <v>1041</v>
      </c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</row>
    <row r="406" spans="1:49" x14ac:dyDescent="0.25">
      <c r="A406" s="19" t="s">
        <v>977</v>
      </c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</row>
    <row r="407" spans="1:49" x14ac:dyDescent="0.25">
      <c r="A407" s="19" t="s">
        <v>978</v>
      </c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</row>
    <row r="408" spans="1:49" x14ac:dyDescent="0.25">
      <c r="A408" s="19" t="s">
        <v>965</v>
      </c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</row>
    <row r="409" spans="1:49" x14ac:dyDescent="0.25">
      <c r="A409" s="20" t="s">
        <v>975</v>
      </c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</row>
    <row r="410" spans="1:49" x14ac:dyDescent="0.25">
      <c r="A410" s="19" t="s">
        <v>744</v>
      </c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</row>
    <row r="411" spans="1:49" x14ac:dyDescent="0.25">
      <c r="A411" s="19" t="s">
        <v>821</v>
      </c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</row>
    <row r="412" spans="1:49" x14ac:dyDescent="0.25">
      <c r="A412" s="19" t="s">
        <v>672</v>
      </c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</row>
    <row r="413" spans="1:49" x14ac:dyDescent="0.25">
      <c r="A413" s="19" t="s">
        <v>963</v>
      </c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</row>
    <row r="414" spans="1:49" x14ac:dyDescent="0.25">
      <c r="A414" s="19" t="s">
        <v>964</v>
      </c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</row>
    <row r="415" spans="1:49" x14ac:dyDescent="0.25">
      <c r="A415" s="19" t="s">
        <v>966</v>
      </c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</row>
    <row r="416" spans="1:49" x14ac:dyDescent="0.25">
      <c r="A416" s="19" t="s">
        <v>967</v>
      </c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</row>
    <row r="417" spans="1:49" x14ac:dyDescent="0.25">
      <c r="A417" s="19" t="s">
        <v>968</v>
      </c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</row>
    <row r="418" spans="1:49" x14ac:dyDescent="0.25">
      <c r="A418" s="19" t="s">
        <v>969</v>
      </c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</row>
    <row r="419" spans="1:49" x14ac:dyDescent="0.25">
      <c r="A419" s="19" t="s">
        <v>970</v>
      </c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</row>
    <row r="420" spans="1:49" x14ac:dyDescent="0.25">
      <c r="A420" s="19" t="s">
        <v>971</v>
      </c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</row>
    <row r="421" spans="1:49" x14ac:dyDescent="0.25">
      <c r="A421" s="19" t="s">
        <v>972</v>
      </c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</row>
    <row r="422" spans="1:49" x14ac:dyDescent="0.25">
      <c r="A422" s="19" t="s">
        <v>973</v>
      </c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</row>
    <row r="423" spans="1:49" x14ac:dyDescent="0.25">
      <c r="A423" s="19" t="s">
        <v>976</v>
      </c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</row>
    <row r="424" spans="1:49" x14ac:dyDescent="0.25">
      <c r="A424" s="19" t="s">
        <v>974</v>
      </c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</row>
    <row r="425" spans="1:49" x14ac:dyDescent="0.25">
      <c r="A425" s="19" t="s">
        <v>1041</v>
      </c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</row>
    <row r="426" spans="1:49" x14ac:dyDescent="0.25">
      <c r="A426" s="19" t="s">
        <v>979</v>
      </c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</row>
    <row r="427" spans="1:49" x14ac:dyDescent="0.25">
      <c r="A427" s="19" t="s">
        <v>980</v>
      </c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</row>
    <row r="428" spans="1:49" x14ac:dyDescent="0.25">
      <c r="A428" s="19" t="s">
        <v>965</v>
      </c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</row>
    <row r="429" spans="1:49" x14ac:dyDescent="0.25">
      <c r="A429" s="20" t="s">
        <v>975</v>
      </c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</row>
    <row r="430" spans="1:49" x14ac:dyDescent="0.25">
      <c r="A430" s="19" t="s">
        <v>744</v>
      </c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</row>
    <row r="431" spans="1:49" x14ac:dyDescent="0.25">
      <c r="A431" s="19" t="s">
        <v>822</v>
      </c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</row>
    <row r="432" spans="1:49" x14ac:dyDescent="0.25">
      <c r="A432" s="19" t="s">
        <v>672</v>
      </c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</row>
    <row r="433" spans="1:49" x14ac:dyDescent="0.25">
      <c r="A433" s="19" t="s">
        <v>873</v>
      </c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</row>
    <row r="434" spans="1:49" x14ac:dyDescent="0.25">
      <c r="A434" s="19" t="s">
        <v>672</v>
      </c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</row>
    <row r="435" spans="1:49" x14ac:dyDescent="0.25">
      <c r="A435" s="19" t="s">
        <v>874</v>
      </c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</row>
    <row r="436" spans="1:49" x14ac:dyDescent="0.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</row>
    <row r="437" spans="1:49" x14ac:dyDescent="0.25">
      <c r="A437" s="19" t="s">
        <v>875</v>
      </c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</row>
    <row r="438" spans="1:49" x14ac:dyDescent="0.25">
      <c r="A438" s="19" t="s">
        <v>876</v>
      </c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</row>
    <row r="439" spans="1:49" x14ac:dyDescent="0.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</row>
    <row r="440" spans="1:49" x14ac:dyDescent="0.25">
      <c r="A440" s="19" t="s">
        <v>877</v>
      </c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</row>
    <row r="441" spans="1:49" x14ac:dyDescent="0.25">
      <c r="A441" s="19" t="s">
        <v>878</v>
      </c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</row>
    <row r="442" spans="1:49" x14ac:dyDescent="0.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</row>
    <row r="443" spans="1:49" x14ac:dyDescent="0.25">
      <c r="A443" s="19" t="s">
        <v>879</v>
      </c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</row>
    <row r="444" spans="1:49" x14ac:dyDescent="0.25">
      <c r="A444" s="19" t="s">
        <v>880</v>
      </c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</row>
    <row r="445" spans="1:49" x14ac:dyDescent="0.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</row>
    <row r="446" spans="1:49" x14ac:dyDescent="0.25">
      <c r="A446" s="19" t="s">
        <v>881</v>
      </c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</row>
    <row r="447" spans="1:49" x14ac:dyDescent="0.25">
      <c r="A447" s="19" t="s">
        <v>882</v>
      </c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</row>
    <row r="448" spans="1:49" x14ac:dyDescent="0.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</row>
    <row r="449" spans="1:49" x14ac:dyDescent="0.25">
      <c r="A449" s="19" t="s">
        <v>883</v>
      </c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</row>
    <row r="450" spans="1:49" x14ac:dyDescent="0.25">
      <c r="A450" s="19" t="s">
        <v>884</v>
      </c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</row>
    <row r="451" spans="1:49" x14ac:dyDescent="0.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</row>
    <row r="452" spans="1:49" x14ac:dyDescent="0.25">
      <c r="A452" s="19" t="s">
        <v>885</v>
      </c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</row>
    <row r="453" spans="1:49" x14ac:dyDescent="0.25">
      <c r="A453" s="19" t="s">
        <v>886</v>
      </c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</row>
    <row r="454" spans="1:49" x14ac:dyDescent="0.25">
      <c r="A454" s="19" t="s">
        <v>672</v>
      </c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</row>
    <row r="455" spans="1:49" x14ac:dyDescent="0.25">
      <c r="A455" s="19" t="s">
        <v>731</v>
      </c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</row>
    <row r="456" spans="1:49" x14ac:dyDescent="0.25">
      <c r="A456" s="19" t="s">
        <v>1037</v>
      </c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</row>
    <row r="457" spans="1:49" x14ac:dyDescent="0.25">
      <c r="A457" s="19" t="s">
        <v>1032</v>
      </c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</row>
    <row r="458" spans="1:49" x14ac:dyDescent="0.25">
      <c r="A458" s="19" t="s">
        <v>1033</v>
      </c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</row>
    <row r="459" spans="1:49" x14ac:dyDescent="0.25">
      <c r="A459" s="19" t="s">
        <v>1034</v>
      </c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</row>
    <row r="460" spans="1:49" x14ac:dyDescent="0.25">
      <c r="A460" s="19" t="s">
        <v>1035</v>
      </c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</row>
    <row r="461" spans="1:49" x14ac:dyDescent="0.25">
      <c r="A461" s="19" t="s">
        <v>1036</v>
      </c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</row>
    <row r="462" spans="1:49" x14ac:dyDescent="0.25">
      <c r="A462" s="19" t="s">
        <v>887</v>
      </c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</row>
    <row r="463" spans="1:49" x14ac:dyDescent="0.25">
      <c r="A463" s="19" t="s">
        <v>888</v>
      </c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</row>
    <row r="464" spans="1:49" x14ac:dyDescent="0.25">
      <c r="A464" s="19" t="s">
        <v>672</v>
      </c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</row>
    <row r="465" spans="1:49" x14ac:dyDescent="0.25">
      <c r="A465" s="19" t="s">
        <v>731</v>
      </c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</row>
    <row r="466" spans="1:49" x14ac:dyDescent="0.25">
      <c r="A466" s="19" t="s">
        <v>1038</v>
      </c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</row>
    <row r="467" spans="1:49" x14ac:dyDescent="0.25">
      <c r="A467" s="19" t="s">
        <v>1032</v>
      </c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</row>
    <row r="468" spans="1:49" x14ac:dyDescent="0.25">
      <c r="A468" s="19" t="s">
        <v>1033</v>
      </c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</row>
    <row r="469" spans="1:49" x14ac:dyDescent="0.25">
      <c r="A469" s="19" t="s">
        <v>1034</v>
      </c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</row>
    <row r="470" spans="1:49" x14ac:dyDescent="0.25">
      <c r="A470" s="19" t="s">
        <v>1036</v>
      </c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</row>
    <row r="471" spans="1:49" x14ac:dyDescent="0.25">
      <c r="A471" s="19" t="s">
        <v>889</v>
      </c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</row>
    <row r="472" spans="1:49" x14ac:dyDescent="0.25">
      <c r="A472" s="19" t="s">
        <v>890</v>
      </c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</row>
    <row r="473" spans="1:49" x14ac:dyDescent="0.25">
      <c r="A473" s="19" t="s">
        <v>672</v>
      </c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</row>
    <row r="474" spans="1:49" x14ac:dyDescent="0.25">
      <c r="A474" s="19" t="s">
        <v>891</v>
      </c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</row>
    <row r="475" spans="1:49" x14ac:dyDescent="0.25">
      <c r="A475" s="19" t="s">
        <v>892</v>
      </c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</row>
    <row r="476" spans="1:49" x14ac:dyDescent="0.25">
      <c r="A476" s="19" t="s">
        <v>672</v>
      </c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</row>
    <row r="477" spans="1:49" x14ac:dyDescent="0.25">
      <c r="A477" s="19" t="s">
        <v>894</v>
      </c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</row>
    <row r="478" spans="1:49" x14ac:dyDescent="0.25">
      <c r="A478" s="19" t="s">
        <v>823</v>
      </c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</row>
    <row r="479" spans="1:49" x14ac:dyDescent="0.25">
      <c r="A479" s="19" t="s">
        <v>1040</v>
      </c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</row>
    <row r="480" spans="1:49" x14ac:dyDescent="0.25">
      <c r="A480" s="19" t="s">
        <v>1039</v>
      </c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</row>
    <row r="481" spans="1:49" x14ac:dyDescent="0.25">
      <c r="A481" s="19" t="s">
        <v>744</v>
      </c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</row>
    <row r="482" spans="1:49" x14ac:dyDescent="0.25">
      <c r="A482" s="19" t="s">
        <v>893</v>
      </c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</row>
    <row r="483" spans="1:49" x14ac:dyDescent="0.25">
      <c r="A483" s="15" t="s">
        <v>895</v>
      </c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</row>
    <row r="484" spans="1:49" x14ac:dyDescent="0.25">
      <c r="A484" s="15" t="s">
        <v>936</v>
      </c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</row>
    <row r="485" spans="1:49" x14ac:dyDescent="0.25">
      <c r="A485" s="15" t="s">
        <v>949</v>
      </c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</row>
    <row r="486" spans="1:49" x14ac:dyDescent="0.25">
      <c r="A486" s="15" t="s">
        <v>958</v>
      </c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</row>
    <row r="487" spans="1:49" x14ac:dyDescent="0.25">
      <c r="A487" s="15" t="s">
        <v>749</v>
      </c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</row>
    <row r="488" spans="1:49" x14ac:dyDescent="0.25">
      <c r="A488" s="15" t="s">
        <v>750</v>
      </c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Sheet1</vt:lpstr>
      <vt:lpstr>Sheet7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Aryo Budi Dwi Prasetyo</dc:creator>
  <cp:lastModifiedBy>Aryo Budi Dwi Prasetyo</cp:lastModifiedBy>
  <dcterms:created xsi:type="dcterms:W3CDTF">2022-08-27T14:57:24Z</dcterms:created>
  <dcterms:modified xsi:type="dcterms:W3CDTF">2023-01-02T12:53:51Z</dcterms:modified>
</cp:coreProperties>
</file>